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126"/>
  <workbookPr codeName="ThisWorkbook" defaultThemeVersion="124226"/>
  <bookViews>
    <workbookView xWindow="0" yWindow="0" windowWidth="11640" windowHeight="7050" firstSheet="7" activeTab="1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Network Top Items" sheetId="11" r:id="rId11"/>
    <sheet name="Time Serie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3"/>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<sst xmlns="http://schemas.openxmlformats.org/spreadsheetml/2006/main" count="22090" uniqueCount="4678">
  <si>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</si>
  <si>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</si>
  <si>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</si>
  <si>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</si>
  <si>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</si>
  <si>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</si>
  <si>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</si>
  <si>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</si>
  <si>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</si>
  <si>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</si>
  <si>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</si>
  <si>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</si>
  <si>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</si>
  <si>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</si>
  <si>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</si>
  <si>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</si>
  <si>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</si>
  <si>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</si>
  <si>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</si>
  <si>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</si>
  <si>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</si>
  <si>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</si>
  <si>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</si>
  <si>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</si>
  <si>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</si>
  <si>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</si>
  <si>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</si>
  <si>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</si>
  <si>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</si>
  <si>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</si>
  <si>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</si>
  <si>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</si>
  <si>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</si>
  <si>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</si>
  <si>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</si>
  <si>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</si>
  <si>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</si>
  <si>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</si>
  <si>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</si>
  <si>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</si>
  <si>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</si>
  <si>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</si>
  <si>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</si>
  <si>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</si>
  <si>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</si>
  <si>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</si>
  <si>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</si>
  <si>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</si>
  <si>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</si>
  <si>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</si>
  <si>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</si>
  <si>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</si>
  <si>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</si>
  <si>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</si>
  <si>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</si>
  <si>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</si>
  <si>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</si>
  <si>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</si>
  <si>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</si>
  <si>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</si>
  <si>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</si>
  <si>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</si>
  <si>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</si>
  <si>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</si>
  <si>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</si>
  <si>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</si>
  <si>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</si>
  <si>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</si>
  <si>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</si>
  <si>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</si>
  <si>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</si>
  <si>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</si>
  <si>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</si>
  <si>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</si>
  <si>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</si>
  <si>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</si>
  <si>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</si>
  <si>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</si>
  <si>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</si>
  <si>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</si>
  <si>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</si>
  <si>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</si>
  <si>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</si>
  <si>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</si>
  <si>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</si>
  <si>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</si>
  <si>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</si>
  <si>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</si>
  <si>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</si>
  <si>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</si>
  <si>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</si>
  <si>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</si>
  <si>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</si>
  <si>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</si>
  <si>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</si>
  <si>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</si>
  <si>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</si>
  <si>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</si>
  <si>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</si>
  <si>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</si>
  <si>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</si>
  <si>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</si>
  <si>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</si>
  <si>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</si>
  <si>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</si>
  <si>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</si>
  <si>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</si>
  <si>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</si>
  <si>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</si>
  <si>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</si>
  <si>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</si>
  <si>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</si>
  <si>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</si>
  <si>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</si>
  <si>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</si>
  <si>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</si>
  <si>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</si>
  <si>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</si>
  <si>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</si>
  <si>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</si>
  <si>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</si>
  <si>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</si>
  <si>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</si>
  <si>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</si>
  <si>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</si>
  <si>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</si>
  <si>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</si>
  <si>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</si>
  <si>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</si>
  <si>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</si>
  <si>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</si>
  <si>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</si>
  <si>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</si>
  <si>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</si>
  <si>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</si>
  <si>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</si>
  <si>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</si>
  <si>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</si>
  <si>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</si>
  <si>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</si>
  <si>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</si>
  <si>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</si>
  <si>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</si>
  <si>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</si>
  <si>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</si>
  <si>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</si>
  <si>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</si>
  <si>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</si>
  <si>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</si>
  <si>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</si>
  <si>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</si>
  <si>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</si>
  <si>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</si>
  <si>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</si>
  <si>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</si>
  <si>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</si>
  <si>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</si>
  <si>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</si>
  <si>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</si>
  <si>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</si>
  <si>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</si>
  <si>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</si>
  <si>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</si>
  <si>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</si>
  <si>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</si>
  <si>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</si>
  <si>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</si>
  <si>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</si>
  <si>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</si>
  <si>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</si>
  <si>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</si>
  <si>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</si>
  <si>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</si>
  <si>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</si>
  <si>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 xml:space="preserve">&lt;?xml version="1.0" encoding="utf-8"?&gt;
&lt;configuration&gt;
  &lt;configSections&gt;
    &lt;sectionGroup name="userSettings" type="System.Configuration.UserSettingsGroup, System, Version=2.0.0.0, Culture=neutral, PublicKeyToken=b77a5c561934e089"&gt;
      &lt;section name="ClusterUserSettings"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&lt;/sectionGroup&gt;
  &lt;/configSections&gt;
  &lt;userSettings&gt;
    &lt;ClusterUserSettings&gt;
      &lt;setting name="PutNeighborlessVerticesInOneCluster" serializeAs="String"&gt;
        &lt;value&gt;True&lt;/value&gt;
      &lt;/setting&gt;
      &lt;setting name="ClusterAlgorithm" serializeAs="String"&gt;
        &lt;value&gt;ClausetNewmanMoore&lt;/value&gt;
      &lt;/setting&gt;
    &lt;/ClusterUserSettings&gt;
    &lt;AutoScaleUserSettings&gt;
      &lt;setting name="AutoScale" serializeAs="String"&gt;
        &lt;value&gt;False&lt;/value&gt;
      &lt;/setting&gt;
    &lt;/AutoScaleUserSettings&gt;
    &lt;DynamicFiltersUserSettings&gt;
      &lt;setting name="FilterNonNumericCells" serializeAs="String"&gt;
        &lt;value&gt;False&lt;/value&gt;
      &lt;/setting&gt;
      &lt;setting name="FilteredAlpha" serializeAs="String"&gt;
        &lt;value&gt;0&lt;/value&gt;
      &lt;/setting&gt;
    &lt;/DynamicFiltersUserSettings&gt;
    &lt;ExportDataUserSettings&gt;
      &lt;setting name="ActionLabel" serializeAs="String"&gt;
        &lt;value&gt;Create SNA reports and maps with NodeXL Pro!&lt;/value&gt;
      &lt;/setting&gt;
      &lt;setting name="URL" serializeAs="String"&gt;
        &lt;value&gt;https://nodexl.com/&lt;/value&gt;
      &lt;/setting&gt;
      &lt;setting name="BrandLogo" serializeAs="String"&gt;
        &lt;value&gt;http://www.smrfoundation.org/wp-content/uploads/2011/09/328-Social-Media-Research-Foundation-Logo.jpg&lt;/value&gt;
      &lt;/setting&gt;
      &lt;setting name="Hashtag" serializeAs="String"&gt;
        &lt;value&gt;#NodeXL&lt;/value&gt;
      &lt;/setting&gt;
  </t>
  </si>
  <si>
    <t>Workbook Settings 2</t>
  </si>
  <si>
    <t xml:space="preserve">    &lt;setting name="ActionURL" serializeAs="String"&gt;
        &lt;value&gt;https://nodexl.com/nodexl-pro-features&lt;/value&gt;
      &lt;/setting&gt;
      &lt;setting name="BrandURL" serializeAs="String"&gt;
        &lt;value&gt;https://nodexl.com/&lt;/value&gt;
      &lt;/setting&gt;
    &lt;/ExportDataUserSettings&gt;
    &lt;ImportDataUserSettings&gt;
      &lt;setting name="ClearTablesBeforeImport" serializeAs="String"&gt;
        &lt;value&gt;True&lt;/value&gt;
      &lt;/setting&gt;
      &lt;setting name="AutomateAfterImport" serializeAs="String"&gt;
        &lt;value&gt;True&lt;/value&gt;
      &lt;/setting&gt;
      &lt;setting name="SaveImportDescription" serializeAs="String"&gt;
        &lt;value&gt;True&lt;/value&gt;
      &lt;/setting&gt;
    &lt;/ImportDataUserSettings&gt;
    &lt;ExportToNodeXLGraphGalleryUserSettings&gt;
      &lt;setting name="UseFixedAspectRatio" serializeAs="String"&gt;
        &lt;value&gt;True&lt;/value&gt;
      &lt;/setting&gt;
      &lt;setting name="ExportWorkbookAndSettings" serializeAs="String"&gt;
        &lt;value&gt;True&lt;/value&gt;
      &lt;/setting&gt;
      &lt;setting name="SpaceDelimitedTags" serializeAs="String"&gt;
        &lt;value&gt;#NodeXL #nxlfb&lt;/value&gt;
      &lt;/setting&gt;
      &lt;setting name="ExportGraphML" serializeAs="String"&gt;
        &lt;value&gt;True&lt;/value&gt;
      &lt;/setting&gt;
      &lt;setting name="UseCredentials" serializeAs="String"&gt;
        &lt;value&gt;True&lt;/value&gt;
      &lt;/setting&gt;
      &lt;setting name="Author" serializeAs="String"&gt;
        &lt;value&gt;SMRFoundation&lt;/value&gt;
      &lt;/setting&gt;
    &lt;/ExportToNodeXLGraphGalleryUserSettings&gt;
    &lt;MergeDuplicateEdgesUserSettings&gt;
      &lt;setting name="DeleteDuplicates" serializeAs="String"&gt;
        &lt;value&gt;False&lt;/value&gt;
      &lt;/setting&gt;
      &lt;setting name="CountDuplicates" serializeAs="String"&gt;
        &lt;value&gt;True&lt;/value&gt;
      &lt;/setting&gt;
      &lt;setting name="ThirdColumnNameForDuplicateDetection" serializeAs="String"&gt;
        &lt;value&gt;Relationship&lt;/value&gt;
      &lt;/setting&gt;
    &lt;/MergeDuplicateEdgesUserSettings&gt;
    &lt;ExportToEmailUserSettings&gt;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name="Subject" serializeAs="String"&gt;
        &lt;value&gt;FlackCheck Facebook NodeXL SNA Map and Report for January 18, 2013&lt;/value&gt;
      &lt;/setting&gt;
      &lt;setting name="ExportWorkbookAndSettings" serializeAs="String"&gt;
        &lt;value&gt;True&lt;/value&gt;
      &lt;/setting&gt;
      &lt;setting name="UseFixedAspectRatio" serializeAs="String"&gt;
        &lt;value&gt;True&lt;/value&gt;
      &lt;/setting&gt;
      &lt;setting name="SmtpUserName" serializeAs="String"&gt;
        &lt;value&gt;NodeXL-Reports@connectedaction.net&lt;/value&gt;
      &lt;/setting&gt;
      &lt;setting name="UseSslForSmtp" serializeAs="String"&gt;
        &lt;value&gt;False&lt;/value&gt;
      &lt;/setting&gt;
      &lt;setting name="SpaceDelimitedToAddresses" serializeAs="String"&gt;
        &lt;value&gt;NodeXL-Reports@connectedaction.net&lt;/value&gt;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Facebook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8.25pt&lt;/value&gt;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t>
  </si>
  <si>
    <t>Workbook Settings 3</t>
  </si>
  <si>
    <t>BrandesFastCentralities, EigenvectorCentrality, PageRank, OverallMetrics, GroupMetrics, EdgeReciprocation, Words, ReciprocatedVertexPairRatio, TimeSeries, NetworkTopItems&lt;/value&gt;
      &lt;/setting&gt;
      &lt;setting name="WordMetricUserSettings" serializeAs="String"&gt;
        &lt;value&gt;CalculateSentiment░True▓TextColumnIsOnEdgeWorksheet░True▓TextColumnName░Post Content▓CountByGroup░True▓SkipSingleTerms░True▓WordsToSkip░0 1 2 3 4 5 6 7 8 9 a à â å ä ã ab aber able about across after ain't all almost als also am among an and any are aren't as at au auch auf aus avec b be because been bei beim bin bis but by c can can't cannot could could've couldn't d da damit dann das dass de dein deine deinem deinen deiner deines dem den denen denn der deren des des dessen dich did didn't die dies diese diesem diesen dieses dir do doch does doesn't don't dort du durch e ein eine einem einen einer eines either el elle else en er es et euch euer euren eures ever every f for from für g get gleich got h haben had has hasn't hat hatte hätte hatten hätten hättest have he he'd he'll he's her hers hier him his how how'd how'll how's however http http https https i i i'd i'll i'm i've ich if ihm ihn ihnen ihr ihre ihrem ihren il im in in ins into is isn't ist it it's its j je jetzt just k kann können konnte könnte konnten könnten konntest könntest konntet l la las le least les let like likely los m mal man may me mein meine meinem meines mich might might've mir mit moi most muss musste müsste mussten müssten müsstest must must've mustn't my n na nach ne neither nicht no noch nor not nous nun nur o ö ob oder of off often on only or other our own p pas q r rather rt s said say says schon sein she she'd she'll she's should should've shouldn't sich sie since sind so so sogar soll sollst sollte sollten solltest some ß t than that that'll that's the their them then there there's these they they'd they'll they're they've this tja to toi too tu tun u ü über um un und une uns unser unsere unserem unseren unseres unter us v via via vom von vor vous w wants war wäre wären wärest was was wasn't we we'd we'll we're wenn wer werden were weren't what what's when where where'd where'll where's which while who who'd who'll who's whom why why'd wie will wir wird wirst with wo won't would would've wouldn't wurde wurden würden wurdest würdest www www x y yet yo you you'd you'll you're you've your z zu zum zur▓SentimentList1Name░Positive▓SentimentList2Name░Negative▓SentimentList3Name░Keywords▓SentimentWordsInList1░a+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t>
  </si>
  <si>
    <t>Workbook Settings 4</t>
  </si>
  <si>
    <t>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t>
  </si>
  <si>
    <t>Workbook Settings 5</t>
  </si>
  <si>
    <t>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t>
  </si>
  <si>
    <t>Workbook Settings 6</t>
  </si>
  <si>
    <t>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t>
  </si>
  <si>
    <t>Workbook Settings 7</t>
  </si>
  <si>
    <t>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t>
  </si>
  <si>
    <t>Workbook Settings 8</t>
  </si>
  <si>
    <t>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t>
  </si>
  <si>
    <t>Workbook Settings 9</t>
  </si>
  <si>
    <t>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t>
  </si>
  <si>
    <t>Workbook Settings 10</t>
  </si>
  <si>
    <t>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t>
  </si>
  <si>
    <t>Workbook Settings 11</t>
  </si>
  <si>
    <t>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t>
  </si>
  <si>
    <t>Workbook Settings 12</t>
  </si>
  <si>
    <t>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t>
  </si>
  <si>
    <t>Workbook Settings 13</t>
  </si>
  <si>
    <t>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t>
  </si>
  <si>
    <t>Workbook Settings 14</t>
  </si>
  <si>
    <t>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&lt;value&gt;TimeColumnName░Time▓TimeSlice░Days▓UniqueEdges░False&lt;/value&gt;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&lt;StatusColumnName&gt;Post Content&lt;/StatusColumnName&gt;
            &lt;TopTweetersMentionedRepliedTo&gt;false&lt;/TopTweetersMentionedRepliedTo&gt;
            &lt;NetworkTopItemsUserSettingsToCalculate&gt;
              &lt;NetworkTopItemsUserSettings&gt;
                &lt;NumberOfItemsToGet&gt;10&lt;/NumberOfItemsToGet&gt;
                &lt;WorksheetName&gt;Edges&lt;/WorksheetName&gt;
                &lt;TableName&gt;Edges&lt;/TableName&gt;
                &lt;ColumnName&gt;URLs in Post&lt;/ColumnName&gt;
                &lt;Delimiter&gt;Space&lt;/Delimiter&gt;
              &lt;/NetworkTopItemsUserSettings&gt;
              &lt;NetworkTopItemsUserSettings&gt;
                &lt;NumberOfItemsToGet&gt;10&lt;/NumberOfItemsToGet&gt;
                &lt;WorksheetName&gt;Edges&lt;/WorksheetName&gt;
                &lt;TableName&gt;Edges&lt;/TableName&gt;
                &lt;ColumnName&gt;Domains in Post&lt;/ColumnName&gt;
                &lt;Delimiter&gt;Space&lt;/Delimiter&gt;
              &lt;/NetworkTopItemsUserSettings&gt;
              &lt;NetworkTopItemsUserSettings&gt;
                &lt;NumberOfItemsToGet&gt;10&lt;/NumberOfItemsToGet&gt;
                &lt;WorksheetName&gt;Edges&lt;/WorksheetName&gt;
                &lt;TableName&gt;Edges&lt;/TableName&gt;
                &lt;ColumnName&gt;Hashtags in Post&lt;/ColumnName&gt;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&lt;value&gt;D:\Dropbox\_NodeXL\NodeXL Data\Facebook&lt;/value&gt;
      &lt;/setting&gt;
    &lt;/AutomateTasksUserSettings&gt;
    &lt;AutoFillUserSettings3&gt;
      &lt;setting name="VertexLabelSourceColumnName" serializeAs="String"&gt;
        &lt;value&gt;Content&lt;/value&gt;
      &lt;/setting&gt;
      &lt;setting name="EdgeAlphaSourceColumnName" serializeAs="String"&gt;
        &lt;value /&gt;
      &lt;/setting&gt;
      &lt;setting name="VertexRadiusSourceColumnName" serializeAs="String"&gt;
        &lt;value&gt;Total Likes&lt;/value&gt;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&lt;value&gt;Total Likes&lt;/value&gt;
      &lt;/setting&gt;
      &lt;setting name="VertexToolTipSourceColumnName" serializeAs="String"&gt;
        &lt;value&gt;Content&lt;/value&gt;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&lt;value&gt;Reply Likes&lt;/value&gt;
      &lt;/setting&gt;
      &lt;setting name="VertexShapeSourceColumnName" serializeAs="String"&gt;
        &lt;value&gt;Image&lt;/value&gt;
      &lt;/setting&gt;
      &lt;setting name="EdgeStyleSourceColumnName" serializeAs="String"&gt;
        &lt;value /&gt;
      &lt;/setting&gt;
      &lt;setting name="EdgeColorSourceColumnName" serializeAs="String"&gt;
        &lt;value&gt;Reply Likes&lt;/value&gt;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t>
  </si>
  <si>
    <t>Workbook Settings 15</t>
  </si>
  <si>
    <t xml:space="preserve">g&gt;
      &lt;setting name="EdgeStyleDetails" serializeAs="String"&gt;
        &lt;value&gt;GreaterThan 1 Solid Dash&lt;/value&gt;
      &lt;/setting&gt;
      &lt;setting name="VertexColorDetails" serializeAs="String"&gt;
        &lt;value&gt;False False 0 10 Red Green False False True&lt;/value&gt;
      &lt;/setting&gt;
      &lt;setting name="EdgeAlphaDetails" serializeAs="String"&gt;
        &lt;value&gt;False False 0 0 30 10 True True&lt;/value&gt;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50 False False&lt;/value&gt;
      &lt;/setting&gt;
      &lt;setting name="EdgeWidthDetails" serializeAs="String"&gt;
        &lt;value&gt;False False 0 0 7 10 True True&lt;/value&gt;
      &lt;/setting&gt;
      &lt;setting name="GroupCollapsedDetails" serializeAs="String"&gt;
        &lt;value&gt;GreaterThan 0 Yes No&lt;/value&gt;
      &lt;/setting&gt;
      &lt;setting name="VertexRadiusDetails" serializeAs="String"&gt;
        &lt;value&gt;False False 0 0 200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Post Content&lt;/value&gt;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&lt;value&gt;6&lt;/value&gt;
      &lt;/setting&gt;
      &lt;setting name="FruchtermanReingoldIterations" serializeAs="String"&gt;
        &lt;value&gt;4&lt;/value&gt;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50 2147483647 Black True 496 Black 86 TopLeft Microsoft Sans Serif, 28.2pt Microsoft Sans Serif, 12pt&lt;/value&gt;
      &lt;/setting&gt;
      &lt;setting name="EdgeAlpha" serializeAs="String"&gt;
        &lt;value&gt;48&lt;/value&gt;
      &lt;/setting&gt;
      &lt;setting name="SelectedVertexColor" serializeAs="String"&gt;
        &lt;value&gt;Red&lt;/value&gt;
      &lt;/setting&gt;
      &lt;setting name="VertexColor" serializeAs="String"&gt;
        &lt;value&gt;Black&lt;/value&gt;
      &lt;/setting&gt;
      &lt;setting name="VertexShape" serializeAs="String"&gt;
        &lt;value&gt;Image&lt;/value&gt;
     </t>
  </si>
  <si>
    <t>Workbook Settings 16</t>
  </si>
  <si>
    <t>Autofill Workbook Results</t>
  </si>
  <si>
    <t>Graph History</t>
  </si>
  <si>
    <t>Relationship</t>
  </si>
  <si>
    <t>Type</t>
  </si>
  <si>
    <t>Post Content</t>
  </si>
  <si>
    <t>Post URL</t>
  </si>
  <si>
    <t>Time</t>
  </si>
  <si>
    <t>Total Likes</t>
  </si>
  <si>
    <t>Total Comments</t>
  </si>
  <si>
    <t>URLs in Post</t>
  </si>
  <si>
    <t>Domains in Post</t>
  </si>
  <si>
    <t>Hashtags in Post</t>
  </si>
  <si>
    <t>7297163299_10156011958743300</t>
  </si>
  <si>
    <t>7297163299_10155406896346479</t>
  </si>
  <si>
    <t>7297163299_10156019499528300</t>
  </si>
  <si>
    <t>7297163299_10156020278798300</t>
  </si>
  <si>
    <t>7297163299_10155414842041479</t>
  </si>
  <si>
    <t>7297163299_10156022565683300</t>
  </si>
  <si>
    <t>7297163299_10156023153328300</t>
  </si>
  <si>
    <t>7297163299_10156025845423300</t>
  </si>
  <si>
    <t>7297163299_10156027817133300</t>
  </si>
  <si>
    <t>7297163299_10156029211493300</t>
  </si>
  <si>
    <t>7297163299_10156030491128300</t>
  </si>
  <si>
    <t>7297163299_10156030494478300</t>
  </si>
  <si>
    <t>7297163299_10156030453288300</t>
  </si>
  <si>
    <t>7297163299_10155422449706479</t>
  </si>
  <si>
    <t>7297163299_10156036494868300</t>
  </si>
  <si>
    <t>7297163299_10156036955098300</t>
  </si>
  <si>
    <t>7297163299_10156038042433300</t>
  </si>
  <si>
    <t>7297163299_10156039190918300</t>
  </si>
  <si>
    <t>7297163299_10156039704243300</t>
  </si>
  <si>
    <t>7297163299_10156040131738300</t>
  </si>
  <si>
    <t>7297163299_10156040744973300</t>
  </si>
  <si>
    <t>7297163299_10156040844283300</t>
  </si>
  <si>
    <t>7297163299_10156042391558300</t>
  </si>
  <si>
    <t>7297163299_10156042567098300</t>
  </si>
  <si>
    <t>7297163299_10156043184873300</t>
  </si>
  <si>
    <t>7297163299_10156043476123300</t>
  </si>
  <si>
    <t>7297163299_10156045331228300</t>
  </si>
  <si>
    <t>7297163299_10155438087441479</t>
  </si>
  <si>
    <t>7297163299_1982341258467632</t>
  </si>
  <si>
    <t>7297163299_10156736299684684</t>
  </si>
  <si>
    <t>7297163299_10156055521698300</t>
  </si>
  <si>
    <t>7297163299_10156056312903300</t>
  </si>
  <si>
    <t>7297163299_10156234174109961</t>
  </si>
  <si>
    <t>7297163299_10156059666333300</t>
  </si>
  <si>
    <t>7297163299_10156060055828300</t>
  </si>
  <si>
    <t>7297163299_10156060257928300</t>
  </si>
  <si>
    <t>7297163299_10156056338873300</t>
  </si>
  <si>
    <t>7297163299_10156746349649684</t>
  </si>
  <si>
    <t>7297163299_10156063454678300</t>
  </si>
  <si>
    <t>7297163299_10156071194193300</t>
  </si>
  <si>
    <t>7297163299_10156753873534684</t>
  </si>
  <si>
    <t>7297163299_10156075784878300</t>
  </si>
  <si>
    <t>7297163299_10156952891677971</t>
  </si>
  <si>
    <t>7297163299_10156080512928300</t>
  </si>
  <si>
    <t>7297163299_10156084893308300</t>
  </si>
  <si>
    <t>7297163299_10156087506243300</t>
  </si>
  <si>
    <t>7297163299_10156773598639684</t>
  </si>
  <si>
    <t>7297163299_10156094505413300</t>
  </si>
  <si>
    <t>7297163299_10156097290238300</t>
  </si>
  <si>
    <t>7297163299_10156104714563300</t>
  </si>
  <si>
    <t>7297163299_10156110563158300</t>
  </si>
  <si>
    <t>7297163299_10156121607808300</t>
  </si>
  <si>
    <t>7297163299_10156122067213300</t>
  </si>
  <si>
    <t>7297163299_10156127564068300</t>
  </si>
  <si>
    <t>7297163299_10156128653598300</t>
  </si>
  <si>
    <t>7297163299_10155510960356479</t>
  </si>
  <si>
    <t>7297163299_10156138777218300</t>
  </si>
  <si>
    <t>7297163299_10156140706898300</t>
  </si>
  <si>
    <t>7297163299_10153324941803300</t>
  </si>
  <si>
    <t>7297163299_10156142361363300</t>
  </si>
  <si>
    <t>7297163299_10156143391438300</t>
  </si>
  <si>
    <t>7297163299_10156145906543300</t>
  </si>
  <si>
    <t>7297163299_10156147321278300</t>
  </si>
  <si>
    <t>7297163299_10156145650353300</t>
  </si>
  <si>
    <t>7297163299_10156147893743300</t>
  </si>
  <si>
    <t>7297163299_2138615783127995</t>
  </si>
  <si>
    <t>7297163299_10154916755399229</t>
  </si>
  <si>
    <t>7297163299_10156157140078300</t>
  </si>
  <si>
    <t>7297163299_2168306216759351</t>
  </si>
  <si>
    <t>7297163299_1801350959971819</t>
  </si>
  <si>
    <t>7297163299_10156851739884684</t>
  </si>
  <si>
    <t>7297163299_10156164381278300</t>
  </si>
  <si>
    <t>7297163299_10154924081004229</t>
  </si>
  <si>
    <t>7297163299_10156165423183300</t>
  </si>
  <si>
    <t>7297163299_10156604762594116</t>
  </si>
  <si>
    <t>7297163299_1355000034637295</t>
  </si>
  <si>
    <t>7297163299_10156180133448300</t>
  </si>
  <si>
    <t>7297163299_933669056833761</t>
  </si>
  <si>
    <t>7297163299_527454234368304</t>
  </si>
  <si>
    <t>7297163299_289671825157047</t>
  </si>
  <si>
    <t>7297163299_2003046259748162</t>
  </si>
  <si>
    <t>7297163299_234278570584840</t>
  </si>
  <si>
    <t>7297163299_10156191496143300</t>
  </si>
  <si>
    <t>7297163299_10156192564203300</t>
  </si>
  <si>
    <t>7297163299_968169753391363</t>
  </si>
  <si>
    <t>7297163299_10156194770943300</t>
  </si>
  <si>
    <t>7297163299_464697284033553</t>
  </si>
  <si>
    <t>7297163299_289965964926062</t>
  </si>
  <si>
    <t>7297163299_1101874693305115</t>
  </si>
  <si>
    <t>7297163299_313334319456721</t>
  </si>
  <si>
    <t>7297163299_2124738451111150</t>
  </si>
  <si>
    <t>7297163299_10156208465373300</t>
  </si>
  <si>
    <t>7297163299_562484804208503</t>
  </si>
  <si>
    <t>7297163299_10156209599913300</t>
  </si>
  <si>
    <t>7297163299_293463064716868</t>
  </si>
  <si>
    <t>7297163299_705745849793295</t>
  </si>
  <si>
    <t>7297163299_1767896513327196</t>
  </si>
  <si>
    <t>7297163299_10156214512898300</t>
  </si>
  <si>
    <t>7297163299_330252791079493</t>
  </si>
  <si>
    <t>7297163299_543555346073341</t>
  </si>
  <si>
    <t>7297163299_1708238905965804</t>
  </si>
  <si>
    <t>7297163299_503381336793313</t>
  </si>
  <si>
    <t>7297163299_1271602066314051</t>
  </si>
  <si>
    <t>7297163299_226654348201618</t>
  </si>
  <si>
    <t>7297163299_252767565394735</t>
  </si>
  <si>
    <t>7297163299_10155595843171479</t>
  </si>
  <si>
    <t>7297163299_489306248218507</t>
  </si>
  <si>
    <t>7297163299_1149213061893912</t>
  </si>
  <si>
    <t>7297163299_10156230127893300</t>
  </si>
  <si>
    <t>7297163299_10156230543523300</t>
  </si>
  <si>
    <t>7297163299_457257288101879</t>
  </si>
  <si>
    <t>7297163299_10156241279358300</t>
  </si>
  <si>
    <t>7297163299_10156241922858300</t>
  </si>
  <si>
    <t>7297163299_1887413661567284</t>
  </si>
  <si>
    <t>7297163299_1580202728751852</t>
  </si>
  <si>
    <t>7297163299_10156246726863300</t>
  </si>
  <si>
    <t>7297163299_1134308513390648</t>
  </si>
  <si>
    <t>7297163299_683190015396193</t>
  </si>
  <si>
    <t>7297163299_10156248409903300</t>
  </si>
  <si>
    <t>7297163299_2145376305682933</t>
  </si>
  <si>
    <t>7297163299_10156250201493300</t>
  </si>
  <si>
    <t>7297163299_1888330748142242</t>
  </si>
  <si>
    <t>7297163299_283315672393181</t>
  </si>
  <si>
    <t>7297163299_10156254165993300</t>
  </si>
  <si>
    <t>7297163299_709245539418579</t>
  </si>
  <si>
    <t>7297163299_144876049791180</t>
  </si>
  <si>
    <t>7297163299_342766479797627</t>
  </si>
  <si>
    <t>7297163299_1946150085432848</t>
  </si>
  <si>
    <t>7297163299_10156258393843300</t>
  </si>
  <si>
    <t>7297163299_10156258948088300</t>
  </si>
  <si>
    <t>7297163299_10156260068673300</t>
  </si>
  <si>
    <t>7297163299_1854202217966785</t>
  </si>
  <si>
    <t>7297163299_1227897034027619</t>
  </si>
  <si>
    <t>7297163299_10156261949993300</t>
  </si>
  <si>
    <t>7297163299_1058195481027435</t>
  </si>
  <si>
    <t>7297163299_2102113406467934</t>
  </si>
  <si>
    <t>7297163299_478297616022339</t>
  </si>
  <si>
    <t>7297163299_2217884448469200</t>
  </si>
  <si>
    <t>7297163299_341660473237385</t>
  </si>
  <si>
    <t>7297163299_1883726958369620</t>
  </si>
  <si>
    <t>7297163299_340512116694673</t>
  </si>
  <si>
    <t>7297163299_971114993081516</t>
  </si>
  <si>
    <t>7297163299_110393343178135</t>
  </si>
  <si>
    <t>7297163299_10156272853213300</t>
  </si>
  <si>
    <t>7297163299_10156273479423300</t>
  </si>
  <si>
    <t>7297163299_10156275208913300</t>
  </si>
  <si>
    <t>7297163299_10156275439398300</t>
  </si>
  <si>
    <t>7297163299_1000875343448317</t>
  </si>
  <si>
    <t>7297163299_10156276020288300</t>
  </si>
  <si>
    <t>7297163299_10156277957383300</t>
  </si>
  <si>
    <t>7297163299_341899493222602</t>
  </si>
  <si>
    <t>7297163299_241185289905025</t>
  </si>
  <si>
    <t>7297163299_10156281532788300</t>
  </si>
  <si>
    <t>7297163299_279042282947561</t>
  </si>
  <si>
    <t>7297163299_284637318819266</t>
  </si>
  <si>
    <t>7297163299_10156287346638300</t>
  </si>
  <si>
    <t>7297163299_921502434714796</t>
  </si>
  <si>
    <t>7297163299_10156289752753300</t>
  </si>
  <si>
    <t>7297163299_1970839192974928</t>
  </si>
  <si>
    <t>7297163299_10156291147988300</t>
  </si>
  <si>
    <t>7297163299_10156291159573300</t>
  </si>
  <si>
    <t>7297163299_10156293157303300</t>
  </si>
  <si>
    <t>7297163299_10156294472408300</t>
  </si>
  <si>
    <t>7297163299_158319115112525</t>
  </si>
  <si>
    <t>7297163299_477658122754245</t>
  </si>
  <si>
    <t>7297163299_279493229574611</t>
  </si>
  <si>
    <t>7297163299_922949064570133</t>
  </si>
  <si>
    <t>7297163299_2154206534831764</t>
  </si>
  <si>
    <t>7297163299_1618199068284005</t>
  </si>
  <si>
    <t>7297163299_309995159597714</t>
  </si>
  <si>
    <t>7297163299_10156306516773300</t>
  </si>
  <si>
    <t>7297163299_2043800622617401</t>
  </si>
  <si>
    <t>7297163299_513130312492786</t>
  </si>
  <si>
    <t>7297163299_10156311722433515</t>
  </si>
  <si>
    <t>7297163299_275245026454150</t>
  </si>
  <si>
    <t>7297163299_1143953409105993</t>
  </si>
  <si>
    <t>7297163299_323799381753711</t>
  </si>
  <si>
    <t>7297163299_2063019197112361</t>
  </si>
  <si>
    <t>7297163299_315327405944784</t>
  </si>
  <si>
    <t>7297163299_611237219279288</t>
  </si>
  <si>
    <t>7297163299_10156322361908300</t>
  </si>
  <si>
    <t>7297163299_252835022245532</t>
  </si>
  <si>
    <t>7297163299_254341401921486</t>
  </si>
  <si>
    <t>7297163299_2085695721648007</t>
  </si>
  <si>
    <t>7297163299_10156325260118300</t>
  </si>
  <si>
    <t>7297163299_1239263816226445</t>
  </si>
  <si>
    <t>7297163299_729015110789920</t>
  </si>
  <si>
    <t>7297163299_10156330848293300</t>
  </si>
  <si>
    <t>7297163299_10156328719823300</t>
  </si>
  <si>
    <t>7297163299_315820635876046</t>
  </si>
  <si>
    <t>7297163299_1319603878176978</t>
  </si>
  <si>
    <t>7297163299_10156336944358300</t>
  </si>
  <si>
    <t>7297163299_271892510177361</t>
  </si>
  <si>
    <t>7297163299_318301265627983</t>
  </si>
  <si>
    <t>7297163299_10156340348063300</t>
  </si>
  <si>
    <t>7297163299_325986804620194</t>
  </si>
  <si>
    <t>7297163299_10155061796759229</t>
  </si>
  <si>
    <t>7297163299_10156344221853300</t>
  </si>
  <si>
    <t>7297163299_322334028568304</t>
  </si>
  <si>
    <t>7297163299_10156345635518300</t>
  </si>
  <si>
    <t>7297163299_272685296764749</t>
  </si>
  <si>
    <t>7297163299_1951580864918402</t>
  </si>
  <si>
    <t>7297163299_326119891547932</t>
  </si>
  <si>
    <t>7297163299_1890461784383104</t>
  </si>
  <si>
    <t>7297163299_499499990562955</t>
  </si>
  <si>
    <t>7297163299_901927463528516</t>
  </si>
  <si>
    <t>7297163299_10156354872363300</t>
  </si>
  <si>
    <t>7297163299_318321385614917</t>
  </si>
  <si>
    <t>7297163299_565785090501805</t>
  </si>
  <si>
    <t>7297163299_709267839442927</t>
  </si>
  <si>
    <t>7297163299_10156366867078300</t>
  </si>
  <si>
    <t>7297163299_281033905876995</t>
  </si>
  <si>
    <t>7297163299_10156370261748300</t>
  </si>
  <si>
    <t>7297163299_10156371010678300</t>
  </si>
  <si>
    <t>7297163299_10156371571948300</t>
  </si>
  <si>
    <t>7297163299_10156374059128300</t>
  </si>
  <si>
    <t>7297163299_10156374865253300</t>
  </si>
  <si>
    <t>7297163299_10156375784588300</t>
  </si>
  <si>
    <t>7297163299_10156374874283300</t>
  </si>
  <si>
    <t>7297163299_10156376749153300</t>
  </si>
  <si>
    <t>7297163299_10156373204333300</t>
  </si>
  <si>
    <t>7297163299_10156375429088300</t>
  </si>
  <si>
    <t>7297163299_10156378019318300</t>
  </si>
  <si>
    <t>7297163299_10156378600808300</t>
  </si>
  <si>
    <t>7297163299_10156376691458300</t>
  </si>
  <si>
    <t>7297163299_10156375658688300</t>
  </si>
  <si>
    <t>7297163299_10156380096563300</t>
  </si>
  <si>
    <t>7297163299_10156380374968300</t>
  </si>
  <si>
    <t>7297163299_10156377689598300</t>
  </si>
  <si>
    <t>7297163299_10156376959528300</t>
  </si>
  <si>
    <t>7297163299_10156382233283300</t>
  </si>
  <si>
    <t>7297163299_10156382625973300</t>
  </si>
  <si>
    <t>7297163299_10156383483758300</t>
  </si>
  <si>
    <t>7297163299_10156376962108300</t>
  </si>
  <si>
    <t>7297163299_10156384379818300</t>
  </si>
  <si>
    <t>7297163299_10156384816573300</t>
  </si>
  <si>
    <t>7297163299_10156384972638300</t>
  </si>
  <si>
    <t>7297163299_10156385770383300</t>
  </si>
  <si>
    <t>7297163299_10156386275618300</t>
  </si>
  <si>
    <t>7297163299_10156386349253300</t>
  </si>
  <si>
    <t>7297163299_10156387050593300</t>
  </si>
  <si>
    <t>7297163299_10156387603468300</t>
  </si>
  <si>
    <t>7297163299_10156387843758300</t>
  </si>
  <si>
    <t>7297163299_10156388288028300</t>
  </si>
  <si>
    <t>7297163299_10156388779913300</t>
  </si>
  <si>
    <t>7297163299_10156388780038300</t>
  </si>
  <si>
    <t>7297163299_10156389921613300</t>
  </si>
  <si>
    <t>7297163299_10156390585208300</t>
  </si>
  <si>
    <t>7297163299_10156390893813300</t>
  </si>
  <si>
    <t>7297163299_10156391022093300</t>
  </si>
  <si>
    <t>7297163299_10156389012883300</t>
  </si>
  <si>
    <t>7297163299_10156387916888300</t>
  </si>
  <si>
    <t>7297163299_10156390919263300</t>
  </si>
  <si>
    <t>7297163299_10156393411823300</t>
  </si>
  <si>
    <t>7297163299_10156387918538300</t>
  </si>
  <si>
    <t>7297163299_10156388973273300</t>
  </si>
  <si>
    <t>7297163299_10156387919623300</t>
  </si>
  <si>
    <t>7297163299_10156397866543300</t>
  </si>
  <si>
    <t>7297163299_10156397992068300</t>
  </si>
  <si>
    <t>7297163299_10156391653923300</t>
  </si>
  <si>
    <t>7297163299_10156398714463300</t>
  </si>
  <si>
    <t>7297163299_10156398846423300</t>
  </si>
  <si>
    <t>7297163299_10156399043983300</t>
  </si>
  <si>
    <t>7297163299_10156399821653300</t>
  </si>
  <si>
    <t>7297163299_10156399989688300</t>
  </si>
  <si>
    <t>7297163299_502412326945046</t>
  </si>
  <si>
    <t>7297163299_10156401515908300</t>
  </si>
  <si>
    <t>7297163299_10156401991088300</t>
  </si>
  <si>
    <t>7297163299_10156402739843300</t>
  </si>
  <si>
    <t>7297163299_186375485650104</t>
  </si>
  <si>
    <t>7297163299_10156403440008300</t>
  </si>
  <si>
    <t>7297163299_10156404356898300</t>
  </si>
  <si>
    <t>7297163299_10156404447123300</t>
  </si>
  <si>
    <t>7297163299_10156404810183300</t>
  </si>
  <si>
    <t>7297163299_10156405092913300</t>
  </si>
  <si>
    <t>7297163299_10156405475273300</t>
  </si>
  <si>
    <t>7297163299_10156405582773300</t>
  </si>
  <si>
    <t>7297163299_10156406372313300</t>
  </si>
  <si>
    <t>7297163299_10156406822423300</t>
  </si>
  <si>
    <t>7297163299_10156407243888300</t>
  </si>
  <si>
    <t>7297163299_10156407691998300</t>
  </si>
  <si>
    <t>7297163299_10156408150048300</t>
  </si>
  <si>
    <t>7297163299_10156408462878300</t>
  </si>
  <si>
    <t>7297163299_10156408846518300</t>
  </si>
  <si>
    <t>7297163299_10156407085223300</t>
  </si>
  <si>
    <t>7297163299_10156389044178300</t>
  </si>
  <si>
    <t>7297163299_10156410956273300</t>
  </si>
  <si>
    <t>7297163299_10156407125228300</t>
  </si>
  <si>
    <t>7297163299_10156407833018300</t>
  </si>
  <si>
    <t>7297163299_10156408795033300</t>
  </si>
  <si>
    <t>7297163299_10156414104783300</t>
  </si>
  <si>
    <t>7297163299_10156414337158300</t>
  </si>
  <si>
    <t>7297163299_10156414968588300</t>
  </si>
  <si>
    <t>7297163299_10156415039118300</t>
  </si>
  <si>
    <t>7297163299_10156415670263300</t>
  </si>
  <si>
    <t>7297163299_10156415958793300</t>
  </si>
  <si>
    <t>7297163299_10156416641773300</t>
  </si>
  <si>
    <t>7297163299_10156416457493300</t>
  </si>
  <si>
    <t>7297163299_10156417205343300</t>
  </si>
  <si>
    <t>7297163299_10156417421268300</t>
  </si>
  <si>
    <t>7297163299_10156418237138300</t>
  </si>
  <si>
    <t>7297163299_225133821717291</t>
  </si>
  <si>
    <t>7297163299_371315946749318</t>
  </si>
  <si>
    <t>7297163299_371306670083579</t>
  </si>
  <si>
    <t>7297163299_10156419105393300</t>
  </si>
  <si>
    <t>7297163299_10156417560183300</t>
  </si>
  <si>
    <t>7297163299_10156420227448300</t>
  </si>
  <si>
    <t>7297163299_10156420389253300</t>
  </si>
  <si>
    <t>7297163299_10156420829718300</t>
  </si>
  <si>
    <t>7297163299_10156417585108300</t>
  </si>
  <si>
    <t>7297163299_10156422252183300</t>
  </si>
  <si>
    <t>7297163299_10156422435573300</t>
  </si>
  <si>
    <t>7297163299_10156421274983300</t>
  </si>
  <si>
    <t>7297163299_10156423972528300</t>
  </si>
  <si>
    <t>7297163299_10156421651858300</t>
  </si>
  <si>
    <t>7297163299_10156424491373300</t>
  </si>
  <si>
    <t>7297163299_10156424886823300</t>
  </si>
  <si>
    <t>7297163299_10156418969588300</t>
  </si>
  <si>
    <t>7297163299_10156424499513300</t>
  </si>
  <si>
    <t>7297163299_10156418976013300</t>
  </si>
  <si>
    <t>7297163299_10156424329983300</t>
  </si>
  <si>
    <t>7297163299_10156430681418300</t>
  </si>
  <si>
    <t>7297163299_10156431605958300</t>
  </si>
  <si>
    <t>7297163299_10156429915793300</t>
  </si>
  <si>
    <t>7297163299_10156432321348300</t>
  </si>
  <si>
    <t>7297163299_10156432231738300</t>
  </si>
  <si>
    <t>7297163299_10156433062508300</t>
  </si>
  <si>
    <t>7297163299_10156433266788300</t>
  </si>
  <si>
    <t>7297163299_10156424331853300</t>
  </si>
  <si>
    <t>7297163299_10156435544338300</t>
  </si>
  <si>
    <t>7297163299_10156436012793300</t>
  </si>
  <si>
    <t>7297163299_10156436680108300</t>
  </si>
  <si>
    <t>7297163299_2070502399676467</t>
  </si>
  <si>
    <t>7297163299_10156437652428300</t>
  </si>
  <si>
    <t>7297163299_10156437754198300</t>
  </si>
  <si>
    <t>7297163299_266900997319699</t>
  </si>
  <si>
    <t>7297163299_200487237573263</t>
  </si>
  <si>
    <t>7297163299_344917046287938</t>
  </si>
  <si>
    <t>7297163299_10156438650513300</t>
  </si>
  <si>
    <t>7297163299_10156439083423300</t>
  </si>
  <si>
    <t>7297163299_1813240388797742</t>
  </si>
  <si>
    <t>7297163299_10156440579663300</t>
  </si>
  <si>
    <t>7297163299_10156440924103300</t>
  </si>
  <si>
    <t>7297163299_10156441093778300</t>
  </si>
  <si>
    <t>7297163299_10156440342753300</t>
  </si>
  <si>
    <t>7297163299_10156440567888300</t>
  </si>
  <si>
    <t>7297163299_10156441120783300</t>
  </si>
  <si>
    <t>7297163299_10156440338548300</t>
  </si>
  <si>
    <t>7297163299_10156440909528300</t>
  </si>
  <si>
    <t>7297163299_10156441402988300</t>
  </si>
  <si>
    <t>7297163299_10156446834658300</t>
  </si>
  <si>
    <t>7297163299_284897435545029</t>
  </si>
  <si>
    <t>7297163299_10156447533393300</t>
  </si>
  <si>
    <t>7297163299_10156447859478300</t>
  </si>
  <si>
    <t>7297163299_10156448146328300</t>
  </si>
  <si>
    <t>7297163299_10156448997353300</t>
  </si>
  <si>
    <t>7297163299_10156449684888300</t>
  </si>
  <si>
    <t>7297163299_10156450169108300</t>
  </si>
  <si>
    <t>7297163299_10156450329853300</t>
  </si>
  <si>
    <t>7297163299_10156451206308300</t>
  </si>
  <si>
    <t>7297163299_1591346437634299</t>
  </si>
  <si>
    <t>7297163299_10156452515973300</t>
  </si>
  <si>
    <t>7297163299_10156451329738300</t>
  </si>
  <si>
    <t>7297163299_10156453767728300</t>
  </si>
  <si>
    <t>7297163299_10156453810698300</t>
  </si>
  <si>
    <t>7297163299_10156454410563300</t>
  </si>
  <si>
    <t>7297163299_10156455274438300</t>
  </si>
  <si>
    <t>7297163299_10156455825493300</t>
  </si>
  <si>
    <t>7297163299_10156452713383300</t>
  </si>
  <si>
    <t>7297163299_10156456133098300</t>
  </si>
  <si>
    <t>7297163299_10156456023403300</t>
  </si>
  <si>
    <t>7297163299_10156458769868300</t>
  </si>
  <si>
    <t>7297163299_10156459482768300</t>
  </si>
  <si>
    <t>7297163299_10156455737618300</t>
  </si>
  <si>
    <t>7297163299_10156455834528300</t>
  </si>
  <si>
    <t>7297163299_10156447269968300</t>
  </si>
  <si>
    <t>7297163299_10156456214163300</t>
  </si>
  <si>
    <t>7297163299_10156420899363300</t>
  </si>
  <si>
    <t>7297163299_10156453880793300</t>
  </si>
  <si>
    <t>7297163299_10156464003358300</t>
  </si>
  <si>
    <t>7297163299_10156456034698300</t>
  </si>
  <si>
    <t>7297163299_10156454023863300</t>
  </si>
  <si>
    <t>7297163299_10156463432938300</t>
  </si>
  <si>
    <t>7297163299_10156465715363300</t>
  </si>
  <si>
    <t>7297163299_996822047174441</t>
  </si>
  <si>
    <t>7297163299_10156453943038300</t>
  </si>
  <si>
    <t>7297163299_10156467973348300</t>
  </si>
  <si>
    <t>7297163299_578671515905888</t>
  </si>
  <si>
    <t>7297163299_10156461871833300</t>
  </si>
  <si>
    <t>7297163299_10156420915483300</t>
  </si>
  <si>
    <t>7297163299_10156447276808300</t>
  </si>
  <si>
    <t>7297163299_10156456237908300</t>
  </si>
  <si>
    <t>7297163299_10156471219608300</t>
  </si>
  <si>
    <t>7297163299_10156453909148300</t>
  </si>
  <si>
    <t>7297163299_10156472665723300</t>
  </si>
  <si>
    <t>7297163299_10156420933673300</t>
  </si>
  <si>
    <t>7297163299_10156447688613300</t>
  </si>
  <si>
    <t>7297163299_10156474771743300</t>
  </si>
  <si>
    <t>7297163299_10156471485998300</t>
  </si>
  <si>
    <t>7297163299_10156453902538300</t>
  </si>
  <si>
    <t>7297163299_10156456246203300</t>
  </si>
  <si>
    <t>7297163299_10156471481878300</t>
  </si>
  <si>
    <t>7297163299_10156454004363300</t>
  </si>
  <si>
    <t>7297163299_10156456248823300</t>
  </si>
  <si>
    <t>7297163299_10156420979143300</t>
  </si>
  <si>
    <t>7297163299_10156482373683300</t>
  </si>
  <si>
    <t>7297163299_10156471489298300</t>
  </si>
  <si>
    <t>7297163299_10156454020443300</t>
  </si>
  <si>
    <t>7297163299_10156484404878300</t>
  </si>
  <si>
    <t>7297163299_10156485030068300</t>
  </si>
  <si>
    <t>7297163299_10156485636478300</t>
  </si>
  <si>
    <t>7297163299_10156486395298300</t>
  </si>
  <si>
    <t>7297163299_10156486397428300</t>
  </si>
  <si>
    <t>7297163299_10156485104878300</t>
  </si>
  <si>
    <t>7297163299_10156487725273300</t>
  </si>
  <si>
    <t>7297163299_10156487841103300</t>
  </si>
  <si>
    <t>7297163299_10156488065328300</t>
  </si>
  <si>
    <t>7297163299_10156488475033300</t>
  </si>
  <si>
    <t>7297163299_10156485023943300</t>
  </si>
  <si>
    <t>7297163299_10156485934448300</t>
  </si>
  <si>
    <t>7297163299_10156488069698300</t>
  </si>
  <si>
    <t>7297163299_10156488667763300</t>
  </si>
  <si>
    <t>7297163299_10156485034778300</t>
  </si>
  <si>
    <t>7297163299_10156488664548300</t>
  </si>
  <si>
    <t>7297163299_10156494210243300</t>
  </si>
  <si>
    <t>7297163299_10156494214128300</t>
  </si>
  <si>
    <t>7297163299_10156494840053300</t>
  </si>
  <si>
    <t>7297163299_10156495358013300</t>
  </si>
  <si>
    <t>7297163299_10156495717198300</t>
  </si>
  <si>
    <t>7297163299_10156496560918300</t>
  </si>
  <si>
    <t>7297163299_10156497170313300</t>
  </si>
  <si>
    <t>7297163299_10156497526558300</t>
  </si>
  <si>
    <t>7297163299_10156497993658300</t>
  </si>
  <si>
    <t>7297163299_10156498528738300</t>
  </si>
  <si>
    <t>7297163299_10156498988308300</t>
  </si>
  <si>
    <t>7297163299_10156499705078300</t>
  </si>
  <si>
    <t>7297163299_10156499791353300</t>
  </si>
  <si>
    <t>7297163299_10156500652393300</t>
  </si>
  <si>
    <t>7297163299_10156500697763300</t>
  </si>
  <si>
    <t>7297163299_10156501378878300</t>
  </si>
  <si>
    <t>7297163299_10156501910298300</t>
  </si>
  <si>
    <t>7297163299_10156502194163300</t>
  </si>
  <si>
    <t>7297163299_10156502904533300</t>
  </si>
  <si>
    <t>7297163299_10156503980788300</t>
  </si>
  <si>
    <t>7297163299_10156503980313300</t>
  </si>
  <si>
    <t>7297163299_10156505003923300</t>
  </si>
  <si>
    <t>7297163299_10156504400873300</t>
  </si>
  <si>
    <t>7297163299_10156507516678300</t>
  </si>
  <si>
    <t>7297163299_10156504402343300</t>
  </si>
  <si>
    <t>7297163299_10156509913708300</t>
  </si>
  <si>
    <t>7297163299_10156510393528300</t>
  </si>
  <si>
    <t>7297163299_10156511073693300</t>
  </si>
  <si>
    <t>7297163299_10156511382873300</t>
  </si>
  <si>
    <t>7297163299_10156511832898300</t>
  </si>
  <si>
    <t>7297163299_10156511951218300</t>
  </si>
  <si>
    <t>7297163299_10156512268448300</t>
  </si>
  <si>
    <t>7297163299_10156513209818300</t>
  </si>
  <si>
    <t>7297163299_10156513270263300</t>
  </si>
  <si>
    <t>7297163299_10156514155593300</t>
  </si>
  <si>
    <t>7297163299_10156512394278300</t>
  </si>
  <si>
    <t>7297163299_10156515185423300</t>
  </si>
  <si>
    <t>7297163299_10156515366423300</t>
  </si>
  <si>
    <t>7297163299_10156516147973300</t>
  </si>
  <si>
    <t>7297163299_10156516421503300</t>
  </si>
  <si>
    <t>7297163299_10156516426223300</t>
  </si>
  <si>
    <t>7297163299_10156517363948300</t>
  </si>
  <si>
    <t>7297163299_10156518241188300</t>
  </si>
  <si>
    <t>7297163299_10156518411068300</t>
  </si>
  <si>
    <t>7297163299_10156518683003300</t>
  </si>
  <si>
    <t>7297163299_10156519586888300</t>
  </si>
  <si>
    <t>7297163299_10156519696238300</t>
  </si>
  <si>
    <t>7297163299_10156518568643300</t>
  </si>
  <si>
    <t>7297163299_10156521301283300</t>
  </si>
  <si>
    <t>7297163299_10156519742198300</t>
  </si>
  <si>
    <t>7297163299_10156518298858300</t>
  </si>
  <si>
    <t>7297163299_10156523164583300</t>
  </si>
  <si>
    <t>7297163299_10156519742813300</t>
  </si>
  <si>
    <t>7297163299_10156525087363300</t>
  </si>
  <si>
    <t>7297163299_10156525608713300</t>
  </si>
  <si>
    <t>7297163299_10156519710578300</t>
  </si>
  <si>
    <t>7297163299_352641345573727</t>
  </si>
  <si>
    <t>7297163299_10156527102278300</t>
  </si>
  <si>
    <t>7297163299_10156523190463300</t>
  </si>
  <si>
    <t>7297163299_2096472033763461</t>
  </si>
  <si>
    <t>7297163299_10156528621003300</t>
  </si>
  <si>
    <t>7297163299_10156529232168300</t>
  </si>
  <si>
    <t>7297163299_10156529477913300</t>
  </si>
  <si>
    <t>7297163299_10156529873983300</t>
  </si>
  <si>
    <t>7297163299_10156530804573300</t>
  </si>
  <si>
    <t>7297163299_10156531421073300</t>
  </si>
  <si>
    <t>7297163299_10156531782858300</t>
  </si>
  <si>
    <t>7297163299_10156532170553300</t>
  </si>
  <si>
    <t>7297163299_10156532669538300</t>
  </si>
  <si>
    <t>7297163299_10156532955603300</t>
  </si>
  <si>
    <t>7297163299_10156533407138300</t>
  </si>
  <si>
    <t>7297163299_10156533533443300</t>
  </si>
  <si>
    <t>7297163299_10156534291898300</t>
  </si>
  <si>
    <t>7297163299_10156534956528300</t>
  </si>
  <si>
    <t>7297163299_10156535442728300</t>
  </si>
  <si>
    <t>7297163299_10156533701578300</t>
  </si>
  <si>
    <t>Post</t>
  </si>
  <si>
    <t>ICYMI -- We've teamed up with young people in 9 countries to share how a small change can make a big difference and you can join too! 
There are plenty of ways to get involved from cutting out meat for a day to switching to a plant-based alternative for the week. Leave a comment if you plan on getting involved and register to take part &gt;&gt;&gt;&gt; https://act.gp/2sEhx63 _xD83C__xDF31_</t>
  </si>
  <si>
    <t>This diver went swimming in the ocean to see manta rays — but all he found was trash. We MUST #BreakFreeFromPlastic &gt;&gt; https://act.gp/2HxvjjK</t>
  </si>
  <si>
    <t>Water is vital for life. Wildlife and humans need clean water to survive. 
We must stop oil pipeline companies from putting oceans and groundwater at risk of oil spills that can endanger wildlife and poison our futures. 
Protect water. #StopPipelines. Sign the petition &gt;&gt; https://act.gp/2leqUoX</t>
  </si>
  <si>
    <t>Oil pipelines companies like Energy Transfer Partners want to intimidate Greenpeace and our allies. 
But this is just making the movement stronger! Join the wave of resistance to #StopPipelines https://act.gp/2MBTLQD ✊✊✊</t>
  </si>
  <si>
    <t>What are your tips and tricks to live a plastic-free life?
We have a few ideas here &gt;&gt;&gt; https://act.gp/2IXqxgK
(Video via World Economic Forum)</t>
  </si>
  <si>
    <t>The #WorldCup has just kicked off! But there's one opponent we all need to take on together ⚽️
via Greenpeace France</t>
  </si>
  <si>
    <t>There's 1 thing oil companies need to build their pipelines. Money.
Join the wave of resistance rising up to #StopPipelines. &gt;&gt; https://act.gp/2MBd3W5</t>
  </si>
  <si>
    <t>It’s time to tell your bank you don’t want your money financing dirty oil pipelines. Join the wave of resistance:  https://act.gp/2K5zlOd #StopPipelines</t>
  </si>
  <si>
    <t>Our planet doesn't need more climate-wrecking oil pipelines, but banks keep financing them. Stop the money, stop the pipelines &gt;&gt; https://act.gp/2K6TeaL</t>
  </si>
  <si>
    <t>"Turtles mistake plastic bags for delicious jellyfish." _xD83D__xDE15_  
Tell companies to end plastic pollution &gt;&gt; https://act.gp/2HLC3uV</t>
  </si>
  <si>
    <t>Why buy when you can fix what you already have? Better for you, better for the planet.</t>
  </si>
  <si>
    <t>People need clean land, clean air, clean water - not toxic oil pipelines. Oil pipelines inevitably spill, leaving communities at risk.
Add your voice to protect water and #StopPipelines &gt;&gt; https://act.gp/2K5clDa</t>
  </si>
  <si>
    <t>This may look like scenes from a dystopian movie, but they are actually tar sands: a deposit of one of the dirtiest oils in the world.
Join the wave of resistance to stop the expansion of tar sands pipelines: https://act.gp/2MQe2C7</t>
  </si>
  <si>
    <t>India will go plastic-free by 2022. Kenya and Eritrea have banned plastic bags. Sri Lanka banned styrofoam. What is your country doing to #BreakFreeFromPlastic?</t>
  </si>
  <si>
    <t>The best time to act on #climatechange was 30 years ago, when we were first warned about it.
The second best time is NOW. #Breakfree &gt;&gt; https://act.gp/2MgeiJe</t>
  </si>
  <si>
    <t>The last thing these endangered orcas need is a tar sands tanker superhighway blasted through their home. An oil spill here would be devastating. 
Protect water #StopPipelines _xD83D__xDC2C_
https://act.gp/2yHnYea</t>
  </si>
  <si>
    <t>The last thing these amazing animals need is more oil tankers increasing the risk of oil spills in their home.
Join the wave of resistance against pipelines: https://act.gp/2JOiTWA</t>
  </si>
  <si>
    <t>THIS is how they make the holes in distressed jeans?! Absurd. 
What if we kept our clothes longer and let them wear out naturally? And invested in repairs, rather than artificial wear and tear?</t>
  </si>
  <si>
    <t>Nothing we use for a few minutes should pollute our planet for hundreds of years.
It’s time to call for a plastic-free future!
https://act.gp/2tv2dJq</t>
  </si>
  <si>
    <t>From First Nations, Indigenous and other communities to wildlife and the local ecosystem, here’s what could be impacted by the expansion of the Trans Mountain pipeline.
#StopPipelines</t>
  </si>
  <si>
    <t>These underwater shots are amazing! _xD83D__xDE0D_ 
A reminder why we’re working so hard to free our oceans from plastic &gt;&gt; https://act.gp/2KnEKn8</t>
  </si>
  <si>
    <t>Awesome! Samoa is banning single-use plastic bags and straws by January next year! _xD83D__xDC4D_
This will help protect Samoa's unique mangrove systems and wildlife. So, who's next?! https://act.gp/2Komb2i</t>
  </si>
  <si>
    <t>The last thing these endangered orcas need is a tar sands tanker superhighway in their home. Protect water #StopPipelines _xD83D__xDC2C_&gt;&gt; https://act.gp/2KavvGH</t>
  </si>
  <si>
    <t>More power to her! This woman refuses to move for a coal plant being expanded in her village. Read about her struggle to #BreakFreeFromCoal &gt;&gt;&gt; https://act.gp/2KsfagM</t>
  </si>
  <si>
    <t>How many videos of dying seabirds will it take before we finally end the age of plastic? 
https://act.gp/2lGPTl3
#BreakFreeFromPlastic</t>
  </si>
  <si>
    <t>Water is life! But oil pipeline companies in North America are putting water, lives and nature at risk.
It's time to tell banks to choose people over oil and stop funding dirty pipelines &gt;&gt;&gt; https://act.gp/2MQe2C7</t>
  </si>
  <si>
    <t>YES to more trees in cities! _xD83C__xDF33_❤️
Video via World Economic Forum</t>
  </si>
  <si>
    <t>The message is clear. Join the wave of resistance if you agree we should protect water and say NO to dirty oil pipelines: http://ow.ly/E3N830kJpGx
  #StopPipelines</t>
  </si>
  <si>
    <t>In the US, Energy Transfer Partners is building the new Bayou Bridge pipeline, the last section of the Dakota Access Pipeline. Those from impacted communities, like Melinda, are fighting back — this time ETP won't get away with its dirty tricks.
Tell the banks to cut ties with Energy Transfer Partners &gt;&gt; https://act.gp/2NhIG7m</t>
  </si>
  <si>
    <t>How it feels to watch your reef - and livelihood - get pulverised. Help the community save their own piece of paradise &gt;&gt; https://act.gp/2Nj53JP</t>
  </si>
  <si>
    <t>This is what happens when the Great Northern Forest wakes up after a long winter.
We need forests now more than ever.  If we don’t protect them now, we're going to lose the battle against climate change.
Choose forests: https://act.gp/2KCnzOV</t>
  </si>
  <si>
    <t>For the past 30+ hours, 12 courageous climbers have blocked a tar sands oil tanker from a bridge in Vancouver, Canada. 
They're taking action to stop the Trans Mountain Pipeline Expansion and protect the Pacific Coast. Want to join in the wave of resistance? Take action &gt;&gt; act.gp/StopPipelinesNow</t>
  </si>
  <si>
    <t>We're LIVE from Vancouver, Canada, where climbers have been forming a blockade for more than 32 hours! 
Show your support and take action &gt;&gt;&gt;  https://act.gp/2MQe2C7</t>
  </si>
  <si>
    <t>BREAKING: Police has just arrived at the location and are moving in to remove climbers from bridge in Vancouver, Canada, where they have been peacefully blockading a Trans Mountain oil tanker for the past +34 hours. 
Take action to show them your support &gt;&gt;&gt; https://act.gp/2MQe2C7</t>
  </si>
  <si>
    <t>Police are moving in to remove climbers  in Vancouver, Canada, where they have been peacefully blockading a Trans Mountain oil tanker for the past 34+ hours. 
Take action to show them your support &gt;&gt;&gt; https://act.gp/2MQe2C7</t>
  </si>
  <si>
    <t>Tens of thousands of square kilometres of the Great Northern Forest are fragmented, degraded or destroyed every year.  
If we continue to destroy this forest, it could trigger a 'carbon bomb', releasing huge amounts of carbon stored in the trees, permafrosts and soils. That would be terrible news for the climate. 
Choose forests: https://act.gp/2KCnzOV</t>
  </si>
  <si>
    <t>Credit Suisse is one of the Dirty Dozen banks that are funding destructive oil pipelines and the companies that build them. 
Tell them to stop funding pipelines and pipeline companies that threaten our water and violate Indigenous rights. &gt;&gt; https://act.gp/2szg4xW</t>
  </si>
  <si>
    <t>It’s their home and they need your help to protect it.
Choose forests. Choose life &gt;&gt; https://act.gp/2tX8EoO</t>
  </si>
  <si>
    <t>“Less than fifty people have ever dived to the bottom of the Antarctic Ocean. Shall we join them?”
Experience the wonders of the Antarctic first hand in this stunning VR film, narrated by and featuring Hollywood star and Antarctic ambassador Javier Bardem.
Want to help protect this special place? Join the petition for an Antarctic Ocean Sanctuary &gt;&gt; https://act.gp/2juFdF0</t>
  </si>
  <si>
    <t>Oil pipelines threaten some of the most beautiful, ecologically rich and fragile places in North America. 
Tell banks not to fund destructive pipelines &gt;&gt; https://act.gp/2J9NnSj</t>
  </si>
  <si>
    <t>Let’s create the largest protected area on Earth!
Join Javier Bardem and help create a vast Antarctic Ocean Sanctuary, to keep this amazing place safe from harm. Sign the petition &gt;&gt; https://act.greenpeace.org/page/15877/petition/1</t>
  </si>
  <si>
    <t>We may be from different countries, but we share the same ocean.
These people from Pacific Island Represent are standing up against Big Oil! ✊  
Join them &gt;&gt; http://act.gp/stop-pipelines #StopPipelines</t>
  </si>
  <si>
    <t>Seven years ago, you could guess next seasons’ fashion trends by the colour of rivers in China. 
Now, 80 major companies and suppliers have committed to detox their supply lines. But it's still not enough. 
Learn more: https://act.gp/2NQ9Fam</t>
  </si>
  <si>
    <t>Oh y'know...just another day in exposing environmental threats. 
But we couldn't have done all of this without YOU! _xD83D__xDC96__xD83C__xDF0E_☮️</t>
  </si>
  <si>
    <t>As Trump and Putin meet in Helsinki today, a group of people climbed a church tower to send them a message: #OurPlanetOurFuture</t>
  </si>
  <si>
    <t>Building more pipelines means not only putting wildlife and access to clean water at risk, but also fueling climate change.
It’s time to join the wave of resistance and tell banks to stop funding dirty oil pipelines: https://act.gp/2MQe2C7
#stoppipelines</t>
  </si>
  <si>
    <t>We need banks to stop funding toxic tar sands pipelines! 
Join the movement to #StopPipelines: https://act.gp/2L4OiVb</t>
  </si>
  <si>
    <t>The Antarctic Ocean houses a unique ecosystem, filled with amazing creatures that are found nowhere else on Earth. 
Let's protect 1.8 million square kilometres of it. 
https://act.gp/2EQDFxH</t>
  </si>
  <si>
    <t>If public transport was free in your city, would you drive less? 
Share what you'd like to see in your city in the comments 
(and check out act.gp/2NsXWhQ)</t>
  </si>
  <si>
    <t>54 environmental defenders have been killed in 2018 so far.
These are their names.
We must do more to defend those who defend the planet. #EnvironmentalDefenders
Source: https://act.gp/2Abu8Uv</t>
  </si>
  <si>
    <t>Pure fire! The new summer hit from Notorious P.I.G. feat. Gangster Grill - You Don’t Need all That Meat! _xD83D__xDD0A__xD83D__xDD0A_Turn it up! _xD83D__xDD0A__xD83D__xDD0A_ #MeatFreeMonday</t>
  </si>
  <si>
    <t>For the first time ever, Greenpeace is sailing into #PrideAmsterdam with our 100% electric minified Rainbow Warrior! _xD83C__xDF08__xD83C__xDF08_ Happy Pride Week 2018 _xD83C__xDF08__xD83C__xDF08_</t>
  </si>
  <si>
    <t>This is no time to scale back our commitment to stopping #wildlife extinction.
https://act.gp/2OlyWd1</t>
  </si>
  <si>
    <t>Next Saturday, activists will protest against oil drilling and celebrate a future where Portugal is a global pioneer in renewable energy solutions and moves away from fossil fuels.
Join the movement to stop oil drilling: https://act.gp/2LHDexw
#Pararofuro #DefendtheSacred #Keepitintheground</t>
  </si>
  <si>
    <t>In just 5 years China has planted 83.5 million acres of forest!</t>
  </si>
  <si>
    <t>We can't solve the plastic crisis just by cleaning beaches. There's just too much already. 
We need to stop plastic waste at the source: https://act.gp/2ONikLf
#BreakFreeFromPlastic</t>
  </si>
  <si>
    <t>Aerial image of the Great Australian Bight, a pristine stretch of ocean off the southern coastal fringe of Western Australia, South Australia and Victoria. It is a globally significant whale nursery, home to one of only two southern right whale calving grounds in the world, and a feeding area for blue whales, humpback whales, orcas and sea lions. It is also one of Australia’s most important fisheries. In fact, 85% of marine life in the Great Australian Bight is found nowhere else on earth.</t>
  </si>
  <si>
    <t>What happened when a bunch of curious onlookers saw this statue on one of the hottest days of the year in Korea? &gt;&gt; https://act.gp/2nlV0rq
Via @Greenpeace 그린피스 서울사무소 and 힐링브러쉬 healingbrush</t>
  </si>
  <si>
    <t>When we work together, we can do amazing things.
Every frame of this video from Greenpeace Deutschland was hand-drawn by someone who wants an Antarctic Ocean Sanctuary.
Bring all your power and creativity, and help us create the biggest protected area on Earth: https://act.gp/2EQDFxH
#ProtectAntarctic
Burg Herzberg Festival</t>
  </si>
  <si>
    <t>In honour of International Day of the World's Indigenous Peoples, we're celebrating the courageous Indigenous land and water protectors at the heart of the movement to #StopPipelines. 
These are just four of millions of Indigenous Peoples worldwide who are leading the resistance against colonization, in defence of their land, water, and climate. 
Thank you for your leadership and bravery ✊_xD83C__xDFFD_</t>
  </si>
  <si>
    <t>We _xD83D__xDC99_ music that has a message for our oceans.
#BreakFreeFromPlastic &gt;&gt; https://act.gp/2LmBrNC</t>
  </si>
  <si>
    <t>This man powers his entire household (including his electric car) with free energy from the sun. 
Who wants to do the same?</t>
  </si>
  <si>
    <t>All over the world people are suffering from dirty fossil fuels polluting their air and water. 
But now we're mobilising to #BreakFree from coal and oil ✊_xD83C__xDFFD_
Join the movement. Let's create the new age of sustainable energy together ➡️https://act.gp/2M55Lxc</t>
  </si>
  <si>
    <t>Rang-tan's forest home is being destroyed to clear the way for palm oil - an ingredient used to make products for brands like Unilever, Mondelez and Nestlé. 
If we don't act, more precious habitats will be ruined, Indigenous Peoples could lose their homes, and Rang-tan and her species could be lost forever.
Add your name and tell big companies to stop using palm oil from rainforest destroyers. &gt;&gt;https://act.gp/2BhLdNh</t>
  </si>
  <si>
    <t>The trail of palm oil destruction leads all the way from the forests to our shopping carts. 
Tell companies to drop dirty palm oil: http://greenpeace.org/saverangtan
#SaveRangTan #DropDirtyPalmOil</t>
  </si>
  <si>
    <t>Every day we lose 25 orangutans because their forest homes are being destroyed by dirty palm oil. This has to stop &gt;&gt; https://act.gp/2nC5F1F</t>
  </si>
  <si>
    <t>This is just heartbreaking _xD83D__xDE22_
We cannot let their home be turned into a tanker superhighway! https://act.gp/2MIazVK</t>
  </si>
  <si>
    <t>Waves of plastic have taken over Manila, Philippines after torrential rains and floods. Our climate crisis is a plastic crisis. Corporations and governments need to stand up and take responsibility for the sake of our environment everywhere &gt;&gt; https://act.gp/2MO8Xd5</t>
  </si>
  <si>
    <t>Fruits and vegetables wrapped in single-use plastic? Now that’s bananas _xD83C__xDF4C_
Tell your local supermarket to #BreakFreeFromPlastic today &gt;&gt; https://act.gp/2MIz2u1</t>
  </si>
  <si>
    <t>What type of photos have changed your view of the world? _xD83D__xDCF7_
#WorldPhotographyDay</t>
  </si>
  <si>
    <t>Today is World Orangutan Day. ICYMI - The trail of palm oil destruction leads all the way from the forests to our shopping carts. 
Tell companies to drop dirty palm oil: http://greenpeace.org/saverangtan
#SaveRangTan #DropDirtyPalmOil</t>
  </si>
  <si>
    <t>The headline might be shocking, but the trend is nothing new. 
Here's how we can all stand up to demand corporate accountability &gt;&gt; https://act.gp/2nKwyAn</t>
  </si>
  <si>
    <t>This famous actor has taken to the streets of Beijing to call attention to the need for Antarctic protection - while disguised as a penguin _xD83D__xDC27_
Join him in pledging your support for the creation of the world's largest ocean santuary, a place that penguins, whales, seals and a whole world of wildlife call home. 
https://act.gp/2N22Cus</t>
  </si>
  <si>
    <t>"As a doctor it's my job to protect people's health."
Watch the video to see why Dr Saleh, along with other medical professionals, helped shut down Volkswagen's UK office yesterday.
#CleanAirNow</t>
  </si>
  <si>
    <t>This is so awesome! There is so much we can do in our community to help to tackle plastic pollution.
Here are a few things you can do: https://act.gp/2o6Lw3W</t>
  </si>
  <si>
    <t>It's never too late to switch to a plant-based diet. Here are some ideas to get you started &gt;&gt; https://act.gp/2HrqPXV
(Thanks, Zinc!)</t>
  </si>
  <si>
    <t>Unfortunately, we can't recycle our way out of the plastics problem. And bioplastics probably can't help us much either. The solution? The vast majority of plastic we produce just isn't necessary. So let's stop producing it.</t>
  </si>
  <si>
    <t>SHARE if you want more of this!
Video from World Economic Forum</t>
  </si>
  <si>
    <t>160,000 sea birds and 300,000 turtles are taken as unintended bycatch each year.
Using repurposed fishnet, Greenpeace Japan and designer @Kumiko Tani want to highlight this act of destruction. Share to expose. 
#ILoveMyOcean</t>
  </si>
  <si>
    <t>Let’s hear it for green cities! _xD83D__xDC4F__xD83D__xDC4F__xD83D__xDC4F_
Video via World Economic Forum</t>
  </si>
  <si>
    <t>It doesn’t matter where you are, climate change is affecting us all. 
We need to vote for people who understand the threat climate change poses to our future and to the future of our planet.</t>
  </si>
  <si>
    <t>For decades, big corporations have profited at the expense of the environment. Not any more. This is the story of climate justice &gt;&gt; https://act.gp/2PgsqDR</t>
  </si>
  <si>
    <t>This summer, a smokestorm rolled through the West of the US. The sun took on an eerie orange hue and mountains disappeared. 
That got us wondering: How bad is the smoke for our health? What can we do to make things better?</t>
  </si>
  <si>
    <t>Happy Whale Shark Day to these gentle giants _xD83D__xDE0D__xD83D__xDE0D_
https://act.gp/2wwvEeJ</t>
  </si>
  <si>
    <t>Do you think a country which produces 31 million pigs every year is a good place to host the World Food Summit on more sustainable food? 
Neither do we _xD83D__xDC37_
To feed the world, we need less meat and more plant-based food. Join the movement here: https://act.gp/2Nwbh8W
#BetterFood</t>
  </si>
  <si>
    <t>That's the same as 25,000 Empire State Buildings. When you throw away, there is no away. 
There are still things you can do &gt;&gt;&gt; https://act.gp/2PmWhur
(Thanks World Economic Forum)</t>
  </si>
  <si>
    <t>Feeding the world isn't a beauty contest. Get more out of these so-called "ugly" fruit and vegetables here &gt;&gt; https://act.gp/2NF9COl</t>
  </si>
  <si>
    <t>Every second breath you take comes from the oceans.
The oxygen they produce literally keeps us alive, but right now, our oceans are mostly unprotected and in more danger than ever before. 
Now we have a chance to change that.</t>
  </si>
  <si>
    <t>5 days to go until people around the world #RiseforClimate!
Find an event near you &gt;&gt; https://riseforclimate.org/</t>
  </si>
  <si>
    <t>There's a reason why it's called the "rainforests of the sea". Because they're so damn beautiful and need our protection</t>
  </si>
  <si>
    <t>This palm oil company destroyed an area of forest twice the size of Paris. Now they're letting fires rage on their land.
Share this video and support our firefighters on the ground.</t>
  </si>
  <si>
    <t>At a time when we need protest more than ever, First Amendments rights are under attack. 
Today, individuals and advocacy groups threatened by SLAPP lawsuits will rally against corporate bullies and stand up for First Amendment rights. 
Free speech, freedom of assembly, and peaceful dissent are fundamental pillars of democracy. Let’s stand together as one to expose courtroom bullying, and protect the right to boldly speak the truth. Will you join us?
#ProtectTheProtest</t>
  </si>
  <si>
    <t>For years the Sámi people in the Great Northern Forest have been fighting against the exploitation of their lands. Now the Finnish Government is proposing an industrial railway project that would split their reindeer herding lands and threaten their way of life.
“The  government is betting that the melting Arctic will provide a trade route to exploit our lands. They want more pulp mills, more logging, more mines. The government is trading away our rights and our land. We do not consent.”
Show your support for the Sámi and sign their letter here: https://act.gp/2MRU2Tj</t>
  </si>
  <si>
    <t>Walk with Indigenous Peoples in the Great Northern Forest and hear the voices of those affected by exploitation of their traditional lands. Stand with the Sámi and support their call to stop the Finnish government from building an industrial railway through their reindeer herding lands &gt;&gt; https://act.gp/2MRU2Tj</t>
  </si>
  <si>
    <t>When someone understands the forest as well as this, we need to listen to them.  
Watch what Sámi elder, Tuula-Maija Magga-Hetta, has to say about the Finnish Government’s plans to exploit her lands. "We have a voice. And we will use it." 
Stand with the Sámi: https://act.gp/2MRU2Tj</t>
  </si>
  <si>
    <t>“If anything, it’s going to be young people to get us out of this because we dare to believe the world doesn’t have to be this way. It’s not radical to think we shouldn’t be building more pipelines during a climate crisis.” 
#StopPipelines &gt;&gt; https://act.gp/2NqcQbH</t>
  </si>
  <si>
    <t>”The Finnish government is trading away our rights and our land.”
We are in the high northern forests of the Sàmi homeland where the Finnish government wants to build an industrial railway that would split reindeer herding grounds and open for further exploitation of the land. The Sàmi are drawing a red line to say No!
Stand with them and add your name to their letter &gt;&gt; https://act.gp/2MRU2Tj</t>
  </si>
  <si>
    <t>Climate change is creating a dangerous cycle: as Arctic ice melts, it releases even more carbon into atmosphere.</t>
  </si>
  <si>
    <t>Climate change is forcing members of this Indigenous community from the land they’ve lived on for more than 1,000 years.</t>
  </si>
  <si>
    <t>It's the first day of parliament in Australia, and Greenpeace activists have a message for the brand new Prime Minister.
Follow all the live action and sign the pledge to #resist &gt;&gt; act.gp/resistpledge #coalcoup</t>
  </si>
  <si>
    <t>Fewer cars = better cities 
#CleanAirNow</t>
  </si>
  <si>
    <t>This is a step in the right direction! But actually making sure it’s implemented will be key. Join the movement to stop forest destruction &gt;&gt;&gt; https://act.gp/2oV7dEw</t>
  </si>
  <si>
    <t>Another year, another iPhone. How many more can the planet take?</t>
  </si>
  <si>
    <t>What a difference a car-free day makes.
#CleanAirNow</t>
  </si>
  <si>
    <t>Climate Solutions are cheaper than Climate Change. So why are governments in Europe still using our money to fund gas, nuclear and coal? https://act.gp/2CO7nHz</t>
  </si>
  <si>
    <t>What happens to forests happens to us all. This is even more true to Sámi people, whose way of life depends on nature. 
Now the Finnish government is betting that the melting Arctic will provide a trade route to exploit their lands: more pulp mills, more logging and more mines. 
But the Sámi are defending their forests, land and existence.
Show your support to the Sámi and sign their letter now &gt;&gt; https://act.gp/2MRU2Tj</t>
  </si>
  <si>
    <t>Have you seen the wild weather activity that encircled the planet this week?
Climate change is making storms like these more intense and more frequent. It's time we hold those responsible to account &gt;&gt; https://act.gp/2LniQ0W</t>
  </si>
  <si>
    <t>Out with the old, in with the renewables... _xD83D__xDCB8_ ☀️ &gt;&gt; https://act.gp/2MgeiJe</t>
  </si>
  <si>
    <t>Every 60 seconds the equivalent of a truckload of plastic enters the ocean. Together we can change that:
Sign the petition: https://act.gp/TruckloadOfPlastic
Learn more about the project: truckloadofplastic.com</t>
  </si>
  <si>
    <t>The Birds of Paradise are among the most beautiful creatures on Earth. But the rainforest in Papua which they call home is under threat.
All over the world, artists painted these amazing murals to raise awareness about the deforestation caused by the palm oil industry, and to start a conversation about protecting the future of the forests and our planet.
Is one of these murals in the city you live in? Check it out in person and share a photo on your social media with the hashtag #WingsOfParadise!</t>
  </si>
  <si>
    <t>Wilmar is the largest palm oil trader in the world and the single biggest threat to Indonesian forests.
The makers of KitKat, Colgate toothpaste, JOHNSON'S baby Lotion, Dove, Doritos, Kellogg's Pop Tarts, Ritz Crackers, M&amp;M'S U.S.A., Head and Shoulders are some of their biggest customers.
Tell them to drop dirty palm oil. Tell them to drop Wilmar - https://act.gp/2OATgXy 
#DropDirtyPalmOil</t>
  </si>
  <si>
    <t>BREAKING: Wilmar is the largest palm oil trader in the world and the single biggest threat to Indonesian forests.
The makers of KitKat, Colgate toothpaste, JOHNSON'S baby lotion, Dove, Doritos, Kellogg's Pop Tarts, Ritz Crackers, M&amp;M'S U.S.A., and Head and Shoulders are some of their biggest customers.
Tell them to drop dirty palm oil. Tell them to drop Wilmar - https://act.gp/2OATgXy #DropDirtyPalmOil</t>
  </si>
  <si>
    <t>Climate scientists are answering an important question - how long can we keep driving fossil fuel cars?
Find out more: https://act.gp/2Dr6qW7</t>
  </si>
  <si>
    <t>TGI Friday. Who says animals don't have a sense of humour? _xD83D__xDE02_ Check out these gems from the #ComedyWildlifeAwards https://act.gp/2QPIgXU</t>
  </si>
  <si>
    <t>This baby orangutan was found crying on a palm oil plantation. 
And guess who uses palm oil from here? The largest trader on the planet - Wilmar. _xD83D__xDE21_
We need the makers of the products we use every day to drop dirty palm oil. 
Tell them - https://act.gp/2NjGKz3
#DropDirtyPalmOil</t>
  </si>
  <si>
    <t>People around the world continue to struggle in the aftermath of extreme weather. This cannot be our “new normal”.
Demand climate justice &gt;&gt; https://act.gp/2I5G6iW</t>
  </si>
  <si>
    <t>Happy International Day of Peace, everyone! Take some time to soak in the beauty of our Earth today. _xD83C__xDF43_☀️</t>
  </si>
  <si>
    <t>Imagine what it would do for the planet if our cities went car free...  
Will you be travelling car free today? 
#CarFreeDay</t>
  </si>
  <si>
    <t>Walk. Run. Jump. Dance. Bike. Skate. Play. BREATHE!
Celebrate International Car Free Day by making your city a place for people and the planet, and not for cars.
#MoveYourCity</t>
  </si>
  <si>
    <t>ICYMI: Our investigation reveals makers of products like KitKat, Dove, and Head and Shoulders buy their palm oil from Wilmar - the single biggest threat to Indonesia forests. 
Tell them to drop dirty palm oil. Tell them to drop Wilmar - https://act.gp/2OATgXy #DropDirtyPalmOil</t>
  </si>
  <si>
    <t>The age of the internal combustion engine is over. We are making sure of it. 
_xD83D__xDC49__xD83C__xDFFD_https://act.gp/2xMrlg9
#CleanAirNow</t>
  </si>
  <si>
    <t>Tina Cocadiz, a Filipino-American based in New York who experienced Hurricane Sandy, is standing up to the world’s biggest oil, gas, and cement companies for their role in worsening the climate crisis. 
Join the global movement to support communities seeking climate justice: https://act.gp/2xHr7qu</t>
  </si>
  <si>
    <t>This needs to stop.
Tell big companies to drop Wilmar and dirty palm oil before it's too late for Indonesia’s rainforests &gt;&gt; https://act.gp/2NjGKz3</t>
  </si>
  <si>
    <t>Today brave volunteers are occupying a palm oil refinery -it is time for the makers of products like Ritz, Colgate and Dove to listen. #DropDirtyPalmOil. Drop Wilmar &gt;&gt;&gt; https://act.gp/2IfjZXq</t>
  </si>
  <si>
    <t>Today 30 courageous activists from around the world (and one Indonesian rock band!) occupied a palm oil refinery for half a day. Why? To show Wilmar that we won’t stand for dirty palm oil in our products.
Join them &gt;&gt; https://act.gp/2pzuKez</t>
  </si>
  <si>
    <t>The Hambach Forest is 12,000 years old. Only 10% of it remains standing today. And it's being threatened by an ever-expanding coal mine. 
Help protect what remains of the forest. Sign here: https://act.gp/2zsjXIN</t>
  </si>
  <si>
    <t>Can you imagine living in a world free from nuclear weapons?  
Thanks to Nobel Peace Prize Winner International Campaign to Abolish Nuclear Weapons (ICAN), we've never been so close to making that world a reality.  
Help us get there. Spread the word. https://act.gp/2QWCwf3</t>
  </si>
  <si>
    <t>Inside these enormous silos is a whole lot of palm oil that came from the destruction of rainforests in Indonesia.
Yesterday, 30 brave activists occupied this palm oil refinery to send a message to these brands: #DropDirtyPalmOil
&gt;&gt; https://act.gp/2R0J5wX</t>
  </si>
  <si>
    <t>Is it possible for one person to stand up to the giants polluting our planet alone? &gt;&gt; https://act.gp/2Q8cCnh #ClimateJustice</t>
  </si>
  <si>
    <t>"Developed economies of the world can no longer do business in a way that is neo-colonial, bringing new waves of colonisation to Indigenous lands without acquiring the free prior and informed consent of Indigenous Peoples." 
- Clayton Thomas-Muller
Sign here if you agree: https://act.gp/2MRU2Tj</t>
  </si>
  <si>
    <t>They've already destroyed so much forest _xD83D__xDE41_
Protect what's left: https://act.gp/2zsjXIN
#HambacherForst</t>
  </si>
  <si>
    <t>東電は、東海第二の支援資金、柏崎刈羽再稼働の資金を賠償と事故の収束にあてるべきだと思うのですが。
そもそも東海第二は、もっとも動かしてはいけない原発のひとつです。その理由は4つあります&gt;&gt;https://act.gp/2DyK1G6</t>
  </si>
  <si>
    <t>If the Big Polluters carry on with "business as usual" life as we know it will cease to exist. For a stable climate and healthy environment, we need to hold governments and fossil fuel companies accountable. We need #ClimateJustice &gt;&gt; https://act.gp/2I5G6iW</t>
  </si>
  <si>
    <t>ICYMI - These activists  sent a strong message to the makers of products like Ritz, Colgate and Dove: #DropDirtyPalmOil. Drop Wilmar.
Join them &gt;&gt;&gt; https://act.gp/2NjGKz3</t>
  </si>
  <si>
    <t>The plastic crisis is affecting all of us, but this is how much more small and vulnerable communities are affected by the plastic industry.
We must do something about it: https://act.gp/2xVAIu3
#storyofplastic #breakfreefromplastic</t>
  </si>
  <si>
    <t>Wilmar is the largest palm oil trader in the world and the single biggest threat to Indonesian forests.
The makers of Kit-Kat, Colgate toothpaste, Johnson’s Baby Lotion, Dove, Doritos, Kellogg’s Pop Tarts, Ritz crackers, M&amp;M’s, Head &amp; Shoulders are some of their biggest customers.
Tell them to drop dirty palm oil. Tell them to drop Wilmar &gt;&gt;  https://act.gp/2xTNc57  #DropDirtyPalmOil</t>
  </si>
  <si>
    <t>Plastic pollution doesn’t belong in the Antarctic.
Sign here to protect one of the Earth's last wildernesses: https://act.gp/2xKMcQO
#ProtectAntarctic #BreakFreeFromPlastic</t>
  </si>
  <si>
    <t>5 myths about Germany's Hambach Forest - busted.
Save it, don't erase it: https://act.gp/2zsjXIN
#HambacherForst</t>
  </si>
  <si>
    <t>“You don’t have to be special, you become special when you do it”
It's ordinary people, doing extraordinary things, together. Let's end the age of oil together &gt;&gt; https://act.gp/2P7wXZX</t>
  </si>
  <si>
    <t>The petition for a plastic-free future is Hungary's most popular environmental call to arms EVER ❤️
This month, the country's parliament is expected to vote on a ban on single use plastic bags.
Sign if you want your country to BREAK FREE FROM PLASTIC &gt;&gt; https://act.gp/2P4bPDK ✊_xD83C__xDFFB_✊_xD83C__xDFFC_✊_xD83C__xDFFD_✊_xD83C__xDFFE_✊_xD83C__xDFFF_</t>
  </si>
  <si>
    <t>The Hambach forest in Germany is 12,000 years old. Less than a tenth of it remains. Yet the expansion of Europe’s biggest coal mine is threatening what is left of it.
Share this video and stand in solidarity with the brave activists putting their body on the line to protect the Hambach Forest.
https://act.gp/2IyJ3IP</t>
  </si>
  <si>
    <t>A greener, cleaner, and safer planet. That's all anyone could ever wish for _xD83D__xDE01__xD83D__xDC9A__xD83C__xDF0F_☮️ &gt;&gt; https://act.gp/2IyHVFj</t>
  </si>
  <si>
    <t>Are the grown-ups finally listening? France just voted to serve at least one vegetarian meal a week in school canteens for the next two years. _xD83C__xDF4F__xD83C__xDF46__xD83E__xDD52__xD83E__xDD66__xD83E__xDD55__xD83D__xDC9A_
More plant-based meals can help the health of our children AND the planet. Join Team Plant and keep up the momentum! https://lessismore.greenpeace.org/cities</t>
  </si>
  <si>
    <t>Never underestimate the power of what young people can do! #ReasonsForHope ✊&gt;&gt; https://act.gp/2zRaQ4D</t>
  </si>
  <si>
    <t>There is a 12,000 year old forest in Germany that the executives of RWE, a massive coal company, are trying to destroy even more of it, just to burn the coal underneath.
More brilliant, brave people are occupying the forest, even in the face of aggression. 
Stand with them. 
#Hambibleibt #HambacherForst #ReasonsForHope</t>
  </si>
  <si>
    <t>Happy World Animal Day! Let’s celebrate our animal friends for reminding us how lucky we are to share this beautiful planet.
And if these penguins remind you of anyone you know, tag them in the comments! _xD83D__xDC27_</t>
  </si>
  <si>
    <t>Teens across the United States are taking their governments to court over failure to protect them from climate change ✊_xD83C__xDFFB_✊_xD83C__xDFFC_✊_xD83C__xDFFD_✊_xD83C__xDFFE_✊_xD83C__xDFFF_</t>
  </si>
  <si>
    <t>Breaking News! 
There's just been a huge victory for the climate movement!
This is BIG. The court of Muenster has just ruled that RWE is not allowed to clear the Hambach forest in this logging season (until next autumn)!!! 
For the activists on the ground, especially those having occupied this forest for years, and the international movement that has formed around it this it is a first big step to Victory!!! So let’s celebrate this! 
However this fight is not over yet.
There are still tens of thousands of people planning to demonstrate tomorrow in Hambach Forest, and Germany still needs a plan to #EndCoal - let's take this great news as a chance put extra pressure on the German government to give us all #ReasonsForHope
Join the movement to Save Hambach and End Coal here - https://act.gp/2PbnWid</t>
  </si>
  <si>
    <t>Ordinary people doing extraordinary things. 
Together, we can end the age of oil &gt;&gt; https://act.gp/2P7wXZX</t>
  </si>
  <si>
    <t>Absolutely huge win for the climate and for Hambach Forest! 
Add your voice to the petition - https://act.gp/2NtORo4 
and share this great news!</t>
  </si>
  <si>
    <t>This is what “throw away” really means</t>
  </si>
  <si>
    <t>The biggest climate demonstration in German history took place yesterday, in Hambach Forest _xD83C__xDF33__xD83C__xDF32__xD83C__xDF3F_where over 50,000 people rallied to demand an end to coal - for good.
That was after a court ordered coal giant RWE to stop ⛔️ destroying the ancient forest for a year.
Two more #ReasonsForHope! What are yours?</t>
  </si>
  <si>
    <t>BREAKING: Activists are taking action at a major UN climate meeting in South Korea to highlight that the message from science is clear! Watch and SHARE if you’re ready to stand up and think that politicians and corporations should walk the talk! 
What gives you hope in the face of climate change? Choose from our 10 picks on signs of global changes that gives us hope_xD83D__xDC49_ https://act.gp/2P1R77m or share your own ideas with us and comment here_xD83D__xDC47_
#ClimateAction #ReasonsForHope #ipcc #sr15</t>
  </si>
  <si>
    <t>YES! 2 million people around the world are calling for Antarctic protection. Join them &gt;&gt; https://act.gp/2E4u5Md</t>
  </si>
  <si>
    <t>‘The Antarctic doesn’t have a voice, but together, we do’ - Penguin Cafe
TURN ON SOUND to hear our collaboration to protect the Antarctic. 
Add your voice to the millions of people across the world demanding governments take action to Protect the Antarctic. Act now &gt;&gt; https://act.gp/2yoDkRq _xD83D__xDC27_</t>
  </si>
  <si>
    <t>Nuestro mundo está ahogándose en plástico.
¡Pide a las grandes corporaciones que pongan fin a la contaminación plástica!
https://act.gp/2IKcEPy</t>
  </si>
  <si>
    <t>Are we going to wait till all the coral reefs die and millions more people suffer from extreme weather disasters to act? 
To meet the 1.5℃ target, global CO2 emissions must be halved by 2030 and reach net zero by 2050. One key way to get there is to end coal.
NOW is the moment to act and stay hopeful as we make change together! #ReasonsForHope &gt;&gt; https://act.gp/2yrc6JK</t>
  </si>
  <si>
    <t>The Antarctic doesn’t have a voice, but we do. Let’s make history. Let's #ProtectAntarctic &gt;&gt;&gt; https://act.gp/2pMKdrL</t>
  </si>
  <si>
    <t>We owe it to those suffering the impacts of extreme weather to ACT on climate change — and #HurricaneMichael is proof.</t>
  </si>
  <si>
    <t>There are many #ReasonsForHope on climate change. Together, solving it isn't as hard as it might seem &gt;&gt;&gt; https://act.gp/2RHjeKR
(Thanks Saman Musacchio for the video)</t>
  </si>
  <si>
    <t>How much do you know about the Great Pacific Garbage Patch?
Learn more about it and why we must take action NOW to #BreakFreeFromPlastic &gt;&gt; https://act.gp/2IWpRoM</t>
  </si>
  <si>
    <t>There is no more waiting around. The time for us to unite and make change together is NOW.
Share with us your reasons for hope on climate change:
https://act.gp/2CH0k2z</t>
  </si>
  <si>
    <t>Turn it up! _xD83D__xDD0A_
This soothing piece by Penguin Cafe was inspired by our "Protect the Antarctic" campaign. Does it inspire you too? https://act.gp/2ISElGf _xD83D__xDC27_</t>
  </si>
  <si>
    <t>SHARE if you want to see plastic polluters like Coca-Cola, Nestlé, and Pepsi clean up their act!
Join the #BreakFreeFromPlastic movement here &gt;&gt; http://greenpeace.org/breakfreefromplastic</t>
  </si>
  <si>
    <t>From Russia to Japan, and from Sweden to Turkey - we’re visiting decision-makers all over the world with a simple message: two million people are counting on you to protect the Antarctic. 
Join the movement &gt;&gt; https://act.gp/2CIpJch</t>
  </si>
  <si>
    <t>There's no power like people power! &gt;&gt; https://act.gp/2yrc6JK</t>
  </si>
  <si>
    <t>BREAKING: Greenpeace is premiering a new song by Thom Yorke from Radiohead here at London’s Marble Arch!
He’s written this new song to support the campaign to protect the Antarctic.
Over 2 million people around the world want an Antarctic Ocean Sanctuary. Stand with Thom Yorke and all those around the globe and tell world leaders to #ProtectAntarctic: protecttheantarctic.org</t>
  </si>
  <si>
    <t>Turn up your sound, hit full-screen and enjoy our new collaboration with Radiohead's Thom Yorke! 
His new track ‘Hands off the Antarctic’ is dedicated to this beautiful place, and the two million people working together to protect it.
Join them at https://act.gp/2QWBqiB</t>
  </si>
  <si>
    <t>We may be close to a point of no return...but this is not the moment to give up! #ReasonsForHope &gt;&gt; https://act.gp/2yrc6JK</t>
  </si>
  <si>
    <t>Another year, another gadget. How many more can the planet take? 
Together, we can change the system &gt;&gt;&gt; https://act.gp/2QY8hTV</t>
  </si>
  <si>
    <t>It’s nearly decision time for the Antarctic, and we’re screening a version of this film to governments as they get ready to start negotiating. It stars Antarctic Ambassadors from around the world, but the most important voice in the film is yours. https://act.gp/2R20HrF</t>
  </si>
  <si>
    <t>These murals are here to remind us of the constant threat to Indonesian wildlife, but they also inspire us to act to protect it. Tell companies to #dropdirtypalmoil &gt;&gt;&gt; https://act.gp/2NjGKz3</t>
  </si>
  <si>
    <t>Green spaces—good for you, good for the planet! ❤️ _xD83C__xDF0E_
Video via World Economic Forum</t>
  </si>
  <si>
    <t>Thousands of people flooded through central Helsinki this weekend in Finland's biggest climate march EVER.
15-year-old schoolgirl activist Greta Thunberg had these incredible words for the crowds..._xD83D__xDC9A_</t>
  </si>
  <si>
    <t>Since the 1950s, something has sneaked into our lives, polluting oceans, waterways and soil. It’s over 8 billion tonnes and it’s estimated to be four times bigger by 2050. Big companies create it. Now it’s time for them to help stop it #BreakFreeFromPlastic &gt;&gt; https://act.gp/2xVAIu3</t>
  </si>
  <si>
    <t>Brazil is going through a crucial moment in history, and Indigenous Peoples' lives may be directly affected.
Watch the story of the Karipuna, an Indigenous community in the forefront of protecting the Amazon from deforestation and from a powerful logging industry.</t>
  </si>
  <si>
    <t>Do you have the choice to refuse plastic when buying products such as food, drinks and cosmetics?
The only way to stop plastic pollution is for big companies to move away from single-use plastic! Tell them to invest in sustainable solutions: https://act.gp/2D3EpTa</t>
  </si>
  <si>
    <t>Check out this beautiful video created by Greenpeace India, painting with light to illuminate the path to a cleaner future. 
Curious how it was made? &gt;&gt; https://act.gp/2EQDJ5g
#PeoplePower #RenewableEnergy</t>
  </si>
  <si>
    <t>This summer, we followed the route of tar sands tankers in the Pacific Northwest onboard the Arctic Sunrise to show the world what's at stake if the Trans Mountain Pipeline expansion is built.
Weeks later a Canadian court quashed the project. But the Canadian government is still determined to build the dangerous tar sands pipeline.
It’s time to #stoppipelines once and for all. Add your voice to protect these endangered orcas, and their habitat. https://act.gp/2O4d70e</t>
  </si>
  <si>
    <t>#ThrowbackThursday to our KitKat campaign 8 years ago!
The makers of KitKat committed to end deforestation by 2020, but they are way off target. Let's send them a reminder &gt;&gt; https://act.gp/2NjGKz3
.
#TBT #DropDirtyPalmOil</t>
  </si>
  <si>
    <t>In Taiwan, people power is sending a strong message - NO to coal! &gt;&gt; https://act.gp/2PUUkpN</t>
  </si>
  <si>
    <t>Do you know what is dirty palm oil and where it comes from? Tell the world's biggest brands to #DropDirtyPalmOil</t>
  </si>
  <si>
    <t>Do you have the choice to refuse plastic when buying products such as food, drinks and cosmetics? Almost never.
The only way to stop plastic pollution is for big companies to invest in sustainable solutions!
Ask them to #BreakFreeFromPlastic &gt;&gt;&gt; https://act.gp/2D3EpTa</t>
  </si>
  <si>
    <t>Well, this is shitty news _xD83D__xDCA9__xD83D__xDE31_  #BreakFreeFromPlastic</t>
  </si>
  <si>
    <t>Since the 1950s something has sneaked into our lives, polluting oceans, waterways and soil. It’s over 8 billion tonnes and it’s estimated to be four times bigger by 2050. Big companies create it. Now it’s time for them to help stop it #BreakFreeFromPlastic &gt;&gt; https://act.gp/2D4p6d7</t>
  </si>
  <si>
    <t>This new satellite technology means polluters have nowhere to hide now! 
Find out how polluted your city is &gt;&gt; https://act.gp/2SmZWuy</t>
  </si>
  <si>
    <t>Lipton, NESCAFÉ, Coca-Cola, Pepsi - recycling is not enough to stop plastic pollution!
Plastic costs little to them, but the real price is paid by our planet and communities. That’s why we're calling on corporations to reduce single-use plastics. 
Share our demands and help us save the oceans, animals, and people.</t>
  </si>
  <si>
    <t>Breathing dangerous air is a problem for countries around the world.
Find out how polluted your city is &gt;&gt; https://act.gp/2SmZWuy</t>
  </si>
  <si>
    <t>It lives among us. You can't ever get rid of it. And if you try, it breaks into tiny pieces and ends up in our oceans, land, and bodies. What is it? #Halloween https://act.gp/2D4p6d7</t>
  </si>
  <si>
    <t>Los plásticos que usas solo unos minutos contaminan para siempre. ¡Que horror!
Súmate al movimiento global #MejorSinPlásticos &gt;&gt; https://act.gp/2EW4INb</t>
  </si>
  <si>
    <t>We all know tar sands oil is a recipe for climate disaster. Join us and ACT to stop dangerous tar sands oil pipelines today!  &gt;&gt; https://act.gp/2Q7YACl  #StopPipelines #PeopleVsOil</t>
  </si>
  <si>
    <t>In Indonesia an area of forest the size of a football pitch is lost every 25 seconds - a lot of this is to make way for palm oil plantations. But together we can do something about it. #DropDirtyPalmOil &gt;&gt;&gt; https://act.gp/2NjGKz3</t>
  </si>
  <si>
    <t>"The plastic is totally integrated into the soil" _xD83D__xDE31_
The plastics crisis is out of control. We need to stem this tide, now. https://act.gp/2NlkX5e
#BreakFreeFromPlastic</t>
  </si>
  <si>
    <t>We can be the generation that turns this around. Starting today &gt;&gt; https://act.gp/2Qc5B5f</t>
  </si>
  <si>
    <t>Gracias al apoyo de 2.7 millones de personas como tú, casi logramos crear un Santuario para proteger la Antártica. ¡Pero la lucha sigue!
Los pingüinos todavía nos necesitan y no vamos a descansar hasta proteger su hogar. ¿Contamos contigo?</t>
  </si>
  <si>
    <t>We can't stop breathing but we can stop burning coal. 
The time to act is now &gt;&gt;&gt; https://act.gp/2MgeiJe</t>
  </si>
  <si>
    <t>Nature is good for us _xD83C__xDF31_</t>
  </si>
  <si>
    <t>Do you know why there is so much demand for palm oil?
Boycotting is not the solution. Watch this video to find out why.
Tell brands to #dropdirtypalmoil: https://act.gp/2NjGKz3</t>
  </si>
  <si>
    <t>Do you want to change the world? 
Here's a guide to get you started: https://act.gp/2QkYHeb</t>
  </si>
  <si>
    <t>From chocolate to toothpaste, these everyday products could contain #DirtyPalmOil. Time to tell companies to stop forest destruction &gt;&gt;&gt; https://act.gp/2NjGKz3</t>
  </si>
  <si>
    <t>We already know that organic farmers grow our food.  But did you know that they are also Protectors of Soils, Guardians of Biodiversity and Defenders of the Earth? Share and spread the word! #GoodFood4All</t>
  </si>
  <si>
    <t>More than 400,000 people in 138 countries are telling banks and financial institutions: Do not fund tar sands pipelines.
These dirty pipeline projects threaten Indigenous rights, put water at risk of oil spills, and contribute to climate change. 
Go Credit Suisse page and tell them to #StopPipelines!</t>
  </si>
  <si>
    <t>From Jakarta to New York, artists and volunteers have taken to the streets to remind us of the threat to our forests. Time to tell companies to #dropdirtypalmoil &gt;&gt;&gt; https://act.gp/2NjGKz3</t>
  </si>
  <si>
    <t>What happens to forests happens to us all. Turn up your volume and witness the beauty of music and the tragic loss of our forests. &gt;&gt;https://act.gp/2yS61ag</t>
  </si>
  <si>
    <t>Can you imagine taking on some of the world's biggest polluters over climate impacts? This is what people in the Philippines are doing right now. Watch their story &gt;&gt; https://act.gp/2QoDIa7</t>
  </si>
  <si>
    <t>Online shopping might bring in record sales but it has huge environmental implications. It's estimated by 2020, “biodegradable” packaging could produce roughly 721 truckloads of trash in China every day &gt;&gt;&gt; https://act.gp/2PkH2GV</t>
  </si>
  <si>
    <t>Oreo brand themselves as the “world’s favourite cookie”, but did you know they buy palm oil from the world’s dirtiest palm oil trader and single biggest threat to Indonesian rainforests too?
The makers of Oreo need to act now and #DropDirtyPalmOil
Tell them: https://act.gp/2TbxNqE</t>
  </si>
  <si>
    <t>Oreo brand themselves as the “world’s favourite cookie”, but did you know they buy palm oil from the world’s dirtiest palm oil trader and single biggest threat to Indonesian rainforests?
Tell the makers of Oreo to act now and #DropDirtyPalmOil &gt;&gt;&gt; https://act.gp/2FnSe0R</t>
  </si>
  <si>
    <t>Palm oil can be produced without destroying rainforests. 
Yet brands like Oreo are still buying palm oil from rainforest destroyers that fuel forest fires and human rights abuses across Indonesia.
Act now and tell Oreo to #DropDirtyPalmOil &gt;&gt;&gt;  https://bit.ly/2PpaVpq</t>
  </si>
  <si>
    <t>Never forget the environment our cities are built on _xD83D__xDC9A__xD83C__xDF33__xD83C__xDF32__xD83C__xDF31_</t>
  </si>
  <si>
    <t>Tell Oreo to #DropDirtyPalmOil - act.gp/2FvDxZw</t>
  </si>
  <si>
    <t>To protect orangutans, we have to protect their forest home. 
Start by telling Oreo to #DropDirtyPalmOil today &gt;&gt; https://act.gp/2FnSe0R</t>
  </si>
  <si>
    <t>Climate change threatens everything we love. The time to act is now. Let’s take care of our climate, and give the next generation the future they deserve. &gt;&gt;https://act.gp/2PvFx94 #ReasonsForHope</t>
  </si>
  <si>
    <t>We’ve got to stop making products we use once and throw away out of materials that last for centuries. 
Here’s how we’re going to #BreakFreeFromPlastic &gt;&gt; www.greenpeace.org/breakfreefromplastic</t>
  </si>
  <si>
    <t>This week activists delivered a message to Mondelēz International, the makers of Oreo demanding them to stop buying palm oil from suppliers destroying the rainforest.
Sign the petition to tell Oreo to #DropDirtyPalmOil: https://act.gp/2FmbbAW</t>
  </si>
  <si>
    <t>Proposed drilling off the coast of South Australia could lead to an oil spill zone that spreads over 2500km.
That's Bondi Beach. That's Tasmania's World Heritage Coast. That's ... half way to New Zealand. 
Act now: https://act.gp/2QIuhCI
#MakeOilHistory</t>
  </si>
  <si>
    <t>Stop the destruction of forests, send Oreo a message to #dropdirtypalmoil by creating your own flavour &gt;&gt; https://bit.ly/2PxHWzK</t>
  </si>
  <si>
    <t>BREAKING: 6 activists have boarded a ship filled with dirty palm oil.
The palm oil on board belongs to Wilmar who are the biggest palm oil trader on the planet.
Wilmar promised to clean up their act, but they’ve failed to deliver on their promises.
SHARE to show your support for the brave activists on board #DropDirtyPalmOil</t>
  </si>
  <si>
    <t>Today 6 brave activists boarded a ship loaded with dirty palm oil headed for Europe.
They've got one simple message "Palm oil can be produced without destroying rainforests and we won’t settle for anything less”.
SHARE this video so everyone knows!</t>
  </si>
  <si>
    <t>Si el aceite de palma está causando la deforestación en Indonesia, ¿deberíamos simplemente boicotearlo?
La respuesta no es tan simple.
Mire este video para descubrir por qué:</t>
  </si>
  <si>
    <t>Happy Sunday! Here are some dolphins dancing in the surf, because why not. #Natureisawesome _xD83D__xDC2C_</t>
  </si>
  <si>
    <t>UPDATE: 24+HRS Later And the 6 activists who boarded a ship carrying dirty palm oil to Europe are still on board. 
The dirty palm oil was headed for Rotterdam, but the shipment has now been delayed!
Your support means everything. Sign the petition to stand with them! &gt;&gt; https://act.gp/2RYk05t</t>
  </si>
  <si>
    <t>HAPPENING NOW: 6 climbers are delaying a shipment of dirty palm oil from reaching European markets. 
Waya, a student from Indonesia is one of them. She is risking everything to stand up for our rainforests and our planet. 
SHARE this video to stand with Waya. 
#DropDirtyPalmOil</t>
  </si>
  <si>
    <t>Carbon emissions are acidifying the ocean so quickly that the seafloor is disintegrating. 
We have to turn this around: https://act.gp/2FmeWGw</t>
  </si>
  <si>
    <t>California is on fire — and climate change is a huge part of the problem.</t>
  </si>
  <si>
    <t>"I am taking action because companies who promised to fix the problem are not. By being on this ship, I’m making sure that Wilmar can’t ignore our call to clean up their act." 
Will you stand with her? https://act.gp/2RN59L4</t>
  </si>
  <si>
    <t>BREAKING!
There’s an orangutan in London…
with a message for Oreo – it’s time to stop buying palm oil from companies destroying rainforests.
#DropDirtyPalmOil #Oreo _xD83D__xDC49_ act.gp/2qMJ2cb</t>
  </si>
  <si>
    <t>What happens when an orangutan confronts Oreo about forest destruction for palm oil?
This.
Tell Oreo to #DropDirtyPalmOil _xD83D__xDC49_ act.gp/2FnoYY9</t>
  </si>
  <si>
    <t>Friendly reminder from our friends at The Story of Stuff Project that money can’t buy you happiness.
#UseLessStuffDay</t>
  </si>
  <si>
    <t>Glaciers in China supply water to 1.8 billion people, and they’re melting, fast.
This is our climate wake-up call. We have to turn this around: https://act.gp/2FmeWGw</t>
  </si>
  <si>
    <t>Tell Oreo to do its part to stop deforestation for palm oil by creating a new flavour with #dirtypalmoil. Create and share on your social media &gt;&gt;&gt; https://act.gp/2qP7p9n</t>
  </si>
  <si>
    <t>Air pollution from coal power plants is costing us billions. Read the report here: https://beyond-coal.eu/last-gasp/</t>
  </si>
  <si>
    <t>Dear MAKE SMTHNG community,
for the past 4 weeks we were amazed by your participation in the challenges. It was great to get the feeling that we are changing things together.
And we want to say thank you for every picture, thought and comment you shared with us!
Now we almost reached the peak of the challenge: Black Friday is around the corner!
This is why we only have ONE TASK for you today. But it is a big one: Get ready to disrupt Black Friday
Don’t worry, we don’t ask you to do something crazy - we still believe in the “little things”. We just want you to SHOW your conscious consumerism to others.
 Join one of our MAKE SMTHNG events and take a friend. Event calendar in bio. 
Repost the Not-Shopping-List 
Just let people know you are part of the movement!
Thank you a million times!</t>
  </si>
  <si>
    <t>It's a penguin chick! Going for a walk! No more words needed (apart from #ProtectAntarctic) _xD83D__xDC27_</t>
  </si>
  <si>
    <t>Over a million people across the world are calling on Oreo to #dropdirtypalmoil! Join them &gt;&gt; https://act.gp/2RN59L4</t>
  </si>
  <si>
    <t>If we “Buy! Buy! Buy!” we’ll soon be saying “Bye! Bye! Bye!” to this planet.
This Black Friday #BuyNothing and #MakeSmthng instead! &gt;&gt; https://act.gp/2FAaZyl</t>
  </si>
  <si>
    <t>Oreo claims its palm oil is sourced sustainably, following RSPO standards. However, the RSPO has frequently failed to sanction its members for destroying rainforests and exploiting workers and communities
Post this photo on their Facebook page to tell them we won't take more of this needless destruction!</t>
  </si>
  <si>
    <t>Palmöl aus Regenwald-Zerstörung ist zum ! Greenpeace-Aktivisten protestieren bei Mondelēz in Bremen gegen Palmöl aus Regenwald-Zerstörung. Der Hersteller der Oreo-Kekse muss seine Lieferkette aufräumen!! Unterstützt uns hier mit Eurer Unterschrift &gt;&gt; https://act.gp/2zo5nl7</t>
  </si>
  <si>
    <t>The #VirtualClimateSummit is happening today, and here's why you should care! &gt;&gt; https://act.gp/2QhZWh8 
People living on the frontlines of climate change are fighting back ✊ #StepUp2018 #BreakFree</t>
  </si>
  <si>
    <t>No matter where you are, we're all in the same boat ⛵</t>
  </si>
  <si>
    <t>Did you know that only 10 companies are attributed with two thirds of the health impacts from coal power in Europe in 2016? 
Yet, our governments keep feeding them subsidies we pay for. Share if you think it’s time for Europe to take our health and climate change seriously and ditch coal once and for all. #EndCoal #LastGasp https://beyond-coal.eu/last-gasp/</t>
  </si>
  <si>
    <t>From fueling climate change to destroying the home of orangutans and many other creatures, here’s what you need to know about the palm oil industry—and why it needs to change.</t>
  </si>
  <si>
    <t>With 295 events in 40 countries, is there a #MakeSmthng event near you? Check out our global map and pick up some creative skillz to share with your friends! &gt;&gt;&gt; https://act.gp/2R7HG7A</t>
  </si>
  <si>
    <t>From Italy to Japan to Indonesia, you name it! The world is waking up to the fact that Oreo is using dirty palm oil as their secret ingredient.  Ask them no more "forest destruction" flavour. #DropDirtyPalmOil &gt;&gt;&gt; https://act.gp/2DP8hTJ</t>
  </si>
  <si>
    <t>Twas the night before Black Friday....
Check out what Greenpeace Danmark did to #DisruptBlackFriday. What will you be doing? &gt;&gt;https://act.gp/2xTSxcZ</t>
  </si>
  <si>
    <t>Black Friday? Nope. I don't buy it! #MakeSmthng &gt;&gt; https://act.gp/2DRPJSS</t>
  </si>
  <si>
    <t>Our closets are already stuffed - do we really need to buy more? This Black Friday and Cyber Monday, lets #buynothing and #makesmthng instead!
Join the movement by downloading the 15 sec version of this video and share with your friends what you have made, repaired or upcycled!
https://act.gp/2FK0ZCO</t>
  </si>
  <si>
    <t>This is a clear wake-up call! The earth cannot take any more plastic waste. We need to tackle this problem at its source &gt;&gt; https://act.gp/2LmBrNC #BreakFreeFromPlastic</t>
  </si>
  <si>
    <t>BREAKING! Right now, 6 brave climbers are preventing a shipment of palm oil products from mooring in Rotterdam harbour. Stand with them by writing to the CEO of Oreo
https://act.gp/2FFkdt6
#DropDirtyPalmOil</t>
  </si>
  <si>
    <t>During the busiest shopping season of the year, here's how your consumer habits could impact the environment</t>
  </si>
  <si>
    <t>It's simple. Really, really simple _xD83D__xDC81_‍♀️_xD83D__xDC81_‍♂️
#MakeSmthng &gt;&gt; https://act.gp/2RahXvm</t>
  </si>
  <si>
    <t>Awful. The whale had consumed 115 drinking cups, 25 plastic bags, plastic bottles, two flip-flops and a bag containing more than 1,000 pieces of string   #BreakFreeFromPlastic #PlanetOrPlastic</t>
  </si>
  <si>
    <t>On Sunday our brave climbers prevented a massive shipment of dirty palm oil products from mooring in Holland. Show them your support by writing to the CEO of Oreo #dropdirtypalmoil &gt;&gt;&gt;  https://act.gp/2Kmx0PI</t>
  </si>
  <si>
    <t>This year Poland will be the host country to the UN's massive meeting on climate change, #COP24. 
Ironically, the country remains the biggest #coal polluter in Europe...but Poland doesn’t want you to know that. 
PS: turn on the sound! _xD83D__xDD0A_</t>
  </si>
  <si>
    <t>Over the past week, hundreds of Greenpeace volunteers from all over the world have taken to the streets to help spread the word about the destruction behind ‘the world’s best selling cookie’ and its parent brand.
Join them and tell Oreo to #DropDirtyPalmOil -&gt; https://act.gp/2FRoiu6</t>
  </si>
  <si>
    <t>It's not a good deal if you don't need it.
For the sake of the planet, try skipping #CyberMonday — #MakeSMTHNG instead &gt;&gt; https://www.makesmthng.org/</t>
  </si>
  <si>
    <t>SHARE to support the next generation of climate activists!</t>
  </si>
  <si>
    <t>Whether you are 25 or 62, where there is a will, there is a way to change the world _xD83D__xDE4C__xD83D__xDE4C_</t>
  </si>
  <si>
    <t>Did you know only 9% of plastic waste worldwide is really being recycled? Tonnes of it ends up being dumped in countries like Malaysia. Let's end plastic pollution now &gt;&gt;&gt; https://act.gp/2GCs1Lg</t>
  </si>
  <si>
    <t>We're LIVE from the very heart of coal burning in Europe - the Belchatow power-plant in Poland. Activists scaled the chimney to demand climate action and coal phase-out ahead of the COP24 conference.</t>
  </si>
  <si>
    <t>Not good. We must protect our forests, not destroy them.
https://act.gp/2DH6LCq</t>
  </si>
  <si>
    <t>It’s not a matter of believing it or not. We are already experiencing the effects of climate change, and denying it puts people’s lives in danger. 
Stand with those taking action on climate &gt;&gt;&gt;https://act.gp/2zM7Iak</t>
  </si>
  <si>
    <t>Belgis is just one of the activists who has climbed Belchatow in Poland -- Europe’s largest polluter and one of the biggest coal power plants in the world! &gt;&gt; https://act.gp/2QievBF
Join her in a call for #ClimateActionNow this #COP24</t>
  </si>
  <si>
    <t>Greenpeace activists continue their protest at the biggest coal power plant in Europe and demand urgent climate action and coal phase out.</t>
  </si>
  <si>
    <t>Over the past few weeks the Greenpeace Esperanza has been keeping an eye on a ship loaded with dirty palm oil. 
On land, thousands have been taking action against Oreo to tell them to stop buying from palm oil supplier - and rainforest destroyer - Wilmar.
We won’t stop until all palm oil is clean &gt;&gt; https://act.gp/2zuuOBq
#DropDirtyPalmOil</t>
  </si>
  <si>
    <t>Say hi to Belén! _xD83D__xDC4B_ She is the co-founder of Pira, a platform that shares accessible information and tips about sustainability for deaf people worldwide. MAKE SMTHNG Week is still on! Click here to find an event near you &gt;&gt;&gt;  https://act.gp/2FAaZyl</t>
  </si>
  <si>
    <t>I'm not crying there's just something in my eye _xD83D__xDE2D_#natureisamazing</t>
  </si>
  <si>
    <t>What if plastic was never invented?
Take action &gt;&gt; https://act.gp/2R71LLM</t>
  </si>
  <si>
    <t>Climate change getting you down? Read on to join David Attenborough and have your voice heard.
#TakeYourSeat #COP24</t>
  </si>
  <si>
    <t>What do you call an activist on a kayak? A kayak-tivist!
They're demanding to #EndCoal in Spain by 2025. 
Join them! &gt;&gt; https://act.gp/2PUUkpN</t>
  </si>
  <si>
    <t>Agree? Follow Make Smthng and join a community of people who are fighting overconsumption, to make old things...new again &gt;&gt; https://act.gp/2FKPif6</t>
  </si>
  <si>
    <t>We’re not f*cked (yet) — so let’s do something about climate change &gt;&gt; https://act.gp/2zzQUTd</t>
  </si>
  <si>
    <t>Deforestation in the Amazon has reached its highest point in a decade _xD83D__xDE25_</t>
  </si>
  <si>
    <t>Hundreds of new species have been discovered in the Great Australian Bight! We think they're cute, googly eyes and all _xD83D__xDC40_</t>
  </si>
  <si>
    <t>Harmful factory farms are making us and our planet sick. They are abusing animals and threatening small-scale farmers’ livelihoods. 
It’s time to take a stand against Big Meat and Dairy. &gt;&gt;&gt; https://lessismore.greenpeace.org/</t>
  </si>
  <si>
    <t>Have you joined a Make Smthng event yet? From Nairobi to Bangkok, there are 319 events in 42 countries. Find out what you can make, create, swap, or upcycle. Pick up some fresh skillz and share with your friends! &gt;&gt; https://act.gp/2RjYgRE</t>
  </si>
  <si>
    <t>Incredible! Greenpeace activists spent more than 12 hours painting this 400-square-meter sun rising from a crack in a coal-fired power plant in northern Spain.
SHARE this post to show the world we want solar, not coal power!</t>
  </si>
  <si>
    <t>Recycling is not enough. Watch this video to find out why, and join the movement to #BreakFreeFromPlastic: https://act.gp/2xVAIu3</t>
  </si>
  <si>
    <t>More than 1.2 million people have taken action to tell @Oreo to #DropDirtyPalmOil — but we won’t stop until ALL palm oil is clean.  Join us &gt;&gt;&gt; https://act.gp/2AzMAmC</t>
  </si>
  <si>
    <t>When millions of us come together to stand for what we believe in, it sends a powerful message to decision makers. 
We are the generation that ends oil! &gt;&gt; https://act.gp/2R3PVRT</t>
  </si>
  <si>
    <t>The coal industry wants to silence us but people power can’t be silenced. Let’s show them that people peacefully protesting against a polluting coal mine are heroes not criminals. ✊_xD83C__xDFFD_ #ActivismIsNotACrime</t>
  </si>
  <si>
    <t>Keep the pressure up! Tell @Oreo to #dropdirtypalmoil. You can:
1. Sign our petition &gt;&gt;&gt; https://act.gp/2G1LXIL
2. Email their CEO &gt;&gt;&gt; https://act.gp/2FKZKmH 
3. Call their CEO &gt;&gt;&gt; https://act.gp/2AzMAmC</t>
  </si>
  <si>
    <t>3 years ago in Paris, the people of the world demanded climate action.
Now, world leaders are meeting again in Katowice, Poland and they MUST raise their ambition in line with the people.
No excuses. Climate action NOW! #ReasonsForHope &gt;&gt; https://act.gp/2yrc6JK
Art by John Quigley / Spectral Q</t>
  </si>
  <si>
    <t>There is no planet B, so let’s take care of the one we have _xD83C__xDF0E_</t>
  </si>
  <si>
    <t>Together we can clean up palm oil. Tell the makers of Oreo to take action NOW &gt;&gt;&gt; https://act.gp/2AzMAmC</t>
  </si>
  <si>
    <t>Wild, remote and pristine - the Great Australian Bight is loved by Traditional Owners, coastal communities, surfers and people who work in harmony with the ocean.
We're standing up to protect the Bight from risky deep sea oil drilling. Are you with us? Add your name &gt;&gt; https://act.gp/2FWnSD4</t>
  </si>
  <si>
    <t>"The world's people have spoken. Their message is clear: time is running out."
- Sir David Attenborough, #COP24</t>
  </si>
  <si>
    <t>These 12 activists took peaceful action to protest against the dirtiest fossil fuel. Now they've been detained and are facing unfounded criminal charges, with the risk of being imprisoned for up to 5 years.
Coal, not activism, is the real threat to current and future generations.
Share this post - demand their immediate release.
#ActivismIsNotACrime #Novaky12</t>
  </si>
  <si>
    <t>Incredible that this sea turtle was able to be saved, but we need to stop plastic from entering our oceans in the first place. 
Here’s how &gt;&gt; https://act.gp/2NlkX5e #BreakFreeFromPlastic</t>
  </si>
  <si>
    <t>Every single one of your signatures matters ❤️
#StopPipelines</t>
  </si>
  <si>
    <t>We are the last generation that can solve this. We need climate action, and we need it NOW.  #COP24</t>
  </si>
  <si>
    <t>Lara has traveled from the front lines of deforestation in Indonesia to demand the makers of Oreo #DropDirtyPalmOil. 
She wants to protect her home from forest fires. Will you stand with her? &gt;&gt; https://act.gp/2AzMAmC</t>
  </si>
  <si>
    <t>Activists from Greenpeace Italia are paying a visit to a Mondelez factory, reminding them that more than 1.2 million people have told them to #DropDirtyPalmoil from their products. 
The future of Indonesia's rainforests is in our hands. Join the call to protect them: https://act.gp/2FFkdt6</t>
  </si>
  <si>
    <t>The coal industry wanted to silence us, but people power can’t be silenced. 
Let’s show them that people peacefully protesting against a polluting coal mine are heroes not criminals. ✊_xD83C__xDFFD_ 
#ActivismIsNotACrime #EndCoal</t>
  </si>
  <si>
    <t>Get ready for a mouth-watering experience! From now through the end of the year, three women from the Yukon Territory, in Canada, will show you how the Boreal forest influences their everyday life through delicious food and drinks that you can try yourself at home.</t>
  </si>
  <si>
    <t>Keep the pressure up! Tell Oreo to #dropdirtypalmoil. You can:
1. Sign our petition &gt;&gt;&gt; https://act.gp/2G1LXIL
2. Email their CEO &gt;&gt;&gt; https://act.gp/2FKZKmH 
3. Call their CEO &gt;&gt;&gt; https://act.gp/2AzMAmC</t>
  </si>
  <si>
    <t>Join us live from UNDERNEATH THE SEA at Australia's little-understood Great Southern Reef! We'll be joined by some amazing marine scientists who will be answering your questions about this unique ecosystem. Add your questions in the comments! _xD83D__xDC20_
Add your name to protect this magical ecosystem from risky oil drilling &gt;&gt; https://act.gp/2FWnSD4</t>
  </si>
  <si>
    <t>Join us live from UNDERNEATH THE SEA at Australia's little-understood Great Southern Reef! We'll be joined by some amazing marine scientists who will be answering your questions about this unique ecosystem. Add your questions in the comments! _xD83D__xDC20__xD83E__xDD80_
Add your name to protect this magical ecosystem from risky oil drilling &gt;&gt; act.gp/makeoilhistory</t>
  </si>
  <si>
    <t>Wildfires are ripping through the planet's forests, leaving behind devastation and contributing to a climate catastrophe. 
But brave groups of people are standing up to fight them. Here's how you can help: https://act.gp/2RA3AQU</t>
  </si>
  <si>
    <t>This is not good. And climate change is making it worse.</t>
  </si>
  <si>
    <t>You can help clean up palm oil too! Tell the makers of Oreo to take action &gt;&gt;&gt; https://act.gp/2AzMAmC</t>
  </si>
  <si>
    <t>We can't ignore wildfires if we want to stand a chance of preventing the climate breakdown. 
No-one wants forests to burn down: https://act.gp/2RA3AQU</t>
  </si>
  <si>
    <t>The time to act on climate change is NOW!</t>
  </si>
  <si>
    <t>_xD83D__xDE22_</t>
  </si>
  <si>
    <t>Hint: yes! Palm oil can be produced without destroying forests. 
Tell the makers of Oreo to #dropdirtypalm oil NOW &gt;&gt;&gt; https://act.gp/2AzMAmC</t>
  </si>
  <si>
    <t>We have 12 years left to save the planet. 
Let's do this. 
#COP24</t>
  </si>
  <si>
    <t>Greenpeace Sverige brought the climate catastophe straight to the halls of power. 
Enough talking. Now is the time for action. 
#COP24</t>
  </si>
  <si>
    <t>A tale of ice and fire: how forest fires can impact ice sheets thousands of miles away:</t>
  </si>
  <si>
    <t>BREAKING! Thanks to you and the other 2 million people who said NO to oil drilling near the Amazon Reef, the Brazilian Environmental Agency denied the license to Total to drill there.
SHARE the news to celebrate! _xD83C__xDF89_</t>
  </si>
  <si>
    <t>From leafy sea dragons to southern whales, hundreds of new species have been discovered in the Great Australian Bight. But their survival is under threat from deep sea oil drilling. 
Let's make oil history &gt;&gt;&gt; https://act.gp/2FWnSD4</t>
  </si>
  <si>
    <t>This delicious Rose Gold Cocktail recipe will definitely get your weekend started!
Discover this and other amazing Boreal forest flavors here: https://act.gp/2G6Zw9E</t>
  </si>
  <si>
    <t>What a beautiful story. Anyone can make a difference!</t>
  </si>
  <si>
    <t>If we don’t do something, dozens of ocean species could go extinct in just a few decades.</t>
  </si>
  <si>
    <t>We all have the right to live, learn, earn, love....don't let anyone take that away from you #StandUp4HumanRights 
&gt;&gt;https://act.gp/2I5G6iW</t>
  </si>
  <si>
    <t>Try and ignore climate change, but the reality is it won’t ignore us. 
On this #humanrightsday here's how to protect your rights to a clean, safe, and healthy environment #StandUp4HumanRights ✊ &gt;&gt; https://act.gp/2Q8cCnh</t>
  </si>
  <si>
    <t>What would it take for a community outside the coal city of Katowice to turn against the fuel that brought prosperity to the region? 
Welcome to Imielin, on the doorstep of the COP24 climate talks....</t>
  </si>
  <si>
    <t>Climate Change is already affecting people’s lives. We see the evidence of this with each new extreme weather event.
Without ambitious action by governments and corporations, climate change will continue to harm people and the planet, and human rights will continue to be violated. World leaders must act NOW. https://act.gp/2zLlPw3</t>
  </si>
  <si>
    <t>It’s time to celebrate _xD83C__xDF89_! Last week, the Brazilian environmental agency DENIED French company Total the license to drill for oil near the Amazon Reef.
SHARE this video to spread the good news!</t>
  </si>
  <si>
    <t>Ever wondered what message the whales would send us about oil drilling? Wonder no more!</t>
  </si>
  <si>
    <t>BIG NEWS: the largest palm oil trader on earth, Wilmar, just announced that it will:
_xD83D__xDDFA_ Map ALL of their suppliers
_xD83D__xDEF0_ Use satellites to MONITOR them for deforestation
✋_xD83C__xDFFC_ Suspend ANY suppliers that destroy forests
This is HUGE for everyone who has signed, shared and spread the word about dirty palm oil.
BUT we’ll be watching - Wilmar needs to put these words into action.
Share this and let Wilmar know you’ll be watching too.
✊_xD83C__xDFFD__xD83C__xDF0E_</t>
  </si>
  <si>
    <t>This man is swimming across the Pacific Ocean — and finding massive amounts of plastic pollution along the way.</t>
  </si>
  <si>
    <t>Have you heard of The Great Southern Reef? _xD83D__xDC20__xD83D__xDC19__xD83D__xDC33_
Australia’s little-known 'other' reef spans 8,100km and is home to some of the most amazingly diverse marine life on Earth. But it’s at threat from dangerous deepwater oil drilling.
Take action: https://act.gp/2RRI1M0 #PeopleVsOil #MakeOilHistory</t>
  </si>
  <si>
    <t>Introducing...the leafy sea dragon!
Despite appearances, it’s a fish, unique to the waters of South Australia, and a close relative of seahorses and pipefish.
Their leafy camouflage and spiny fins keep large fish from snacking on them, and they slurp up their food using their long snout like a drinking straw.
Act now to protect the leafy sea dragon from risky oil drilling: act.gp/greatsouthernreef</t>
  </si>
  <si>
    <t>Just look at the world around you
Right here on the ocean floor
Such wonderful things surround you
What more is you lookin' for?
_xD83D__xDE09_
&gt;&gt; https://act.gp/2zSoT9t #PeopleVsOil</t>
  </si>
  <si>
    <t>If this city can propose that every kindergarten, nursing home, and public canteen offers a plant-based meal option, then yours can too! _xD83E__xDD55__xD83E__xDD57__xD83C__xDF45__xD83E__xDD66__xD83C__xDF36_
&gt; https://act.gp/2RWsCKt
#LessMeatMoreGreens</t>
  </si>
  <si>
    <t>People are standing up to Big Polluters in courts, boardrooms and on the streets around the world. Here's how YOU can help hold them to account &gt;&gt; https://act.gp/2Ge40LR</t>
  </si>
  <si>
    <t>These never-before-seen images from Australia's Great Southern Reef are just... wow! 
Take action to protect this treasure from Big Oil before it' too late &gt;&gt; act.gp/2EhyhXd</t>
  </si>
  <si>
    <t>[LIVE] our activists are in Brussels to send a message to the prime ministers and presidents meeting here today: change course on climate now!</t>
  </si>
  <si>
    <t>"Whoever you are, wherever you are, we need you now" 
- Greta Thunberg, 15</t>
  </si>
  <si>
    <t>Excuse us.</t>
  </si>
  <si>
    <t>YOU did it! Wilmar, one of the largest palm oil traders, announced that it will:
_xD83D__xDDFA_ Map ALL of their suppliers
_xD83D__xDEF0_ MONITOR them with sattelites for deforestation
_xD83D__xDEF0_ Suspend ANY suppliers that destroy forests
Share and let it know you’ll be watching too &gt;  https://act.gp/2Uzc64I</t>
  </si>
  <si>
    <t>It's putting people's drinking water and homes at risk... 
A coal mine expansion is threatening this small Polish town...but the people are standing up to protect it &gt;&gt; https://act.gp/2zXGg8S</t>
  </si>
  <si>
    <t>World leaders may talk the talk, but it’s the activists, the impacted communities, the younger generation, that are truly walking the walk.</t>
  </si>
  <si>
    <t>Greta Thunberg's speech is the most inspiring thing you will watch today.</t>
  </si>
  <si>
    <t>When you throw away there is no "away".</t>
  </si>
  <si>
    <t>A gift this little girl shouldn’t have to give _xD83C__xDF81_
#CleanAirNow</t>
  </si>
  <si>
    <t>For thousands of years, people from Canada and around the world have been harvesting ingredients from the Boreal forest to make delicious recipes.
Discover the flavors of the Boreal forest with this amazing Cranberry chutney and find other recipes here: 
https://act.gp/2BkWfhq</t>
  </si>
  <si>
    <t>#NatureIsAwesome!</t>
  </si>
  <si>
    <t>It's a movement that keeps on growing and growing...
We CAN be the generation to end fossil fuels &gt;&gt; https://act.gp/2PUUkpN</t>
  </si>
  <si>
    <t>_xD83D__xDE0D__xD83D__xDC0B_ The swim of a lifetime</t>
  </si>
  <si>
    <t>“In the climate emergency we’re in, slow success is no success."</t>
  </si>
  <si>
    <t>Fewer cars = happier cities.
Learn more: https://act.gp/2xMrlg9</t>
  </si>
  <si>
    <t>Just in case you needed another reason to stop eating meat this #MeatFreeMonday</t>
  </si>
  <si>
    <t>Less meat, more plants, more culture, and more life _xD83E__xDD66__xD83E__xDD55__xD83E__xDD52__xD83C__xDF45_</t>
  </si>
  <si>
    <t>Con las manos en la masa ...</t>
  </si>
  <si>
    <t>Out of sight doesn't mean out of mind. 
Demand big corporations do their part to end plastic pollution &gt;&gt;&gt; https://act.gp/2G7UUQk</t>
  </si>
  <si>
    <t>The most inspiring thing you will watch today.</t>
  </si>
  <si>
    <t>Earlier this year, Teen Vogue joined us on the Arctic Sunrise to travel to the Great Pacific Garbage Patch and see what "throw away" really looks like.
Today, they are launching a new series called #PlasticPlanet. Check out the first piece!
Join the movement to #BreakFreeFromPlastic  &gt;&gt; https://act.gp/2MuTCwU</t>
  </si>
  <si>
    <t>In northern Patagonia, oil companies such as Shell and Total are dumping toxic and dangerous fracking waste illegally and directly on the ground, very close to family homes. 
If this behaviour makes you furious, sign up and drive the movement to end the age of oil! &gt;&gt; https://act.gp/2rCi73o
#StopFrackingPatagonia</t>
  </si>
  <si>
    <t>This is not over by any means. We will be closely watching to make sure Wilmar delivers and its customers follow suit. SHARE this to keep the pressure up!</t>
  </si>
  <si>
    <t>In difficult times, hope is an act of courage. 
As 2019 approaches, we look back on some of the the things which gave us #ReasonsForHope in 2018. What are yours?</t>
  </si>
  <si>
    <t>It's time to break free from plastic! Here's a handy toolkit for those ready to take on the plastics crisis #PlasticPlanet</t>
  </si>
  <si>
    <t>_xD83D__xDC4F__xD83D__xDC4F__xD83D__xDC4F_
You don’t have to walk 1,500km to demand justice with them. Here's how YOU can take action &gt;&gt; https://act.gp/2yryjqZ</t>
  </si>
  <si>
    <t>When it comes to climate ambition, these young people put world leaders to shame #YOLO</t>
  </si>
  <si>
    <t>Would you like to see more cities going car free?
Learn more: https://act.gp/2xMrlg9</t>
  </si>
  <si>
    <t>Share your results in the comments!</t>
  </si>
  <si>
    <t>With a little creativity, we can take control of our consumption &gt;&gt; https://act.gp/2rOBTZp
#TallestCloset #makesmthng #buynothing</t>
  </si>
  <si>
    <t>The best holiday to-do list we've seen this year.</t>
  </si>
  <si>
    <t>This holiday season, what if we all challenged consumerism and made something for our loved ones instead? Check out this homemade soap, made with ingredients from the Boreal forest in Canada. It’s a great idea for a thoughtful gift!
The Boreal forest is home to amazing scents and flavors, and local communities have been harvesting it for food and medicine for thousands of years.
https://act.gp/2BkWfhq</t>
  </si>
  <si>
    <t>Impress your family and friends with this wild mushroom pasta recipe, featuring the flavours of the Canadian Boreal Forest. Just one more reason to protect this beautiful forest! &gt;&gt; https://act.gp/2rQIin0</t>
  </si>
  <si>
    <t>In difficult times, hope is an act of courage.
As 2019 approaches, we look back on some of the the things which gave us #ReasonsForHope in 2018. What are yours?
https://act.gp/2yrc6JK</t>
  </si>
  <si>
    <t>Want to do things differently in 2019? Here are a few ideas!</t>
  </si>
  <si>
    <t>In this season of giving, let’s remember to give back to Mother Nature. Join us &gt;&gt;&gt; https://act.gp/2Ls88GQ</t>
  </si>
  <si>
    <t>Nearly 30 million people were affected by climate change this year. 
We've already entered dangerous territory.  We can't afford to wait any longer.</t>
  </si>
  <si>
    <t>Fighting the climate catastrophe is going to take all of us. 
Yep, even you. Especially you. 
#ActOnClimate</t>
  </si>
  <si>
    <t>Did you know that there 10 million jobs in renewable energy worldwide?! _xD83D__xDE32_
So. Many. Jobs!</t>
  </si>
  <si>
    <t>Can you spot what’s wrong with the picture on top? _xD83E__xDD14_ 
SHARE if you think supermarkets should #BreakFreeFromPlastic!</t>
  </si>
  <si>
    <t>Last minute wrapping panic?! We've got you (and your gift) covered #ZeroWaste &gt;&gt; https://act.gp/2Ukhrgc</t>
  </si>
  <si>
    <t>Wishing you clean air, not coal in your holiday stocking. Comic via Joe Mohr &gt;&gt;https://act.gp/2T0Hzet</t>
  </si>
  <si>
    <t>Let’s protect this little blue dot, the only home we’ve ever known &gt;&gt;&gt; https://act.gp/2Ls88GQ</t>
  </si>
  <si>
    <t>Wishing you the greenest and most peaceful end to 2018 _xD83C__xDF84_</t>
  </si>
  <si>
    <t>We already have the greatest gift of all. Let’s protect it _xD83D__xDC9A_</t>
  </si>
  <si>
    <t>Just sit back, relax, and look at all the amazing photos that shaped 2018.</t>
  </si>
  <si>
    <t>After all these years, the biggest thing we’ve learned is this: TOGETHER, WE ARE STRONGER. 
Thank YOU for keeping up the fight for a green and peaceful future!</t>
  </si>
  <si>
    <t>Make 2019 the year you make change happen! 
Sign up for the European Changemakers course that starts online on February 18th and learn how to build your own campaign step by step: https://act.gp/2LrVlEf
 #EuropeanChangemakers</t>
  </si>
  <si>
    <t>#DYK? Forests are one of our best defences against #climatechange. We need to protect them _xD83C__xDF32__xD83C__xDF33_</t>
  </si>
  <si>
    <t>“Di Indonesia, sektor-sektor ekstraktif, energi dan infrastruktur merupakan permainan pemain besar. Agar berhasil, Anda harus mengenal siapa saja pemain-pemain itu, menjaga hubungan baik, serta menggunakan pengaruh mereka untuk membuat, menghambat ataupun melanggar peraturan demi kepentingan diri sendiri. Anda harus menjadikan mereka seperti anggota keluarga sendiri” — DR. Laode Ida, Ombudsman Republik Indonesia.
Berani #BersihkanIndonesia dari #COALRUPTION?</t>
  </si>
  <si>
    <t>We need your help! :) Meet our ROV (remote operated vehicle - or as we like to call it, our mini-submarine!). It's been exploring Australia's wild and pristine Great Southern Reef to help us learn more about this magical area and protect it from oil drilling. 
But we need a name for our adventurous little submarine! Can you come up with a catchy name for it to help spread the word about the campaign?
Submit your name suggestion here: act.gp/nameoursub</t>
  </si>
  <si>
    <t>Let's find out in 2019, right?! _xD83D__xDE42_ _xD83C__xDF31_ #ReasonsForHope</t>
  </si>
  <si>
    <t>7 countries are already powered by 100% renewable energy. What's stopping the rest of the world?</t>
  </si>
  <si>
    <t>✅ Put people over profit
✅ Include everyone (yes, everyone)
✅ Value experiences above things
Let’s go, 2019. https://act.gp/2LwNNAf</t>
  </si>
  <si>
    <t>It’s been an EPIC year for the Greenpeace fleet! These photos capture the most breathtaking moments aboard the Greenpeace Rainbow Warrior, Greenpeace Arctic Sunrise, &amp; Greenpeace Esperanza. ⛵️_xD83D__xDC9A_ _xD83C__xDF08_</t>
  </si>
  <si>
    <t>To everyone who has taken action, raised their voice, and stood together to stop all new oil production everywhere, THANK YOU. The People vs. Oil movement is growing and will continue in 2019 #MakeOilHistory &gt;&gt; https://act.gp/2EDVOTj</t>
  </si>
  <si>
    <t>In the birthplace of the Theory of Evolution, climate change is a new threat to Darwin’s creatures.</t>
  </si>
  <si>
    <t>Jamie Margolin makes us feel better about 2018. She was one of Teen Vogue's girls and femmes of the year, and she's inspired a youth revolution! Let's look forward to more from her in 2019 ✊  #ReasonsForHope Zero Hour</t>
  </si>
  <si>
    <t>$300 billion dollars were spent on subsidies for fossil fuels in 2017. That's double what governments spent on renewables. 
Something isn't right about that equation...</t>
  </si>
  <si>
    <t>Let’s make 2019 the year we beat plastic pollution _xD83D__xDC4A_</t>
  </si>
  <si>
    <t>Take these to your next potluck holiday brunch! It’s the perfect conversation starter to get your friends and family to protect forests, like the Canadian boreal forest that inspired this recipe. :)</t>
  </si>
  <si>
    <t>"Never doubt that a small group of thoughtful, committed citizens can change the world; indeed, it's the only thing that ever has."
- Margaret Mead</t>
  </si>
  <si>
    <t>Isn’t nature amazing? _xD83D__xDE0D__xD83C__xDF08_</t>
  </si>
  <si>
    <t>Take a breath…tomorrow is a new day to keep fighting for a green and just world.</t>
  </si>
  <si>
    <t>“Less than fifty people have ever dived to the bottom of the Antarctic Ocean. Shall we join them?”
Experience the wonders of the Antarctic first hand in this stunning VR film, narrated by and featuring Hollywood star and Antarctic ambassador Javier Bardem.</t>
  </si>
  <si>
    <t>Shine bright, 2019 _xD83C__xDF1E_</t>
  </si>
  <si>
    <t>What's 2019 without a New Year's resolution?! Here's one we can all try and keep... _xD83C__xDF89_✊ _xD83D__xDE42_</t>
  </si>
  <si>
    <t>Love will always conquer hate.
Let’s make 2019 the year of love ❤️</t>
  </si>
  <si>
    <t>The New Year’s resolution governments and corporations should’ve made years ago. SHARE this if you want 100% clean energy NOW! ☀️</t>
  </si>
  <si>
    <t>Which direction would you choose?</t>
  </si>
  <si>
    <t>Meanwhile, in Antarctica.</t>
  </si>
  <si>
    <t>We can’t recycle our way out of the plastic crisis. Here's how we can make 2019 the year we #breakfreefromplastic &gt;&gt;&gt; https://act.gp/2R71LLM</t>
  </si>
  <si>
    <t>How will you be saving the world this year? 
#NewYear</t>
  </si>
  <si>
    <t>Brazil’s new president is already putting Indigenous rights and the Amazon at risk.</t>
  </si>
  <si>
    <t>_xD83D__xDC9C__xD83D__xDC2C_</t>
  </si>
  <si>
    <t>Rather than feel guilty... feel angry. Your actions matter &gt;&gt;&gt; https://act.gp/2LKfEx8</t>
  </si>
  <si>
    <t>_xD83D__xDE41_
#BreakFreeFromPlastic 
_xD83D__xDC49__xD83C__xDFFD_ https://act.gp/2TuM80Y</t>
  </si>
  <si>
    <t>You don't need all that plastic trash in your life 
#BreakFreeFromPlastic</t>
  </si>
  <si>
    <t>Happy New Year from everyone on board the Greenpeace Arctic Sunrise _xD83C__xDF89_</t>
  </si>
  <si>
    <t>Nice! Share this if you want your city, state and country to follow California’s lead!
via World Economic Forum</t>
  </si>
  <si>
    <t>Ever heard of the Great Southern Reef? Watch and find out how we're exploring this wild frontier. https://act.gp/2RPLpH6</t>
  </si>
  <si>
    <t>If you're feeling depressed about the state of the world, know that you are not alone. 
"The best antidote to feeling powerless is activism. It doesn’t make you less sad, but adds hope, solidarity and love."
- Bill McKibben
https://act.gp/2LV3qlr
#SelfCare</t>
  </si>
  <si>
    <t>“If solutions within the system are so impossible to find, maybe we should change the system itself” 
#ReasonsForHope</t>
  </si>
  <si>
    <t>What are your #ReasonsForHope?</t>
  </si>
  <si>
    <t>Let's do this! 
Make 2019 the year you took action &gt;&gt;&gt; https://act.gp/2sfgJ7f</t>
  </si>
  <si>
    <t>_xD83C__xDF33_ + _xD83C__xDF08_ = _xD83D__xDE0D_</t>
  </si>
  <si>
    <t>We stand with the Solomon Islands and other climate vulnerable nations suffering the impacts of extreme weather. #ClimateActionNow</t>
  </si>
  <si>
    <t>Now this is the new year's resolution you might want to keep!</t>
  </si>
  <si>
    <t>What a breath of fresh air.</t>
  </si>
  <si>
    <t>_xD83C__xDF5C_+_xD83C__xDF44_=_xD83D__xDE0D_
#meatlessmonday</t>
  </si>
  <si>
    <t>Would you rather swim in an ocean full of fish, or full of plastic?
Let’s make 2019 the year we #breakfreefromplastic: https://act.gp/2TCkYp1</t>
  </si>
  <si>
    <t>Have you ever listened to the music of the forests? _xD83C__xDF33__xD83C__xDF32__xD83C__xDFB6_ Researchers think this can be a way to save them!</t>
  </si>
  <si>
    <t>This was sent to us by Oliver, 14, from Norway. 
Can you spot what's wrong with it?
&gt; https://act.gp/2oNz7SQ
#BreakFreeFromPlastic</t>
  </si>
  <si>
    <t>Who can relate? _xD83D__xDE02_</t>
  </si>
  <si>
    <t>Surprised?</t>
  </si>
  <si>
    <t>Peace is at the _xD83D__xDC97_ of what we do. By taking non-violent creative action, we show that an alternative is possible. 
Learn more about our core values &gt;&gt; https://act.gp/2LXnbIQ</t>
  </si>
  <si>
    <t>Could the electric car be the answer to all our problems?
#CleanAirNow</t>
  </si>
  <si>
    <t>This is how Justin Trudeau responds to unarmed Indigenous defenders asserting their own rights on their own territory to prevent the construction of the Coastal GasLink pipeline. 
SHARE THIS VIDEO to stand in solidarity.</t>
  </si>
  <si>
    <t>In 2019 I will…
✅ Ditch single-use plastics
✅ Join beach and river clean-ups
✅ Demand corporations find solutions for the plastic crisis they created
Are you with us?
https://act.gp/2xVAIu3
via Pacific Island Represent _xD83D__xDC99_</t>
  </si>
  <si>
    <t>Fruits and vegetables wrapped in single-use plastic? Now that’s bananas _xD83C__xDF4C_
#BreakFreeFromPlastic today &gt;&gt; https://act.gp/2xVAIu3</t>
  </si>
  <si>
    <t>Yes! _xD83D__xDC4F_ Public pressure to #BreakFreeFromPlastic is strengthening! 
Major supermarkets in South Korea will be banned from using plastic bags. Find out more &gt;&gt;
https://act.gp/2QAKM2N</t>
  </si>
  <si>
    <t>Just imagine... _xD83D__xDEB4__xD83C__xDFFF__xD83D__xDEB4__xD83C__xDFFE__xD83D__xDEB4__xD83C__xDFFD__xD83D__xDEB4__xD83C__xDFFC__xD83D__xDEB4__xD83C__xDFFB_</t>
  </si>
  <si>
    <t>Nature _xD83D__xDC4F_ Is _xD83D__xDC4F_ Amazing _xD83D__xDC4F_</t>
  </si>
  <si>
    <t>Another year, another record broken _xD83D__xDE25_</t>
  </si>
  <si>
    <t>Sick of buying something, only for it to break down soon after? _xD83D__xDE21_ The growing "right to repair" movement is forcing companies to make stuff last! Find out! &gt;&gt; https://act.gp/2QxS733</t>
  </si>
  <si>
    <t>Aren’t sea dragons just AMAZING?
What is your favorite marine animal?</t>
  </si>
  <si>
    <t>Facts are facts. Climate change is here and is already affecting millions all over the world.
We need world leaders to step up and show real climate leadership before it’s too late.</t>
  </si>
  <si>
    <t>Turns out our grandparents and great-grandparents were waaaaay ahead of us! _xD83D__xDC75__xD83D__xDC74_ https://act.gp/2VJSQSD</t>
  </si>
  <si>
    <t>“This is my home. This is my land. They want to break down my door.”</t>
  </si>
  <si>
    <t>We all deserve the right to a stable climate and healthy environment. Raise your voice for climate justice &gt;&gt;&gt; https://act.gp/2M3JWLg</t>
  </si>
  <si>
    <t>Welcome home _xD83D__xDC99_</t>
  </si>
  <si>
    <t>Have you been hooked by #MarieKondo?
There are many, MANY alternatives to our consumer culture:
☑️ Fresh air
☑️ Clean waterways
☑️ Abundant forests
☑️ Positive people
What "sparks joy" for you? &gt;&gt; https://act.gp/2CfRUwc</t>
  </si>
  <si>
    <t>The best bag is the one you already own.
#BuyNothing</t>
  </si>
  <si>
    <t>“I am doing this because you adults are sh*tting on my future”</t>
  </si>
  <si>
    <t>Enough is enough.
It’s time we hold big corporations accountable for the plastic pollution crisis they created: https://act.gp/2M7KlMT</t>
  </si>
  <si>
    <t>When garbage piles up, it's the global south that suffers.
Last year, 51 containers of illegal garbage from South Korea was dumped in the Philippines. Now, the waste is finally being shipped back to where it belongs.
Recycling does not work. We must #BreakFreeFromPlastic! &gt;&gt; https://act.gp/2M8pybQ</t>
  </si>
  <si>
    <t>We are pollen in love with this news! _xD83D__xDE0D__xD83D__xDC1D__xD83C__xDF39__xD83C__xDF3C_</t>
  </si>
  <si>
    <t>An egg just got 30 million likes on Instagram. How many likes can our planet get?</t>
  </si>
  <si>
    <t>Climate denial didn’t come out of nowhere — it was manufactured by the fossil fuel industry _xD83D__xDE21_</t>
  </si>
  <si>
    <t>Tag someone who could use some inspiration today ❤️</t>
  </si>
  <si>
    <t>This "island boy" is on a mission to #BreakFreeFromPlastic. One person CAN make a difference. Will you join him? &gt;&gt; https://act.gp/2TCkYp1</t>
  </si>
  <si>
    <t>This new type of tram has got climate scientists excited _xD83D__xDE8A_
#CleanAirNow</t>
  </si>
  <si>
    <t>Can you imagine seeing these incredible animals so up close? _xD83D__xDE31_
SHARE this video if you want to keep their home safe ❤️</t>
  </si>
  <si>
    <t>Fight like a woman _xD83D__xDC4A_</t>
  </si>
  <si>
    <t>This is the truth about the #10YearChallenge.
The Arctic - 100 years ago, and today. 
(Images courtesy of Christian Åslund and Norsk Polarinstitutt)
https://act.gp/2MdprvT</t>
  </si>
  <si>
    <t>13-year-olds, Lina and Bo, are marching for the climate with 12,000 other young people in Brussels today. Join them live! #YouthForClimate</t>
  </si>
  <si>
    <t>Could this be the diet that transforms the planet's future and saves millions of lives? 
Read more: https://act.gp/2W0JGRF
#LessMeatMoreGreens</t>
  </si>
  <si>
    <t>That which took nature hundreds of thousands of years to create, humans have destroyed in less than ten. 
_xD83D__xDE25_ The saddest #10YearChallenge you’ll see today. 
(Photos © Daniel Beltrá Photography)</t>
  </si>
  <si>
    <t>If this is what the skyline looks like, imagine the air millions of people are breathing everyday.
We all deserve the right to  clean air &gt;&gt; https://act.gp/2TVjxC3</t>
  </si>
  <si>
    <t>It’s time to stop buying things that don’t “spark joy”.</t>
  </si>
  <si>
    <t>Are you inspired? We're inspired. ✊_xD83C__xDFFD_
#YouthForClimate</t>
  </si>
  <si>
    <t>Nature is so beautiful. _xD83D__xDE0D_
Share if you want to protect it!</t>
  </si>
  <si>
    <t>Climate change is making extreme weather events more dangerous and more destructive.
There is no time to waste. We MUST reduce our carbon footprint before it’s too late.</t>
  </si>
  <si>
    <t>The road ahead is rough but the time to act is NOW &gt;&gt;&gt; https://act.gp/2TY844K</t>
  </si>
  <si>
    <t>This is HOPE! Students across the globe are taking action for a liveable planet. _xD83D__xDC9A_ ✊_xD83C__xDFFE_</t>
  </si>
  <si>
    <t>The more things change, the more they stay the same. #10YearsChallenge #BreakFreeFromPlastic</t>
  </si>
  <si>
    <t>Some Sunday magic. Hands up who could watch this happy humpback for hours! _xD83D__xDE4B_</t>
  </si>
  <si>
    <t>Our solar system is putting on quite the show tonight. Are you ready?</t>
  </si>
  <si>
    <t>SHARE if you want your city to be next!</t>
  </si>
  <si>
    <t>The answer to a global crisis could be handed to you on a silver platter - just swap out beef for cauliflower steak _xD83D__xDE09_!</t>
  </si>
  <si>
    <t>WATCH: These Swiss seniors want to hold their government accountable for #climatechange. 
This is about #climatejustice. Share this video and join the movement!</t>
  </si>
  <si>
    <t>The Canadian government has failed to protect a herd of caribou, so this community is taking action to save the day.
Such an inspiring and empowering story _xD83D__xDC4F__xD83D__xDC4F__xD83D__xDC4F_</t>
  </si>
  <si>
    <t>Contaminated water from the Fukushima nuclear plant site must NOT be discharged into the Pacific Ocean!
Watch it. Expose it.</t>
  </si>
  <si>
    <t>The #10YearChallenge is a wake up call to challenge all of us to do better and to protect this planet. Agree? &gt;&gt; https://act.gp/2CkkXlH</t>
  </si>
  <si>
    <t>Big Plastic is trashing our planet. This is the story petrochemical corporations don’t want you to see. #BreakFreeFromPlastic</t>
  </si>
  <si>
    <t>Our leaders are behaving like children, but thankfully some of our children are stepping up and leading. 
Watch Greta Thunberg call on delegates at this week’s World Economic Forum to do #WhateverItTakes to address the climate crisis.</t>
  </si>
  <si>
    <t>Climate change is coming for your coffee ☕_xD83D__xDE31_</t>
  </si>
  <si>
    <t>Only people power can overcome inequality. Together with Fight Inequality Alliance we're taking this message to world leaders at the World Economic Forum happening now in Davos.
Together we will make a big statement to the rich and powerful that a movement is growing to challenge the status quo and achieve radical change.
Join us! #eyesongreed</t>
  </si>
  <si>
    <t>Right now, Bangkok, Thailand is under "code red" due to its air pollution. People are being asked to stay indoors and wear masks.
No-one should have to worry about what they breathe. We all have a right to clean air &gt;&gt; https://act.gp/2MpCIkY</t>
  </si>
  <si>
    <t>YOU be the judge!
What are the best environmental documentaries of the year?
Only FIVE days left to cast your ballot. https://greenpeacefilmfestival.org/en/</t>
  </si>
  <si>
    <t>Our actions are making the planet change a lot, and in ways we still have to fully understand.</t>
  </si>
  <si>
    <t>Once upon a time, 
When capitalism was less dominant, 
And corporate control over politics weaker,
197 nations got together to tackle a major environmental threat.   
And it worked! 
Now we need to #ActOnClimate &gt;&gt;&gt; https://act.gp/2Ufkplk</t>
  </si>
  <si>
    <t>Take THAT fossil fuel industry _xD83D__xDCAA__xD83C__xDFFD_</t>
  </si>
  <si>
    <t>Great news from Sweden: New petrol and diesel cars will be banned from 2030_xD83D__xDC9A_
Leave a comment if you want your country to be next!
Let's make oil history _xD83D__xDC49_ https://act.gp/2sJ8sbM</t>
  </si>
  <si>
    <t>When it comes to climate activism, young people have no choice — our lives depend on it.</t>
  </si>
  <si>
    <t>More than 30,000 students took to the streets of Belgium today to demand action on climate change — and we stand with each and every one of them!</t>
  </si>
  <si>
    <t>Around the world, this type of extreme weather is becoming the new normal. Stand up and say no, demand climate action now #BreakFreeFromCoal  &gt;&gt; https://act.gp/2MgeiJe</t>
  </si>
  <si>
    <t>There's no such thing as a silly question. We can all do our bit to get back to basics on climate change -- starting with the things you've always wanted to ask... _xD83D__xDC47_</t>
  </si>
  <si>
    <t>Underwater photographer, Caroline Power's latest discovery is devastating!
Retailers, corporations and businesses must ACT now to reduce single-use plastic. #BreakFreeFromPlastic
_xD83D__xDC49_https://act.gp/2oNz7SQ</t>
  </si>
  <si>
    <t>This is awful. A dam containing mining waste has collapsed in Brazil earlier today, releasing a river of sludge that covered nearby buildings and forced residents to evacuate.</t>
  </si>
  <si>
    <t>Two years later, this message continues to be relevant. Resist. Resist Often.</t>
  </si>
  <si>
    <t>Thought about going zero waste but don't know where to start? These tips will help! &gt;&gt; https://act.gp/2RdDmmm</t>
  </si>
  <si>
    <t>https://www.facebook.com/7297163299_10156011958743300</t>
  </si>
  <si>
    <t>https://www.facebook.com/7297163299_10155406896346479</t>
  </si>
  <si>
    <t>https://www.facebook.com/7297163299_10156019499528300</t>
  </si>
  <si>
    <t>https://www.facebook.com/7297163299_10156020278798300</t>
  </si>
  <si>
    <t>https://www.facebook.com/7297163299_10155414842041479</t>
  </si>
  <si>
    <t>https://www.facebook.com/7297163299_10156022565683300</t>
  </si>
  <si>
    <t>https://www.facebook.com/7297163299_10156023153328300</t>
  </si>
  <si>
    <t>https://www.facebook.com/7297163299_10156025845423300</t>
  </si>
  <si>
    <t>https://www.facebook.com/7297163299_10156027817133300</t>
  </si>
  <si>
    <t>https://www.facebook.com/7297163299_10156029211493300</t>
  </si>
  <si>
    <t>https://www.facebook.com/7297163299_10156030491128300</t>
  </si>
  <si>
    <t>https://www.facebook.com/7297163299_10156030494478300</t>
  </si>
  <si>
    <t>https://www.facebook.com/7297163299_10156030453288300</t>
  </si>
  <si>
    <t>https://www.facebook.com/7297163299_10155422449706479</t>
  </si>
  <si>
    <t>https://www.facebook.com/7297163299_10156036494868300</t>
  </si>
  <si>
    <t>https://www.facebook.com/7297163299_10156036955098300</t>
  </si>
  <si>
    <t>https://www.facebook.com/7297163299_10156038042433300</t>
  </si>
  <si>
    <t>https://www.facebook.com/7297163299_10156039190918300</t>
  </si>
  <si>
    <t>https://www.facebook.com/7297163299_10156039704243300</t>
  </si>
  <si>
    <t>https://www.facebook.com/7297163299_10156040131738300</t>
  </si>
  <si>
    <t>https://www.facebook.com/7297163299_10156040744973300</t>
  </si>
  <si>
    <t>https://www.facebook.com/7297163299_10156040844283300</t>
  </si>
  <si>
    <t>https://www.facebook.com/7297163299_10156042391558300</t>
  </si>
  <si>
    <t>https://www.facebook.com/7297163299_10156042567098300</t>
  </si>
  <si>
    <t>https://www.facebook.com/7297163299_10156043184873300</t>
  </si>
  <si>
    <t>https://www.facebook.com/7297163299_10156043476123300</t>
  </si>
  <si>
    <t>https://www.facebook.com/7297163299_10156045331228300</t>
  </si>
  <si>
    <t>https://www.facebook.com/7297163299_10155438087441479</t>
  </si>
  <si>
    <t>https://www.facebook.com/7297163299_1982341258467632</t>
  </si>
  <si>
    <t>https://www.facebook.com/7297163299_10156736299684684</t>
  </si>
  <si>
    <t>https://www.facebook.com/7297163299_10156055521698300</t>
  </si>
  <si>
    <t>https://www.facebook.com/7297163299_10156056312903300</t>
  </si>
  <si>
    <t>https://www.facebook.com/7297163299_10156234174109961</t>
  </si>
  <si>
    <t>https://www.facebook.com/7297163299_10156059666333300</t>
  </si>
  <si>
    <t>https://www.facebook.com/7297163299_10156060055828300</t>
  </si>
  <si>
    <t>https://www.facebook.com/7297163299_10156060257928300</t>
  </si>
  <si>
    <t>https://www.facebook.com/7297163299_10156056338873300</t>
  </si>
  <si>
    <t>https://www.facebook.com/7297163299_10156746349649684</t>
  </si>
  <si>
    <t>https://www.facebook.com/7297163299_10156063454678300</t>
  </si>
  <si>
    <t>https://www.facebook.com/7297163299_10156071194193300</t>
  </si>
  <si>
    <t>https://www.facebook.com/7297163299_10156753873534684</t>
  </si>
  <si>
    <t>https://www.facebook.com/7297163299_10156075784878300</t>
  </si>
  <si>
    <t>https://www.facebook.com/7297163299_10156952891677971</t>
  </si>
  <si>
    <t>https://www.facebook.com/7297163299_10156080512928300</t>
  </si>
  <si>
    <t>https://www.facebook.com/7297163299_10156084893308300</t>
  </si>
  <si>
    <t>https://www.facebook.com/7297163299_10156087506243300</t>
  </si>
  <si>
    <t>https://www.facebook.com/7297163299_10156773598639684</t>
  </si>
  <si>
    <t>https://www.facebook.com/7297163299_10156094505413300</t>
  </si>
  <si>
    <t>https://www.facebook.com/7297163299_10156097290238300</t>
  </si>
  <si>
    <t>https://www.facebook.com/7297163299_10156104714563300</t>
  </si>
  <si>
    <t>https://www.facebook.com/7297163299_10156110563158300</t>
  </si>
  <si>
    <t>https://www.facebook.com/7297163299_10156121607808300</t>
  </si>
  <si>
    <t>https://www.facebook.com/7297163299_10156122067213300</t>
  </si>
  <si>
    <t>https://www.facebook.com/7297163299_10156127564068300</t>
  </si>
  <si>
    <t>https://www.facebook.com/7297163299_10156128653598300</t>
  </si>
  <si>
    <t>https://www.facebook.com/7297163299_10155510960356479</t>
  </si>
  <si>
    <t>https://www.facebook.com/7297163299_10156138777218300</t>
  </si>
  <si>
    <t>https://www.facebook.com/7297163299_10156140706898300</t>
  </si>
  <si>
    <t>https://www.facebook.com/7297163299_10153324941803300</t>
  </si>
  <si>
    <t>https://www.facebook.com/7297163299_10156142361363300</t>
  </si>
  <si>
    <t>https://www.facebook.com/7297163299_10156143391438300</t>
  </si>
  <si>
    <t>https://www.facebook.com/7297163299_10156145906543300</t>
  </si>
  <si>
    <t>https://www.facebook.com/7297163299_10156147321278300</t>
  </si>
  <si>
    <t>https://www.facebook.com/7297163299_10156145650353300</t>
  </si>
  <si>
    <t>https://www.facebook.com/7297163299_10156147893743300</t>
  </si>
  <si>
    <t>https://www.facebook.com/7297163299_2138615783127995</t>
  </si>
  <si>
    <t>https://www.facebook.com/7297163299_10154916755399229</t>
  </si>
  <si>
    <t>https://www.facebook.com/7297163299_10156157140078300</t>
  </si>
  <si>
    <t>https://www.facebook.com/7297163299_2168306216759351</t>
  </si>
  <si>
    <t>https://www.facebook.com/7297163299_1801350959971819</t>
  </si>
  <si>
    <t>https://www.facebook.com/7297163299_10156851739884684</t>
  </si>
  <si>
    <t>https://www.facebook.com/7297163299_10156164381278300</t>
  </si>
  <si>
    <t>https://www.facebook.com/7297163299_10154924081004229</t>
  </si>
  <si>
    <t>https://www.facebook.com/7297163299_10156165423183300</t>
  </si>
  <si>
    <t>https://www.facebook.com/7297163299_10156604762594116</t>
  </si>
  <si>
    <t>https://www.facebook.com/7297163299_1355000034637295</t>
  </si>
  <si>
    <t>https://www.facebook.com/7297163299_10156180133448300</t>
  </si>
  <si>
    <t>https://www.facebook.com/7297163299_933669056833761</t>
  </si>
  <si>
    <t>https://www.facebook.com/7297163299_527454234368304</t>
  </si>
  <si>
    <t>https://www.facebook.com/7297163299_289671825157047</t>
  </si>
  <si>
    <t>https://www.facebook.com/7297163299_2003046259748162</t>
  </si>
  <si>
    <t>https://www.facebook.com/7297163299_234278570584840</t>
  </si>
  <si>
    <t>https://www.facebook.com/7297163299_10156191496143300</t>
  </si>
  <si>
    <t>https://www.facebook.com/7297163299_10156192564203300</t>
  </si>
  <si>
    <t>https://www.facebook.com/7297163299_968169753391363</t>
  </si>
  <si>
    <t>https://www.facebook.com/7297163299_10156194770943300</t>
  </si>
  <si>
    <t>https://www.facebook.com/7297163299_464697284033553</t>
  </si>
  <si>
    <t>https://www.facebook.com/7297163299_289965964926062</t>
  </si>
  <si>
    <t>https://www.facebook.com/7297163299_1101874693305115</t>
  </si>
  <si>
    <t>https://www.facebook.com/7297163299_313334319456721</t>
  </si>
  <si>
    <t>https://www.facebook.com/7297163299_2124738451111150</t>
  </si>
  <si>
    <t>https://www.facebook.com/7297163299_10156208465373300</t>
  </si>
  <si>
    <t>https://www.facebook.com/7297163299_562484804208503</t>
  </si>
  <si>
    <t>https://www.facebook.com/7297163299_10156209599913300</t>
  </si>
  <si>
    <t>https://www.facebook.com/7297163299_293463064716868</t>
  </si>
  <si>
    <t>https://www.facebook.com/7297163299_705745849793295</t>
  </si>
  <si>
    <t>https://www.facebook.com/7297163299_1767896513327196</t>
  </si>
  <si>
    <t>https://www.facebook.com/7297163299_10156214512898300</t>
  </si>
  <si>
    <t>https://www.facebook.com/7297163299_330252791079493</t>
  </si>
  <si>
    <t>https://www.facebook.com/7297163299_543555346073341</t>
  </si>
  <si>
    <t>https://www.facebook.com/7297163299_1708238905965804</t>
  </si>
  <si>
    <t>https://www.facebook.com/7297163299_503381336793313</t>
  </si>
  <si>
    <t>https://www.facebook.com/7297163299_1271602066314051</t>
  </si>
  <si>
    <t>https://www.facebook.com/7297163299_226654348201618</t>
  </si>
  <si>
    <t>https://www.facebook.com/7297163299_252767565394735</t>
  </si>
  <si>
    <t>https://www.facebook.com/7297163299_10155595843171479</t>
  </si>
  <si>
    <t>https://www.facebook.com/7297163299_489306248218507</t>
  </si>
  <si>
    <t>https://www.facebook.com/7297163299_1149213061893912</t>
  </si>
  <si>
    <t>https://www.facebook.com/7297163299_10156230127893300</t>
  </si>
  <si>
    <t>https://www.facebook.com/7297163299_10156230543523300</t>
  </si>
  <si>
    <t>https://www.facebook.com/7297163299_457257288101879</t>
  </si>
  <si>
    <t>https://www.facebook.com/7297163299_10156241279358300</t>
  </si>
  <si>
    <t>https://www.facebook.com/7297163299_10156241922858300</t>
  </si>
  <si>
    <t>https://www.facebook.com/7297163299_1887413661567284</t>
  </si>
  <si>
    <t>https://www.facebook.com/7297163299_1580202728751852</t>
  </si>
  <si>
    <t>https://www.facebook.com/7297163299_10156246726863300</t>
  </si>
  <si>
    <t>https://www.facebook.com/7297163299_1134308513390648</t>
  </si>
  <si>
    <t>https://www.facebook.com/7297163299_683190015396193</t>
  </si>
  <si>
    <t>https://www.facebook.com/7297163299_10156248409903300</t>
  </si>
  <si>
    <t>https://www.facebook.com/7297163299_2145376305682933</t>
  </si>
  <si>
    <t>https://www.facebook.com/7297163299_10156250201493300</t>
  </si>
  <si>
    <t>https://www.facebook.com/7297163299_1888330748142242</t>
  </si>
  <si>
    <t>https://www.facebook.com/7297163299_283315672393181</t>
  </si>
  <si>
    <t>https://www.facebook.com/7297163299_10156254165993300</t>
  </si>
  <si>
    <t>https://www.facebook.com/7297163299_709245539418579</t>
  </si>
  <si>
    <t>https://www.facebook.com/7297163299_144876049791180</t>
  </si>
  <si>
    <t>https://www.facebook.com/7297163299_342766479797627</t>
  </si>
  <si>
    <t>https://www.facebook.com/7297163299_1946150085432848</t>
  </si>
  <si>
    <t>https://www.facebook.com/7297163299_10156258393843300</t>
  </si>
  <si>
    <t>https://www.facebook.com/7297163299_10156258948088300</t>
  </si>
  <si>
    <t>https://www.facebook.com/7297163299_10156260068673300</t>
  </si>
  <si>
    <t>https://www.facebook.com/7297163299_1854202217966785</t>
  </si>
  <si>
    <t>https://www.facebook.com/7297163299_1227897034027619</t>
  </si>
  <si>
    <t>https://www.facebook.com/7297163299_10156261949993300</t>
  </si>
  <si>
    <t>https://www.facebook.com/7297163299_1058195481027435</t>
  </si>
  <si>
    <t>https://www.facebook.com/7297163299_2102113406467934</t>
  </si>
  <si>
    <t>https://www.facebook.com/7297163299_478297616022339</t>
  </si>
  <si>
    <t>https://www.facebook.com/7297163299_2217884448469200</t>
  </si>
  <si>
    <t>https://www.facebook.com/7297163299_341660473237385</t>
  </si>
  <si>
    <t>https://www.facebook.com/7297163299_1883726958369620</t>
  </si>
  <si>
    <t>https://www.facebook.com/7297163299_340512116694673</t>
  </si>
  <si>
    <t>https://www.facebook.com/7297163299_971114993081516</t>
  </si>
  <si>
    <t>https://www.facebook.com/7297163299_110393343178135</t>
  </si>
  <si>
    <t>https://www.facebook.com/7297163299_10156272853213300</t>
  </si>
  <si>
    <t>https://www.facebook.com/7297163299_10156273479423300</t>
  </si>
  <si>
    <t>https://www.facebook.com/7297163299_10156275208913300</t>
  </si>
  <si>
    <t>https://www.facebook.com/7297163299_10156275439398300</t>
  </si>
  <si>
    <t>https://www.facebook.com/7297163299_1000875343448317</t>
  </si>
  <si>
    <t>https://www.facebook.com/7297163299_10156276020288300</t>
  </si>
  <si>
    <t>https://www.facebook.com/7297163299_10156277957383300</t>
  </si>
  <si>
    <t>https://www.facebook.com/7297163299_341899493222602</t>
  </si>
  <si>
    <t>https://www.facebook.com/7297163299_241185289905025</t>
  </si>
  <si>
    <t>https://www.facebook.com/7297163299_10156281532788300</t>
  </si>
  <si>
    <t>https://www.facebook.com/7297163299_279042282947561</t>
  </si>
  <si>
    <t>https://www.facebook.com/7297163299_284637318819266</t>
  </si>
  <si>
    <t>https://www.facebook.com/7297163299_10156287346638300</t>
  </si>
  <si>
    <t>https://www.facebook.com/7297163299_921502434714796</t>
  </si>
  <si>
    <t>https://www.facebook.com/7297163299_10156289752753300</t>
  </si>
  <si>
    <t>https://www.facebook.com/7297163299_1970839192974928</t>
  </si>
  <si>
    <t>https://www.facebook.com/7297163299_10156291147988300</t>
  </si>
  <si>
    <t>https://www.facebook.com/7297163299_10156291159573300</t>
  </si>
  <si>
    <t>https://www.facebook.com/7297163299_10156293157303300</t>
  </si>
  <si>
    <t>https://www.facebook.com/7297163299_10156294472408300</t>
  </si>
  <si>
    <t>https://www.facebook.com/7297163299_158319115112525</t>
  </si>
  <si>
    <t>https://www.facebook.com/7297163299_477658122754245</t>
  </si>
  <si>
    <t>https://www.facebook.com/7297163299_279493229574611</t>
  </si>
  <si>
    <t>https://www.facebook.com/7297163299_922949064570133</t>
  </si>
  <si>
    <t>https://www.facebook.com/7297163299_2154206534831764</t>
  </si>
  <si>
    <t>https://www.facebook.com/7297163299_1618199068284005</t>
  </si>
  <si>
    <t>https://www.facebook.com/7297163299_309995159597714</t>
  </si>
  <si>
    <t>https://www.facebook.com/7297163299_10156306516773300</t>
  </si>
  <si>
    <t>https://www.facebook.com/7297163299_2043800622617401</t>
  </si>
  <si>
    <t>https://www.facebook.com/7297163299_513130312492786</t>
  </si>
  <si>
    <t>https://www.facebook.com/7297163299_10156311722433515</t>
  </si>
  <si>
    <t>https://www.facebook.com/7297163299_275245026454150</t>
  </si>
  <si>
    <t>https://www.facebook.com/7297163299_1143953409105993</t>
  </si>
  <si>
    <t>https://www.facebook.com/7297163299_323799381753711</t>
  </si>
  <si>
    <t>https://www.facebook.com/7297163299_2063019197112361</t>
  </si>
  <si>
    <t>https://www.facebook.com/7297163299_315327405944784</t>
  </si>
  <si>
    <t>https://www.facebook.com/7297163299_611237219279288</t>
  </si>
  <si>
    <t>https://www.facebook.com/7297163299_10156322361908300</t>
  </si>
  <si>
    <t>https://www.facebook.com/7297163299_252835022245532</t>
  </si>
  <si>
    <t>https://www.facebook.com/7297163299_254341401921486</t>
  </si>
  <si>
    <t>https://www.facebook.com/7297163299_2085695721648007</t>
  </si>
  <si>
    <t>https://www.facebook.com/7297163299_10156325260118300</t>
  </si>
  <si>
    <t>https://www.facebook.com/7297163299_1239263816226445</t>
  </si>
  <si>
    <t>https://www.facebook.com/7297163299_729015110789920</t>
  </si>
  <si>
    <t>https://www.facebook.com/7297163299_10156330848293300</t>
  </si>
  <si>
    <t>https://www.facebook.com/7297163299_10156328719823300</t>
  </si>
  <si>
    <t>https://www.facebook.com/7297163299_315820635876046</t>
  </si>
  <si>
    <t>https://www.facebook.com/7297163299_1319603878176978</t>
  </si>
  <si>
    <t>https://www.facebook.com/7297163299_10156336944358300</t>
  </si>
  <si>
    <t>https://www.facebook.com/7297163299_271892510177361</t>
  </si>
  <si>
    <t>https://www.facebook.com/7297163299_318301265627983</t>
  </si>
  <si>
    <t>https://www.facebook.com/7297163299_10156340348063300</t>
  </si>
  <si>
    <t>https://www.facebook.com/7297163299_325986804620194</t>
  </si>
  <si>
    <t>https://www.facebook.com/7297163299_10155061796759229</t>
  </si>
  <si>
    <t>https://www.facebook.com/7297163299_10156344221853300</t>
  </si>
  <si>
    <t>https://www.facebook.com/7297163299_322334028568304</t>
  </si>
  <si>
    <t>https://www.facebook.com/7297163299_10156345635518300</t>
  </si>
  <si>
    <t>https://www.facebook.com/7297163299_272685296764749</t>
  </si>
  <si>
    <t>https://www.facebook.com/7297163299_1951580864918402</t>
  </si>
  <si>
    <t>https://www.facebook.com/7297163299_326119891547932</t>
  </si>
  <si>
    <t>https://www.facebook.com/7297163299_1890461784383104</t>
  </si>
  <si>
    <t>https://www.facebook.com/7297163299_499499990562955</t>
  </si>
  <si>
    <t>https://www.facebook.com/7297163299_901927463528516</t>
  </si>
  <si>
    <t>https://www.facebook.com/7297163299_10156354872363300</t>
  </si>
  <si>
    <t>https://www.facebook.com/7297163299_318321385614917</t>
  </si>
  <si>
    <t>https://www.facebook.com/7297163299_565785090501805</t>
  </si>
  <si>
    <t>https://www.facebook.com/7297163299_709267839442927</t>
  </si>
  <si>
    <t>https://www.facebook.com/7297163299_10156366867078300</t>
  </si>
  <si>
    <t>https://www.facebook.com/7297163299_281033905876995</t>
  </si>
  <si>
    <t>https://www.facebook.com/7297163299_10156370261748300</t>
  </si>
  <si>
    <t>https://www.facebook.com/7297163299_10156371010678300</t>
  </si>
  <si>
    <t>https://www.facebook.com/7297163299_10156371571948300</t>
  </si>
  <si>
    <t>https://www.facebook.com/7297163299_10156374059128300</t>
  </si>
  <si>
    <t>https://www.facebook.com/7297163299_10156374865253300</t>
  </si>
  <si>
    <t>https://www.facebook.com/7297163299_10156375784588300</t>
  </si>
  <si>
    <t>https://www.facebook.com/7297163299_10156374874283300</t>
  </si>
  <si>
    <t>https://www.facebook.com/7297163299_10156376749153300</t>
  </si>
  <si>
    <t>https://www.facebook.com/7297163299_10156373204333300</t>
  </si>
  <si>
    <t>https://www.facebook.com/7297163299_10156375429088300</t>
  </si>
  <si>
    <t>https://www.facebook.com/7297163299_10156378019318300</t>
  </si>
  <si>
    <t>https://www.facebook.com/7297163299_10156378600808300</t>
  </si>
  <si>
    <t>https://www.facebook.com/7297163299_10156376691458300</t>
  </si>
  <si>
    <t>https://www.facebook.com/7297163299_10156375658688300</t>
  </si>
  <si>
    <t>https://www.facebook.com/7297163299_10156380096563300</t>
  </si>
  <si>
    <t>https://www.facebook.com/7297163299_10156380374968300</t>
  </si>
  <si>
    <t>https://www.facebook.com/7297163299_10156377689598300</t>
  </si>
  <si>
    <t>https://www.facebook.com/7297163299_10156376959528300</t>
  </si>
  <si>
    <t>https://www.facebook.com/7297163299_10156382233283300</t>
  </si>
  <si>
    <t>https://www.facebook.com/7297163299_10156382625973300</t>
  </si>
  <si>
    <t>https://www.facebook.com/7297163299_10156383483758300</t>
  </si>
  <si>
    <t>https://www.facebook.com/7297163299_10156376962108300</t>
  </si>
  <si>
    <t>https://www.facebook.com/7297163299_10156384379818300</t>
  </si>
  <si>
    <t>https://www.facebook.com/7297163299_10156384816573300</t>
  </si>
  <si>
    <t>https://www.facebook.com/7297163299_10156384972638300</t>
  </si>
  <si>
    <t>https://www.facebook.com/7297163299_10156385770383300</t>
  </si>
  <si>
    <t>https://www.facebook.com/7297163299_10156386275618300</t>
  </si>
  <si>
    <t>https://www.facebook.com/7297163299_10156386349253300</t>
  </si>
  <si>
    <t>https://www.facebook.com/7297163299_10156387050593300</t>
  </si>
  <si>
    <t>https://www.facebook.com/7297163299_10156387603468300</t>
  </si>
  <si>
    <t>https://www.facebook.com/7297163299_10156387843758300</t>
  </si>
  <si>
    <t>https://www.facebook.com/7297163299_10156388288028300</t>
  </si>
  <si>
    <t>https://www.facebook.com/7297163299_10156388779913300</t>
  </si>
  <si>
    <t>https://www.facebook.com/7297163299_10156388780038300</t>
  </si>
  <si>
    <t>https://www.facebook.com/7297163299_10156389921613300</t>
  </si>
  <si>
    <t>https://www.facebook.com/7297163299_10156390585208300</t>
  </si>
  <si>
    <t>https://www.facebook.com/7297163299_10156390893813300</t>
  </si>
  <si>
    <t>https://www.facebook.com/7297163299_10156391022093300</t>
  </si>
  <si>
    <t>https://www.facebook.com/7297163299_10156389012883300</t>
  </si>
  <si>
    <t>https://www.facebook.com/7297163299_10156387916888300</t>
  </si>
  <si>
    <t>https://www.facebook.com/7297163299_10156390919263300</t>
  </si>
  <si>
    <t>https://www.facebook.com/7297163299_10156393411823300</t>
  </si>
  <si>
    <t>https://www.facebook.com/7297163299_10156387918538300</t>
  </si>
  <si>
    <t>https://www.facebook.com/7297163299_10156388973273300</t>
  </si>
  <si>
    <t>https://www.facebook.com/7297163299_10156387919623300</t>
  </si>
  <si>
    <t>https://www.facebook.com/7297163299_10156397866543300</t>
  </si>
  <si>
    <t>https://www.facebook.com/7297163299_10156397992068300</t>
  </si>
  <si>
    <t>https://www.facebook.com/7297163299_10156391653923300</t>
  </si>
  <si>
    <t>https://www.facebook.com/7297163299_10156398714463300</t>
  </si>
  <si>
    <t>https://www.facebook.com/7297163299_10156398846423300</t>
  </si>
  <si>
    <t>https://www.facebook.com/7297163299_10156399043983300</t>
  </si>
  <si>
    <t>https://www.facebook.com/7297163299_10156399821653300</t>
  </si>
  <si>
    <t>https://www.facebook.com/7297163299_10156399989688300</t>
  </si>
  <si>
    <t>https://www.facebook.com/7297163299_502412326945046</t>
  </si>
  <si>
    <t>https://www.facebook.com/7297163299_10156401515908300</t>
  </si>
  <si>
    <t>https://www.facebook.com/7297163299_10156401991088300</t>
  </si>
  <si>
    <t>https://www.facebook.com/7297163299_10156402739843300</t>
  </si>
  <si>
    <t>https://www.facebook.com/7297163299_186375485650104</t>
  </si>
  <si>
    <t>https://www.facebook.com/7297163299_10156403440008300</t>
  </si>
  <si>
    <t>https://www.facebook.com/7297163299_10156404356898300</t>
  </si>
  <si>
    <t>https://www.facebook.com/7297163299_10156404447123300</t>
  </si>
  <si>
    <t>https://www.facebook.com/7297163299_10156404810183300</t>
  </si>
  <si>
    <t>https://www.facebook.com/7297163299_10156405092913300</t>
  </si>
  <si>
    <t>https://www.facebook.com/7297163299_10156405475273300</t>
  </si>
  <si>
    <t>https://www.facebook.com/7297163299_10156405582773300</t>
  </si>
  <si>
    <t>https://www.facebook.com/7297163299_10156406372313300</t>
  </si>
  <si>
    <t>https://www.facebook.com/7297163299_10156406822423300</t>
  </si>
  <si>
    <t>https://www.facebook.com/7297163299_10156407243888300</t>
  </si>
  <si>
    <t>https://www.facebook.com/7297163299_10156407691998300</t>
  </si>
  <si>
    <t>https://www.facebook.com/7297163299_10156408150048300</t>
  </si>
  <si>
    <t>https://www.facebook.com/7297163299_10156408462878300</t>
  </si>
  <si>
    <t>https://www.facebook.com/7297163299_10156408846518300</t>
  </si>
  <si>
    <t>https://www.facebook.com/7297163299_10156407085223300</t>
  </si>
  <si>
    <t>https://www.facebook.com/7297163299_10156389044178300</t>
  </si>
  <si>
    <t>https://www.facebook.com/7297163299_10156410956273300</t>
  </si>
  <si>
    <t>https://www.facebook.com/7297163299_10156407125228300</t>
  </si>
  <si>
    <t>https://www.facebook.com/7297163299_10156407833018300</t>
  </si>
  <si>
    <t>https://www.facebook.com/7297163299_10156408795033300</t>
  </si>
  <si>
    <t>https://www.facebook.com/7297163299_10156414104783300</t>
  </si>
  <si>
    <t>https://www.facebook.com/7297163299_10156414337158300</t>
  </si>
  <si>
    <t>https://www.facebook.com/7297163299_10156414968588300</t>
  </si>
  <si>
    <t>https://www.facebook.com/7297163299_10156415039118300</t>
  </si>
  <si>
    <t>https://www.facebook.com/7297163299_10156415670263300</t>
  </si>
  <si>
    <t>https://www.facebook.com/7297163299_10156415958793300</t>
  </si>
  <si>
    <t>https://www.facebook.com/7297163299_10156416641773300</t>
  </si>
  <si>
    <t>https://www.facebook.com/7297163299_10156416457493300</t>
  </si>
  <si>
    <t>https://www.facebook.com/7297163299_10156417205343300</t>
  </si>
  <si>
    <t>https://www.facebook.com/7297163299_10156417421268300</t>
  </si>
  <si>
    <t>https://www.facebook.com/7297163299_10156418237138300</t>
  </si>
  <si>
    <t>https://www.facebook.com/7297163299_225133821717291</t>
  </si>
  <si>
    <t>https://www.facebook.com/7297163299_371315946749318</t>
  </si>
  <si>
    <t>https://www.facebook.com/7297163299_371306670083579</t>
  </si>
  <si>
    <t>https://www.facebook.com/7297163299_10156419105393300</t>
  </si>
  <si>
    <t>https://www.facebook.com/7297163299_10156417560183300</t>
  </si>
  <si>
    <t>https://www.facebook.com/7297163299_10156420227448300</t>
  </si>
  <si>
    <t>https://www.facebook.com/7297163299_10156420389253300</t>
  </si>
  <si>
    <t>https://www.facebook.com/7297163299_10156420829718300</t>
  </si>
  <si>
    <t>https://www.facebook.com/7297163299_10156417585108300</t>
  </si>
  <si>
    <t>https://www.facebook.com/7297163299_10156422252183300</t>
  </si>
  <si>
    <t>https://www.facebook.com/7297163299_10156422435573300</t>
  </si>
  <si>
    <t>https://www.facebook.com/7297163299_10156421274983300</t>
  </si>
  <si>
    <t>https://www.facebook.com/7297163299_10156423972528300</t>
  </si>
  <si>
    <t>https://www.facebook.com/7297163299_10156421651858300</t>
  </si>
  <si>
    <t>https://www.facebook.com/7297163299_10156424491373300</t>
  </si>
  <si>
    <t>https://www.facebook.com/7297163299_10156424886823300</t>
  </si>
  <si>
    <t>https://www.facebook.com/7297163299_10156418969588300</t>
  </si>
  <si>
    <t>https://www.facebook.com/7297163299_10156424499513300</t>
  </si>
  <si>
    <t>https://www.facebook.com/7297163299_10156418976013300</t>
  </si>
  <si>
    <t>https://www.facebook.com/7297163299_10156424329983300</t>
  </si>
  <si>
    <t>https://www.facebook.com/7297163299_10156430681418300</t>
  </si>
  <si>
    <t>https://www.facebook.com/7297163299_10156431605958300</t>
  </si>
  <si>
    <t>https://www.facebook.com/7297163299_10156429915793300</t>
  </si>
  <si>
    <t>https://www.facebook.com/7297163299_10156432321348300</t>
  </si>
  <si>
    <t>https://www.facebook.com/7297163299_10156432231738300</t>
  </si>
  <si>
    <t>https://www.facebook.com/7297163299_10156433062508300</t>
  </si>
  <si>
    <t>https://www.facebook.com/7297163299_10156433266788300</t>
  </si>
  <si>
    <t>https://www.facebook.com/7297163299_10156424331853300</t>
  </si>
  <si>
    <t>https://www.facebook.com/7297163299_10156435544338300</t>
  </si>
  <si>
    <t>https://www.facebook.com/7297163299_10156436012793300</t>
  </si>
  <si>
    <t>https://www.facebook.com/7297163299_10156436680108300</t>
  </si>
  <si>
    <t>https://www.facebook.com/7297163299_2070502399676467</t>
  </si>
  <si>
    <t>https://www.facebook.com/7297163299_10156437652428300</t>
  </si>
  <si>
    <t>https://www.facebook.com/7297163299_10156437754198300</t>
  </si>
  <si>
    <t>https://www.facebook.com/7297163299_266900997319699</t>
  </si>
  <si>
    <t>https://www.facebook.com/7297163299_200487237573263</t>
  </si>
  <si>
    <t>https://www.facebook.com/7297163299_344917046287938</t>
  </si>
  <si>
    <t>https://www.facebook.com/7297163299_10156438650513300</t>
  </si>
  <si>
    <t>https://www.facebook.com/7297163299_10156439083423300</t>
  </si>
  <si>
    <t>https://www.facebook.com/7297163299_1813240388797742</t>
  </si>
  <si>
    <t>https://www.facebook.com/7297163299_10156440579663300</t>
  </si>
  <si>
    <t>https://www.facebook.com/7297163299_10156440924103300</t>
  </si>
  <si>
    <t>https://www.facebook.com/7297163299_10156441093778300</t>
  </si>
  <si>
    <t>https://www.facebook.com/7297163299_10156440342753300</t>
  </si>
  <si>
    <t>https://www.facebook.com/7297163299_10156440567888300</t>
  </si>
  <si>
    <t>https://www.facebook.com/7297163299_10156441120783300</t>
  </si>
  <si>
    <t>https://www.facebook.com/7297163299_10156440338548300</t>
  </si>
  <si>
    <t>https://www.facebook.com/7297163299_10156440909528300</t>
  </si>
  <si>
    <t>https://www.facebook.com/7297163299_10156441402988300</t>
  </si>
  <si>
    <t>https://www.facebook.com/7297163299_10156446834658300</t>
  </si>
  <si>
    <t>https://www.facebook.com/7297163299_284897435545029</t>
  </si>
  <si>
    <t>https://www.facebook.com/7297163299_10156447533393300</t>
  </si>
  <si>
    <t>https://www.facebook.com/7297163299_10156447859478300</t>
  </si>
  <si>
    <t>https://www.facebook.com/7297163299_10156448146328300</t>
  </si>
  <si>
    <t>https://www.facebook.com/7297163299_10156448997353300</t>
  </si>
  <si>
    <t>https://www.facebook.com/7297163299_10156449684888300</t>
  </si>
  <si>
    <t>https://www.facebook.com/7297163299_10156450169108300</t>
  </si>
  <si>
    <t>https://www.facebook.com/7297163299_10156450329853300</t>
  </si>
  <si>
    <t>https://www.facebook.com/7297163299_10156451206308300</t>
  </si>
  <si>
    <t>https://www.facebook.com/7297163299_1591346437634299</t>
  </si>
  <si>
    <t>https://www.facebook.com/7297163299_10156452515973300</t>
  </si>
  <si>
    <t>https://www.facebook.com/7297163299_10156451329738300</t>
  </si>
  <si>
    <t>https://www.facebook.com/7297163299_10156453767728300</t>
  </si>
  <si>
    <t>https://www.facebook.com/7297163299_10156453810698300</t>
  </si>
  <si>
    <t>https://www.facebook.com/7297163299_10156454410563300</t>
  </si>
  <si>
    <t>https://www.facebook.com/7297163299_10156455274438300</t>
  </si>
  <si>
    <t>https://www.facebook.com/7297163299_10156455825493300</t>
  </si>
  <si>
    <t>https://www.facebook.com/7297163299_10156452713383300</t>
  </si>
  <si>
    <t>https://www.facebook.com/7297163299_10156456133098300</t>
  </si>
  <si>
    <t>https://www.facebook.com/7297163299_10156456023403300</t>
  </si>
  <si>
    <t>https://www.facebook.com/7297163299_10156458769868300</t>
  </si>
  <si>
    <t>https://www.facebook.com/7297163299_10156459482768300</t>
  </si>
  <si>
    <t>https://www.facebook.com/7297163299_10156455737618300</t>
  </si>
  <si>
    <t>https://www.facebook.com/7297163299_10156455834528300</t>
  </si>
  <si>
    <t>https://www.facebook.com/7297163299_10156447269968300</t>
  </si>
  <si>
    <t>https://www.facebook.com/7297163299_10156456214163300</t>
  </si>
  <si>
    <t>https://www.facebook.com/7297163299_10156420899363300</t>
  </si>
  <si>
    <t>https://www.facebook.com/7297163299_10156453880793300</t>
  </si>
  <si>
    <t>https://www.facebook.com/7297163299_10156464003358300</t>
  </si>
  <si>
    <t>https://www.facebook.com/7297163299_10156456034698300</t>
  </si>
  <si>
    <t>https://www.facebook.com/7297163299_10156454023863300</t>
  </si>
  <si>
    <t>https://www.facebook.com/7297163299_10156463432938300</t>
  </si>
  <si>
    <t>https://www.facebook.com/7297163299_10156465715363300</t>
  </si>
  <si>
    <t>https://www.facebook.com/7297163299_996822047174441</t>
  </si>
  <si>
    <t>https://www.facebook.com/7297163299_10156453943038300</t>
  </si>
  <si>
    <t>https://www.facebook.com/7297163299_10156467973348300</t>
  </si>
  <si>
    <t>https://www.facebook.com/7297163299_578671515905888</t>
  </si>
  <si>
    <t>https://www.facebook.com/7297163299_10156461871833300</t>
  </si>
  <si>
    <t>https://www.facebook.com/7297163299_10156420915483300</t>
  </si>
  <si>
    <t>https://www.facebook.com/7297163299_10156447276808300</t>
  </si>
  <si>
    <t>https://www.facebook.com/7297163299_10156456237908300</t>
  </si>
  <si>
    <t>https://www.facebook.com/7297163299_10156471219608300</t>
  </si>
  <si>
    <t>https://www.facebook.com/7297163299_10156453909148300</t>
  </si>
  <si>
    <t>https://www.facebook.com/7297163299_10156472665723300</t>
  </si>
  <si>
    <t>https://www.facebook.com/7297163299_10156420933673300</t>
  </si>
  <si>
    <t>https://www.facebook.com/7297163299_10156447688613300</t>
  </si>
  <si>
    <t>https://www.facebook.com/7297163299_10156474771743300</t>
  </si>
  <si>
    <t>https://www.facebook.com/7297163299_10156471485998300</t>
  </si>
  <si>
    <t>https://www.facebook.com/7297163299_10156453902538300</t>
  </si>
  <si>
    <t>https://www.facebook.com/7297163299_10156456246203300</t>
  </si>
  <si>
    <t>https://www.facebook.com/7297163299_10156471481878300</t>
  </si>
  <si>
    <t>https://www.facebook.com/7297163299_10156454004363300</t>
  </si>
  <si>
    <t>https://www.facebook.com/7297163299_10156456248823300</t>
  </si>
  <si>
    <t>https://www.facebook.com/7297163299_10156420979143300</t>
  </si>
  <si>
    <t>https://www.facebook.com/7297163299_10156482373683300</t>
  </si>
  <si>
    <t>https://www.facebook.com/7297163299_10156471489298300</t>
  </si>
  <si>
    <t>https://www.facebook.com/7297163299_10156454020443300</t>
  </si>
  <si>
    <t>https://www.facebook.com/7297163299_10156484404878300</t>
  </si>
  <si>
    <t>https://www.facebook.com/7297163299_10156485030068300</t>
  </si>
  <si>
    <t>https://www.facebook.com/7297163299_10156485636478300</t>
  </si>
  <si>
    <t>https://www.facebook.com/7297163299_10156486395298300</t>
  </si>
  <si>
    <t>https://www.facebook.com/7297163299_10156486397428300</t>
  </si>
  <si>
    <t>https://www.facebook.com/7297163299_10156485104878300</t>
  </si>
  <si>
    <t>https://www.facebook.com/7297163299_10156487725273300</t>
  </si>
  <si>
    <t>https://www.facebook.com/7297163299_10156487841103300</t>
  </si>
  <si>
    <t>https://www.facebook.com/7297163299_10156488065328300</t>
  </si>
  <si>
    <t>https://www.facebook.com/7297163299_10156488475033300</t>
  </si>
  <si>
    <t>https://www.facebook.com/7297163299_10156485023943300</t>
  </si>
  <si>
    <t>https://www.facebook.com/7297163299_10156485934448300</t>
  </si>
  <si>
    <t>https://www.facebook.com/7297163299_10156488069698300</t>
  </si>
  <si>
    <t>https://www.facebook.com/7297163299_10156488667763300</t>
  </si>
  <si>
    <t>https://www.facebook.com/7297163299_10156485034778300</t>
  </si>
  <si>
    <t>https://www.facebook.com/7297163299_10156488664548300</t>
  </si>
  <si>
    <t>https://www.facebook.com/7297163299_10156494210243300</t>
  </si>
  <si>
    <t>https://www.facebook.com/7297163299_10156494214128300</t>
  </si>
  <si>
    <t>https://www.facebook.com/7297163299_10156494840053300</t>
  </si>
  <si>
    <t>https://www.facebook.com/7297163299_10156495358013300</t>
  </si>
  <si>
    <t>https://www.facebook.com/7297163299_10156495717198300</t>
  </si>
  <si>
    <t>https://www.facebook.com/7297163299_10156496560918300</t>
  </si>
  <si>
    <t>https://www.facebook.com/7297163299_10156497170313300</t>
  </si>
  <si>
    <t>https://www.facebook.com/7297163299_10156497526558300</t>
  </si>
  <si>
    <t>https://www.facebook.com/7297163299_10156497993658300</t>
  </si>
  <si>
    <t>https://www.facebook.com/7297163299_10156498528738300</t>
  </si>
  <si>
    <t>https://www.facebook.com/7297163299_10156498988308300</t>
  </si>
  <si>
    <t>https://www.facebook.com/7297163299_10156499705078300</t>
  </si>
  <si>
    <t>https://www.facebook.com/7297163299_10156499791353300</t>
  </si>
  <si>
    <t>https://www.facebook.com/7297163299_10156500652393300</t>
  </si>
  <si>
    <t>https://www.facebook.com/7297163299_10156500697763300</t>
  </si>
  <si>
    <t>https://www.facebook.com/7297163299_10156501378878300</t>
  </si>
  <si>
    <t>https://www.facebook.com/7297163299_10156501910298300</t>
  </si>
  <si>
    <t>https://www.facebook.com/7297163299_10156502194163300</t>
  </si>
  <si>
    <t>https://www.facebook.com/7297163299_10156502904533300</t>
  </si>
  <si>
    <t>https://www.facebook.com/7297163299_10156503980788300</t>
  </si>
  <si>
    <t>https://www.facebook.com/7297163299_10156503980313300</t>
  </si>
  <si>
    <t>https://www.facebook.com/7297163299_10156505003923300</t>
  </si>
  <si>
    <t>https://www.facebook.com/7297163299_10156504400873300</t>
  </si>
  <si>
    <t>https://www.facebook.com/7297163299_10156507516678300</t>
  </si>
  <si>
    <t>https://www.facebook.com/7297163299_10156504402343300</t>
  </si>
  <si>
    <t>https://www.facebook.com/7297163299_10156509913708300</t>
  </si>
  <si>
    <t>https://www.facebook.com/7297163299_10156510393528300</t>
  </si>
  <si>
    <t>https://www.facebook.com/7297163299_10156511073693300</t>
  </si>
  <si>
    <t>https://www.facebook.com/7297163299_10156511382873300</t>
  </si>
  <si>
    <t>https://www.facebook.com/7297163299_10156511832898300</t>
  </si>
  <si>
    <t>https://www.facebook.com/7297163299_10156511951218300</t>
  </si>
  <si>
    <t>https://www.facebook.com/7297163299_10156512268448300</t>
  </si>
  <si>
    <t>https://www.facebook.com/7297163299_10156513209818300</t>
  </si>
  <si>
    <t>https://www.facebook.com/7297163299_10156513270263300</t>
  </si>
  <si>
    <t>https://www.facebook.com/7297163299_10156514155593300</t>
  </si>
  <si>
    <t>https://www.facebook.com/7297163299_10156512394278300</t>
  </si>
  <si>
    <t>https://www.facebook.com/7297163299_10156515185423300</t>
  </si>
  <si>
    <t>https://www.facebook.com/7297163299_10156515366423300</t>
  </si>
  <si>
    <t>https://www.facebook.com/7297163299_10156516147973300</t>
  </si>
  <si>
    <t>https://www.facebook.com/7297163299_10156516421503300</t>
  </si>
  <si>
    <t>https://www.facebook.com/7297163299_10156516426223300</t>
  </si>
  <si>
    <t>https://www.facebook.com/7297163299_10156517363948300</t>
  </si>
  <si>
    <t>https://www.facebook.com/7297163299_10156518241188300</t>
  </si>
  <si>
    <t>https://www.facebook.com/7297163299_10156518411068300</t>
  </si>
  <si>
    <t>https://www.facebook.com/7297163299_10156518683003300</t>
  </si>
  <si>
    <t>https://www.facebook.com/7297163299_10156519586888300</t>
  </si>
  <si>
    <t>https://www.facebook.com/7297163299_10156519696238300</t>
  </si>
  <si>
    <t>https://www.facebook.com/7297163299_10156518568643300</t>
  </si>
  <si>
    <t>https://www.facebook.com/7297163299_10156521301283300</t>
  </si>
  <si>
    <t>https://www.facebook.com/7297163299_10156519742198300</t>
  </si>
  <si>
    <t>https://www.facebook.com/7297163299_10156518298858300</t>
  </si>
  <si>
    <t>https://www.facebook.com/7297163299_10156523164583300</t>
  </si>
  <si>
    <t>https://www.facebook.com/7297163299_10156519742813300</t>
  </si>
  <si>
    <t>https://www.facebook.com/7297163299_10156525087363300</t>
  </si>
  <si>
    <t>https://www.facebook.com/7297163299_10156525608713300</t>
  </si>
  <si>
    <t>https://www.facebook.com/7297163299_10156519710578300</t>
  </si>
  <si>
    <t>https://www.facebook.com/7297163299_352641345573727</t>
  </si>
  <si>
    <t>https://www.facebook.com/7297163299_10156527102278300</t>
  </si>
  <si>
    <t>https://www.facebook.com/7297163299_10156523190463300</t>
  </si>
  <si>
    <t>https://www.facebook.com/7297163299_2096472033763461</t>
  </si>
  <si>
    <t>https://www.facebook.com/7297163299_10156528621003300</t>
  </si>
  <si>
    <t>https://www.facebook.com/7297163299_10156529232168300</t>
  </si>
  <si>
    <t>https://www.facebook.com/7297163299_10156529477913300</t>
  </si>
  <si>
    <t>https://www.facebook.com/7297163299_10156529873983300</t>
  </si>
  <si>
    <t>https://www.facebook.com/7297163299_10156530804573300</t>
  </si>
  <si>
    <t>https://www.facebook.com/7297163299_10156531421073300</t>
  </si>
  <si>
    <t>https://www.facebook.com/7297163299_10156531782858300</t>
  </si>
  <si>
    <t>https://www.facebook.com/7297163299_10156532170553300</t>
  </si>
  <si>
    <t>https://www.facebook.com/7297163299_10156532669538300</t>
  </si>
  <si>
    <t>https://www.facebook.com/7297163299_10156532955603300</t>
  </si>
  <si>
    <t>https://www.facebook.com/7297163299_10156533407138300</t>
  </si>
  <si>
    <t>https://www.facebook.com/7297163299_10156533533443300</t>
  </si>
  <si>
    <t>https://www.facebook.com/7297163299_10156534291898300</t>
  </si>
  <si>
    <t>https://www.facebook.com/7297163299_10156534956528300</t>
  </si>
  <si>
    <t>https://www.facebook.com/7297163299_10156535442728300</t>
  </si>
  <si>
    <t>https://www.facebook.com/7297163299_10156533701578300</t>
  </si>
  <si>
    <t xml:space="preserve"> http://ow.ly/E3N830kJpGx</t>
  </si>
  <si>
    <t xml:space="preserve"> http://act.gp/stop-pipelines</t>
  </si>
  <si>
    <t xml:space="preserve"> http://greenpeace.org/saverangtan</t>
  </si>
  <si>
    <t xml:space="preserve"> http://greenpeace.org/breakfreefromplastic</t>
  </si>
  <si>
    <t>ow.ly</t>
  </si>
  <si>
    <t>act.gp</t>
  </si>
  <si>
    <t>greenpeace.org</t>
  </si>
  <si>
    <t xml:space="preserve"> #BreakFreeFromPlastic</t>
  </si>
  <si>
    <t xml:space="preserve"> #StopPipelines</t>
  </si>
  <si>
    <t xml:space="preserve"> #WorldCup</t>
  </si>
  <si>
    <t xml:space="preserve"> #climatechange #Breakfree</t>
  </si>
  <si>
    <t xml:space="preserve"> #BreakFreeFromCoal</t>
  </si>
  <si>
    <t xml:space="preserve"> #OurPlanetOurFuture</t>
  </si>
  <si>
    <t xml:space="preserve"> #stoppipelines</t>
  </si>
  <si>
    <t xml:space="preserve"> #EnvironmentalDefenders</t>
  </si>
  <si>
    <t xml:space="preserve"> #MeatFreeMonday</t>
  </si>
  <si>
    <t xml:space="preserve"> #PrideAmsterdam</t>
  </si>
  <si>
    <t xml:space="preserve"> #wildlife</t>
  </si>
  <si>
    <t xml:space="preserve"> #Pararofuro #DefendtheSacred #Keepitintheground</t>
  </si>
  <si>
    <t xml:space="preserve"> #ProtectAntarctic</t>
  </si>
  <si>
    <t xml:space="preserve"> #BreakFree</t>
  </si>
  <si>
    <t xml:space="preserve"> #SaveRangTan #DropDirtyPalmOil</t>
  </si>
  <si>
    <t xml:space="preserve"> #WorldPhotographyDay</t>
  </si>
  <si>
    <t xml:space="preserve"> #CleanAirNow</t>
  </si>
  <si>
    <t xml:space="preserve"> #ILoveMyOcean</t>
  </si>
  <si>
    <t xml:space="preserve"> #BetterFood</t>
  </si>
  <si>
    <t xml:space="preserve"> #RiseforClimate</t>
  </si>
  <si>
    <t xml:space="preserve"> #ProtectTheProtest</t>
  </si>
  <si>
    <t xml:space="preserve"> #resist #coalcoup</t>
  </si>
  <si>
    <t xml:space="preserve"> #WingsOfParadise</t>
  </si>
  <si>
    <t xml:space="preserve"> #DropDirtyPalmOil</t>
  </si>
  <si>
    <t xml:space="preserve"> #ComedyWildlifeAwards</t>
  </si>
  <si>
    <t xml:space="preserve"> #CarFreeDay</t>
  </si>
  <si>
    <t xml:space="preserve"> #MoveYourCity</t>
  </si>
  <si>
    <t xml:space="preserve"> #ClimateJustice</t>
  </si>
  <si>
    <t xml:space="preserve"> #HambacherForst</t>
  </si>
  <si>
    <t xml:space="preserve"> #storyofplastic #breakfreefromplastic</t>
  </si>
  <si>
    <t xml:space="preserve"> #ProtectAntarctic #BreakFreeFromPlastic</t>
  </si>
  <si>
    <t xml:space="preserve"> #ReasonsForHope</t>
  </si>
  <si>
    <t xml:space="preserve"> #Hambibleibt #HambacherForst #ReasonsForHope</t>
  </si>
  <si>
    <t xml:space="preserve"> #EndCoal #ReasonsForHope</t>
  </si>
  <si>
    <t xml:space="preserve"> #ClimateAction #ReasonsForHope #ipcc #sr15</t>
  </si>
  <si>
    <t xml:space="preserve"> #HurricaneMichael</t>
  </si>
  <si>
    <t xml:space="preserve"> #dropdirtypalmoil</t>
  </si>
  <si>
    <t xml:space="preserve"> #PeoplePower #RenewableEnergy</t>
  </si>
  <si>
    <t xml:space="preserve"> #ThrowbackThursday #TBT #DropDirtyPalmOil</t>
  </si>
  <si>
    <t xml:space="preserve"> #Halloween</t>
  </si>
  <si>
    <t xml:space="preserve"> #MejorSinPlásticos</t>
  </si>
  <si>
    <t xml:space="preserve"> #StopPipelines #PeopleVsOil</t>
  </si>
  <si>
    <t xml:space="preserve"> #DirtyPalmOil</t>
  </si>
  <si>
    <t xml:space="preserve"> #GoodFood4All</t>
  </si>
  <si>
    <t xml:space="preserve"> #MakeOilHistory</t>
  </si>
  <si>
    <t xml:space="preserve"> #Natureisawesome</t>
  </si>
  <si>
    <t xml:space="preserve"> #DropDirtyPalmOil #Oreo</t>
  </si>
  <si>
    <t xml:space="preserve"> #UseLessStuffDay</t>
  </si>
  <si>
    <t xml:space="preserve"> #dirtypalmoil</t>
  </si>
  <si>
    <t xml:space="preserve"> #BuyNothing #MakeSmthng</t>
  </si>
  <si>
    <t xml:space="preserve"> #VirtualClimateSummit #StepUp2018 #BreakFree</t>
  </si>
  <si>
    <t xml:space="preserve"> #EndCoal #LastGasp</t>
  </si>
  <si>
    <t xml:space="preserve"> #MakeSmthng</t>
  </si>
  <si>
    <t xml:space="preserve"> #DisruptBlackFriday</t>
  </si>
  <si>
    <t xml:space="preserve"> #buynothing #makesmthng</t>
  </si>
  <si>
    <t xml:space="preserve"> #BreakFreeFromPlastic #PlanetOrPlastic</t>
  </si>
  <si>
    <t xml:space="preserve"> #COP24 #coal</t>
  </si>
  <si>
    <t xml:space="preserve"> #CyberMonday #MakeSMTHNG</t>
  </si>
  <si>
    <t xml:space="preserve"> #ClimateActionNow #COP24</t>
  </si>
  <si>
    <t xml:space="preserve"> #TakeYourSeat #COP24</t>
  </si>
  <si>
    <t xml:space="preserve"> #EndCoal</t>
  </si>
  <si>
    <t xml:space="preserve"> #ActivismIsNotACrime</t>
  </si>
  <si>
    <t xml:space="preserve"> #COP24</t>
  </si>
  <si>
    <t xml:space="preserve"> #ActivismIsNotACrime #Novaky12</t>
  </si>
  <si>
    <t xml:space="preserve"> #DropDirtyPalmoil</t>
  </si>
  <si>
    <t xml:space="preserve"> #ActivismIsNotACrime #EndCoal</t>
  </si>
  <si>
    <t xml:space="preserve"> #dropdirtypalm</t>
  </si>
  <si>
    <t xml:space="preserve"> #StandUp4HumanRights</t>
  </si>
  <si>
    <t xml:space="preserve"> #humanrightsday #StandUp4HumanRights</t>
  </si>
  <si>
    <t xml:space="preserve"> #PeopleVsOil #MakeOilHistory</t>
  </si>
  <si>
    <t xml:space="preserve"> #PeopleVsOil</t>
  </si>
  <si>
    <t xml:space="preserve"> #LessMeatMoreGreens</t>
  </si>
  <si>
    <t xml:space="preserve"> #NatureIsAwesome</t>
  </si>
  <si>
    <t xml:space="preserve"> #PlasticPlanet #BreakFreeFromPlastic</t>
  </si>
  <si>
    <t xml:space="preserve"> #StopFrackingPatagonia</t>
  </si>
  <si>
    <t xml:space="preserve"> #PlasticPlanet</t>
  </si>
  <si>
    <t xml:space="preserve"> #YOLO</t>
  </si>
  <si>
    <t xml:space="preserve"> #TallestCloset #makesmthng #buynothing</t>
  </si>
  <si>
    <t xml:space="preserve"> #ActOnClimate</t>
  </si>
  <si>
    <t xml:space="preserve"> #ZeroWaste</t>
  </si>
  <si>
    <t xml:space="preserve"> #EuropeanChangemakers</t>
  </si>
  <si>
    <t xml:space="preserve"> #DYK #climatechange</t>
  </si>
  <si>
    <t xml:space="preserve"> #BersihkanIndonesia #COALRUPTION</t>
  </si>
  <si>
    <t xml:space="preserve"> #breakfreefromplastic</t>
  </si>
  <si>
    <t xml:space="preserve"> #NewYear</t>
  </si>
  <si>
    <t xml:space="preserve"> #SelfCare</t>
  </si>
  <si>
    <t xml:space="preserve"> #ClimateActionNow</t>
  </si>
  <si>
    <t xml:space="preserve"> #meatlessmonday</t>
  </si>
  <si>
    <t xml:space="preserve"> #MarieKondo</t>
  </si>
  <si>
    <t xml:space="preserve"> #BuyNothing</t>
  </si>
  <si>
    <t xml:space="preserve"> #10YearChallenge</t>
  </si>
  <si>
    <t xml:space="preserve"> #YouthForClimate</t>
  </si>
  <si>
    <t xml:space="preserve"> #10YearsChallenge #BreakFreeFromPlastic</t>
  </si>
  <si>
    <t xml:space="preserve"> #climatechange #climatejustice</t>
  </si>
  <si>
    <t xml:space="preserve"> #WhateverItTakes</t>
  </si>
  <si>
    <t xml:space="preserve"> #eyesongreed</t>
  </si>
  <si>
    <t>Custom Menu Item Text</t>
  </si>
  <si>
    <t>Custom Menu Item Action</t>
  </si>
  <si>
    <t>Content</t>
  </si>
  <si>
    <t>Vertex Type</t>
  </si>
  <si>
    <t>Post Type</t>
  </si>
  <si>
    <t>Author</t>
  </si>
  <si>
    <t>Post Date</t>
  </si>
  <si>
    <t>Total Shares</t>
  </si>
  <si>
    <t>Attachment Description</t>
  </si>
  <si>
    <t>Attachment Title</t>
  </si>
  <si>
    <t>Attachment Type</t>
  </si>
  <si>
    <t>Attachment URL</t>
  </si>
  <si>
    <t>Parent ID</t>
  </si>
  <si>
    <t>Comment Date</t>
  </si>
  <si>
    <t>Comment URL</t>
  </si>
  <si>
    <t>Open Facebook Page for This Post</t>
  </si>
  <si>
    <t>https://scontent.xx.fbcdn.net/v/t15.5256-10/s130x130/30834193_10155992629223300_2732949847211507712_n.jpg?_nc_cat=108&amp;_nc_ht=scontent.xx&amp;oh=31356e107e644f5b3f4cb451880e4328&amp;oe=5CC4E1D9</t>
  </si>
  <si>
    <t>https://scontent.xx.fbcdn.net/v/t15.5256-10/p130x130/31967033_10155406548146479_9011053193320202240_n.jpg?_nc_cat=108&amp;_nc_ht=scontent.xx&amp;oh=8a7a979bd71ec1b1bde2b17838c1bb46&amp;oe=5CFE507F</t>
  </si>
  <si>
    <t>https://scontent.xx.fbcdn.net/v/t1.0-0/p130x130/35475234_10156019499533300_510490797666205696_n.jpg?_nc_cat=104&amp;_nc_ht=scontent.xx&amp;oh=473b15747d9806c76665e946a0e31a05&amp;oe=5CFCB6F4</t>
  </si>
  <si>
    <t>https://scontent.xx.fbcdn.net/v/t15.5256-10/p130x130/31967002_10156020305468300_2414300476855025664_n.jpg?_nc_cat=104&amp;_nc_ht=scontent.xx&amp;oh=212ad626ca10d528d1622209d357c214&amp;oe=5CF6D8EF</t>
  </si>
  <si>
    <t>https://scontent.xx.fbcdn.net/v/t15.5256-10/p130x130/30818600_10155404208651479_8650211296903430144_n.jpg?_nc_cat=100&amp;_nc_ht=scontent.xx&amp;oh=c4420a18ace6cca522e1031ef39721d4&amp;oe=5CF55BCB</t>
  </si>
  <si>
    <t>https://scontent.xx.fbcdn.net/v/t15.5256-10/s130x130/31761864_10156022576558300_347985989852987392_n.jpg?_nc_cat=108&amp;_nc_ht=scontent.xx&amp;oh=d9847423683c933c6ad9aabb83d30aa5&amp;oe=5CF10F7F</t>
  </si>
  <si>
    <t>https://scontent.xx.fbcdn.net/v/t15.5256-10/s130x130/30851836_10156023161568300_6478945100725485568_n.jpg?_nc_cat=109&amp;_nc_ht=scontent.xx&amp;oh=5bb30d13d34fce8656a5ebdfdc6c5309&amp;oe=5CC72F57</t>
  </si>
  <si>
    <t>https://scontent.xx.fbcdn.net/v/t1.0-0/p130x130/35884762_10156025845433300_8967008385304100864_n.jpg?_nc_cat=102&amp;_nc_ht=scontent.xx&amp;oh=c6e22c4a1c5cac714452ebdc8d7bc5a5&amp;oe=5CF4443E</t>
  </si>
  <si>
    <t>https://scontent.xx.fbcdn.net/v/t15.5256-10/p130x130/34292119_10156027835768300_7567123701376745472_n.jpg?_nc_cat=101&amp;_nc_ht=scontent.xx&amp;oh=fc0b75275df5709cd68d392cf76b6376&amp;oe=5CBC73B8</t>
  </si>
  <si>
    <t>https://external.xx.fbcdn.net/safe_image.php?d=AQAxB-eFTcfWHDz8&amp;w=130&amp;h=130&amp;url=https%3A%2F%2Fasset-manager.bbcchannels.com%2Fi%2F2f6vy0go08c1000&amp;cfs=1&amp;_nc_hash=AQA6H_enpPMqMfdp</t>
  </si>
  <si>
    <t>https://scontent.xx.fbcdn.net/v/t15.5256-10/p130x130/29767909_207977143037492_7194076469977415680_n.jpg?_nc_cat=107&amp;_nc_ht=scontent.xx&amp;oh=24648596b04cba283ae71616664ce9c3&amp;oe=5CC14C2A</t>
  </si>
  <si>
    <t>https://scontent.xx.fbcdn.net/v/t1.0-0/p130x130/35844459_10156030493418300_8896744133385781248_n.jpg?_nc_cat=111&amp;_nc_ht=scontent.xx&amp;oh=e4b405bdb677d1af1bfe102990ccb54f&amp;oe=5CBFB278</t>
  </si>
  <si>
    <t>https://scontent.xx.fbcdn.net/v/t15.5256-10/s130x130/29782006_10155986804143300_1317561387907547136_n.jpg?_nc_cat=104&amp;_nc_ht=scontent.xx&amp;oh=2b3a5296329bb21db8fa0626b1546a94&amp;oe=5CFBA3F0</t>
  </si>
  <si>
    <t>https://scontent.xx.fbcdn.net/v/t15.5256-10/p130x130/30820703_10155406407261479_107679928236900352_n.jpg?_nc_cat=110&amp;_nc_ht=scontent.xx&amp;oh=62b96fb277fbfdffd342c9da4dcd5aef&amp;oe=5CC89672</t>
  </si>
  <si>
    <t>https://scontent.xx.fbcdn.net/v/t1.0-0/p130x130/36026149_10156036494873300_5926559216369139712_n.jpg?_nc_cat=102&amp;_nc_ht=scontent.xx&amp;oh=37aa0728b807fb3399acce67cea12aa2&amp;oe=5CF7B7D2</t>
  </si>
  <si>
    <t>https://scontent.xx.fbcdn.net/v/t15.5256-10/p130x130/34193497_10156036968103300_7544455645672505344_n.jpg?_nc_cat=110&amp;_nc_ht=scontent.xx&amp;oh=bbbf708b138a012331ab5dc3432eacec&amp;oe=5CFF7F2E</t>
  </si>
  <si>
    <t>https://external.xx.fbcdn.net/safe_image.php?d=AQCewaV4WrwvKgC7&amp;w=130&amp;h=130&amp;url=https%3A%2F%2Fstorage.googleapis.com%2Fp4-production-content%2Finternational%2Fwp-content%2Fuploads%2F2018%2F06%2FGP0STS28K.jpg&amp;cfs=1&amp;_nc_hash=AQBuQhwVyt0Scvot</t>
  </si>
  <si>
    <t>https://scontent.xx.fbcdn.net/v/t15.5256-10/s130x130/31364120_10157596429905884_9041280327040892928_n.jpg?_nc_cat=106&amp;_nc_ht=scontent.xx&amp;oh=5c851db46c9c1c19799183f82e3f472b&amp;oe=5CBC49B2</t>
  </si>
  <si>
    <t>https://scontent.xx.fbcdn.net/v/t15.5256-10/p130x130/32772522_2018232754933505_6402798139476017152_n.jpg?_nc_cat=109&amp;_nc_ht=scontent.xx&amp;oh=463ee20d9a07466bb2e46d7e8b0966c4&amp;oe=5CC2425B</t>
  </si>
  <si>
    <t>https://external.xx.fbcdn.net/safe_image.php?d=AQDVVj0_KY8GQkoa&amp;w=130&amp;h=130&amp;url=https%3A%2F%2Fwww.greenpeace.org%2Fusa%2Fwp-content%2Fuploads%2F2018%2F06%2Fc7fc26e1-gp0str35h_medium_res_with_credit_line.jpg&amp;cfs=1&amp;_nc_hash=AQB9o8KnFQ0JbOVN</t>
  </si>
  <si>
    <t>https://scontent.xx.fbcdn.net/v/t15.5256-10/s130x130/30951182_1132093116928515_1208900686708736000_n.jpg?_nc_cat=104&amp;_nc_ht=scontent.xx&amp;oh=d190cc8b11966ac03351a4b5f91bbc5c&amp;oe=5CC89B7D</t>
  </si>
  <si>
    <t>https://scontent.xx.fbcdn.net/v/t1.0-0/p130x130/36321606_10156040837408300_2016249616600662016_n.jpg?_nc_cat=105&amp;_nc_ht=scontent.xx&amp;oh=80b7ac1f7b8be1af189fb3e0899492f5&amp;oe=5CFEA65F</t>
  </si>
  <si>
    <t>https://scontent.xx.fbcdn.net/v/t15.5256-10/s130x130/32881620_10156724023389684_6438745469555310592_n.jpg?_nc_cat=108&amp;_nc_ht=scontent.xx&amp;oh=b979ec4593ede07b5dbaafdd69b38cd1&amp;oe=5CF93DE3</t>
  </si>
  <si>
    <t>https://scontent.xx.fbcdn.net/v/t1.0-0/p130x130/36315606_10156042567103300_177345423059451904_n.jpg?_nc_cat=109&amp;_nc_ht=scontent.xx&amp;oh=9a9fe435c4e0e4f278a04cedc37fe0a6&amp;oe=5CBD9814</t>
  </si>
  <si>
    <t>https://scontent.xx.fbcdn.net/v/t1.0-0/s130x130/36283338_10156043184883300_3433973503026528256_n.jpg?_nc_cat=102&amp;_nc_ht=scontent.xx&amp;oh=a3904a15769603a3f970a12e956957c8&amp;oe=5CC561E5</t>
  </si>
  <si>
    <t>https://scontent.xx.fbcdn.net/v/t15.5256-10/p130x130/35631886_2295933310421855_5361425027264675840_n.jpg?_nc_cat=108&amp;_nc_ht=scontent.xx&amp;oh=2c01780c98c569d48c85a520992fdc54&amp;oe=5CBD1F7C</t>
  </si>
  <si>
    <t>https://scontent.xx.fbcdn.net/v/t15.5256-10/p130x130/32039887_10156044839708300_6173199418443956224_n.jpg?_nc_cat=102&amp;_nc_ht=scontent.xx&amp;oh=d96aa17513d7b02e5a4e9d8d21518c2e&amp;oe=5CB481A5</t>
  </si>
  <si>
    <t>https://scontent.xx.fbcdn.net/v/t15.5256-10/p130x130/32283586_10155437453466479_6435586057252634624_n.jpg?_nc_cat=111&amp;_nc_ht=scontent.xx&amp;oh=3759c9a6a82eec286fe6ac7c707cf399&amp;oe=5CF6237A</t>
  </si>
  <si>
    <t>https://scontent.xx.fbcdn.net/v/t15.5256-10/s130x130/34287481_1981883625180062_6400822450224889856_n.jpg?_nc_cat=109&amp;_nc_ht=scontent.xx&amp;oh=50394a8814b9d23f541f747b1744b3a1&amp;oe=5CC537D5</t>
  </si>
  <si>
    <t>https://scontent.xx.fbcdn.net/v/t15.5256-10/s130x130/34707092_10156735730254684_5953643305907519488_n.jpg?_nc_cat=104&amp;_nc_ht=scontent.xx&amp;oh=03b465424a4fa6729742d25bfa28ec64&amp;oe=5CFF8FDF</t>
  </si>
  <si>
    <t>https://scontent.xx.fbcdn.net/v/t15.5256-10/s130x130/34920135_10156045588243300_6434212728574836736_n.jpg?_nc_cat=108&amp;_nc_ht=scontent.xx&amp;oh=b596fe574fbc7158932ae6f2e76b7653&amp;oe=5CF5AB95</t>
  </si>
  <si>
    <t>https://scontent.xx.fbcdn.net/v/t15.5256-10/p130x130/34292632_10156056326278300_767027798391914496_n.jpg?_nc_cat=1&amp;_nc_ht=scontent.xx&amp;oh=9930dc6e6a3c046d952804d4e5fca56b&amp;oe=5CF285F1</t>
  </si>
  <si>
    <t>https://scontent.xx.fbcdn.net/v/t15.5256-10/s130x130/34910297_10156234160564961_5805375382672637952_n.jpg?_nc_cat=105&amp;_nc_ht=scontent.xx&amp;oh=42b1cb46367e84ed0577ba82077b9e34&amp;oe=5CC1B90E</t>
  </si>
  <si>
    <t>https://scontent.xx.fbcdn.net/v/t15.5256-10/s130x130/33640504_10156059773108300_8889742288721281024_n.jpg?_nc_cat=111&amp;_nc_ht=scontent.xx&amp;oh=c67f124146254dae0ca399ee922f7c8e&amp;oe=5CC26978</t>
  </si>
  <si>
    <t>https://scontent.xx.fbcdn.net/v/t15.5256-10/s130x130/35764461_10156060172323300_8598809836974505984_n.jpg?_nc_cat=101&amp;_nc_ht=scontent.xx&amp;oh=5dbf80346a474a948162bf57fb9783dc&amp;oe=5CF574AC</t>
  </si>
  <si>
    <t>https://scontent.xx.fbcdn.net/v/t15.5256-10/s130x130/35755474_10156060434868300_6686714916763598848_n.jpg?_nc_cat=109&amp;_nc_ht=scontent.xx&amp;oh=658bf5cb58db35883ef235348b9d12c7&amp;oe=5CFD0E0C</t>
  </si>
  <si>
    <t>https://scontent.xx.fbcdn.net/v/t15.5256-10/p130x130/32122855_10156056349323300_4864060504353538048_n.jpg?_nc_cat=106&amp;_nc_ht=scontent.xx&amp;oh=1437439c0dd859941c305cd10cb5cbdc&amp;oe=5CB30094</t>
  </si>
  <si>
    <t>https://scontent.xx.fbcdn.net/v/t15.5256-10/p130x130/36111703_10156746193929684_8401362824508473344_n.jpg?_nc_cat=108&amp;_nc_ht=scontent.xx&amp;oh=6788259fb646b6fb6ae9c27012cc22ba&amp;oe=5CB8805A</t>
  </si>
  <si>
    <t>https://scontent.xx.fbcdn.net/v/t15.5256-10/s130x130/33630889_10156061306428300_7852590957563215872_n.jpg?_nc_cat=111&amp;_nc_ht=scontent.xx&amp;oh=dffef657354c6861f56107542a148e91&amp;oe=5CC6F0C9</t>
  </si>
  <si>
    <t>https://scontent.xx.fbcdn.net/v/t15.13418-10/p130x130/41448654_240140666666996_6545078255530016768_n.jpg?_nc_cat=104&amp;_nc_ht=scontent.xx&amp;oh=a9cd5eb4f1593635561b2649f8ab66c2&amp;oe=5CB83224</t>
  </si>
  <si>
    <t>https://scontent.xx.fbcdn.net/v/t15.5256-10/s130x130/35863825_10156746760619684_4346708251618836480_n.jpg?_nc_cat=107&amp;_nc_ht=scontent.xx&amp;oh=b76f5a9665f89c638bc805f91d9f22ee&amp;oe=5CF3CFD5</t>
  </si>
  <si>
    <t>https://scontent.xx.fbcdn.net/v/t15.5256-10/p130x130/35912008_10156075800438300_4691187400674639872_n.jpg?_nc_cat=103&amp;_nc_ht=scontent.xx&amp;oh=924d09d938d1f3980a70d1e05a57bf2f&amp;oe=5CF679BD</t>
  </si>
  <si>
    <t>https://scontent.xx.fbcdn.net/v/t15.5256-10/p130x130/35767084_10156948163642971_4885189862254182400_n.jpg?_nc_cat=107&amp;_nc_ht=scontent.xx&amp;oh=365e224b85abd5a23ac4d93e5fa9b4e6&amp;oe=5CBA1B8A</t>
  </si>
  <si>
    <t>https://scontent.xx.fbcdn.net/v/t15.5256-10/s130x130/33977246_10156080556193300_1498344747603853312_n.jpg?_nc_cat=111&amp;_nc_ht=scontent.xx&amp;oh=b8e4a11d334afe2ee2b3743235904c09&amp;oe=5D002F6B</t>
  </si>
  <si>
    <t>https://scontent.xx.fbcdn.net/v/t15.13418-10/p130x130/37578231_2110903495852506_2987605115390656512_n.jpg?_nc_cat=106&amp;_nc_ht=scontent.xx&amp;oh=e7a82b686641b877f192e36cd33b9aac&amp;oe=5CF19E2F</t>
  </si>
  <si>
    <t>https://scontent.xx.fbcdn.net/v/t15.5256-10/s130x130/33474906_10156763093709684_3576313542464241664_n.jpg?_nc_cat=110&amp;_nc_ht=scontent.xx&amp;oh=9ed6f663593fcc1661169f1f0d775ba1&amp;oe=5CBA9928</t>
  </si>
  <si>
    <t>https://scontent.xx.fbcdn.net/v/t15.5256-10/s130x130/34977989_10154868841624229_3756904792568365056_n.jpg?_nc_cat=111&amp;_nc_ht=scontent.xx&amp;oh=3f3f3f46706d127e5634af4773c0c00e&amp;oe=5CF1E0CB</t>
  </si>
  <si>
    <t>https://scontent.xx.fbcdn.net/v/t15.13418-10/p130x130/37685752_666583953697349_7401231869468999680_n.jpg?_nc_cat=111&amp;_nc_ht=scontent.xx&amp;oh=4374534d258533c30b00215a849712f3&amp;oe=5CB41EEB</t>
  </si>
  <si>
    <t>https://scontent.xx.fbcdn.net/v/t15.5256-10/p130x130/35819963_10156106672323300_1663071294754652160_n.jpg?_nc_cat=107&amp;_nc_ht=scontent.xx&amp;oh=63c0fed5e85c3ba4229d86ab587ad930&amp;oe=5CB74F40</t>
  </si>
  <si>
    <t>https://scontent.xx.fbcdn.net/v/t15.5256-10/p130x130/35681916_10156110566788300_1733323679678332928_n.jpg?_nc_cat=104&amp;_nc_ht=scontent.xx&amp;oh=3e2e8b716f8e056ca2221d8892a46b9c&amp;oe=5CB9B094</t>
  </si>
  <si>
    <t>https://scontent.xx.fbcdn.net/v/t15.5256-10/p130x130/37539258_10156121620558300_1015753709600112640_n.jpg?_nc_cat=111&amp;_nc_ht=scontent.xx&amp;oh=65d4d79f28ff12ff1329e90d6582a83d&amp;oe=5CB6F3A7</t>
  </si>
  <si>
    <t>https://scontent.xx.fbcdn.net/v/t15.5256-10/p130x130/35911918_10156122076693300_6637526288410083328_n.jpg?_nc_cat=100&amp;_nc_ht=scontent.xx&amp;oh=69a02ea463ec53e505ac9e7cdd0f564d&amp;oe=5CF2EA95</t>
  </si>
  <si>
    <t>https://external.xx.fbcdn.net/safe_image.php?d=AQDLR4lfMOyOlexk&amp;w=130&amp;h=130&amp;url=https%3A%2F%2Fcdn.cnn.com%2Fcnnnext%2Fdam%2Fassets%2F180724112559-20180724-animal-composite--social-only-super-tease.jpg&amp;cfs=1&amp;_nc_hash=AQAO75KGLA_Fuhsi</t>
  </si>
  <si>
    <t>https://scontent.xx.fbcdn.net/v/t15.5256-10/s130x130/34780786_10156690132361520_645078270810783744_n.jpg?_nc_cat=102&amp;_nc_ht=scontent.xx&amp;oh=841d86dfb267bcedb5806a27199c97c8&amp;oe=5CC1389D</t>
  </si>
  <si>
    <t>https://scontent.xx.fbcdn.net/v/t15.5256-10/p130x130/35852457_10155502887371479_6133518898496012288_n.jpg?_nc_cat=107&amp;_nc_ht=scontent.xx&amp;oh=c3046dfbf8c520206323a2c14f5d7a23&amp;oe=5CFE67F4</t>
  </si>
  <si>
    <t>https://scontent.xx.fbcdn.net/v/t15.5256-10/p130x130/37665569_10156138804738300_3630857724452929536_n.jpg?_nc_cat=101&amp;_nc_ht=scontent.xx&amp;oh=d1d8f28b96b00ca7544498dec717a42a&amp;oe=5CF90A95</t>
  </si>
  <si>
    <t>https://scontent.xx.fbcdn.net/v/t1.0-0/q89/s130x130/38640758_10156140706903300_1665451526975389696_n.jpg?_nc_cat=108&amp;_nc_ht=scontent.xx&amp;oh=72b1092863ae549db00ff6c503b5e447&amp;oe=5CC53642</t>
  </si>
  <si>
    <t>https://scontent.xx.fbcdn.net/v/t1.0-0/s130x130/11896139_10153324941803300_8299696715375040586_n.jpg?_nc_cat=111&amp;_nc_ht=scontent.xx&amp;oh=5a01609d4a5c2c44e9c2081e6e513d7a&amp;oe=5CBAC801</t>
  </si>
  <si>
    <t>https://scontent.xx.fbcdn.net/v/t15.5256-10/s130x130/37333085_10156142397308300_744426868731543552_n.jpg?_nc_cat=104&amp;_nc_ht=scontent.xx&amp;oh=67279c1874312fe2e2ee3edc326c435c&amp;oe=5CF57726</t>
  </si>
  <si>
    <t>https://scontent.xx.fbcdn.net/v/t15.5256-10/p130x130/36083465_10156143605783300_5507938834316263424_n.jpg?_nc_cat=105&amp;_nc_ht=scontent.xx&amp;oh=14851912184e494b616ba618761f4450&amp;oe=5CB4FCBE</t>
  </si>
  <si>
    <t>https://scontent.xx.fbcdn.net/v/t15.5256-10/p130x130/30834276_10155989300183300_8310091432278884352_n.jpg?_nc_cat=105&amp;_nc_ht=scontent.xx&amp;oh=9aa18ead29f2993fb2cdbf1dfb7bc99a&amp;oe=5CF8F884</t>
  </si>
  <si>
    <t>https://scontent.xx.fbcdn.net/v/t15.5256-10/s130x130/38947905_2166288963648059_8441785879877386240_n.jpg?_nc_cat=109&amp;_nc_ht=scontent.xx&amp;oh=14333ee0e7a965f92e248ed0f70c3e90&amp;oe=5CC521FD</t>
  </si>
  <si>
    <t>https://scontent.xx.fbcdn.net/v/t15.5256-10/p130x130/20107562_10155109637613300_7011234751499468800_n.jpg?_nc_cat=103&amp;_nc_ht=scontent.xx&amp;oh=b84856a654f3b5dc4ff221c0b8d56889&amp;oe=5CF66A49</t>
  </si>
  <si>
    <t>https://scontent.xx.fbcdn.net/v/t15.5256-10/p130x130/37373865_10156147916893300_2062808079996551168_n.jpg?_nc_cat=100&amp;_nc_ht=scontent.xx&amp;oh=e9f405f360279b0c36cb1c98d369e2fa&amp;oe=5CC4CF09</t>
  </si>
  <si>
    <t>https://scontent.xx.fbcdn.net/v/t15.5256-10/s130x130/38953188_2138616439794596_6112295412092108800_n.jpg?_nc_cat=107&amp;_nc_ht=scontent.xx&amp;oh=b357ea2856b8f63a7eb0cc76aa911f6e&amp;oe=5CF4E148</t>
  </si>
  <si>
    <t>https://scontent.xx.fbcdn.net/v/t15.5256-10/s130x130/38721567_10154910570904229_1990309641925427200_n.jpg?_nc_cat=110&amp;_nc_ht=scontent.xx&amp;oh=d1e3178c91346df2db84b71687216c46&amp;oe=5CBC2E89</t>
  </si>
  <si>
    <t>https://external.xx.fbcdn.net/safe_image.php?d=AQC7A2WJcIAzIRjP&amp;w=130&amp;h=130&amp;url=https%3A%2F%2Fi2-prod.mirror.co.uk%2Fincoming%2Farticle13073739.ece%2FALTERNATES%2Fs1200%2F0_Orangutan-at-BOS-Nyaru-Menteng-Orangutan-Rescue-Center-in-Indonesia.jpg&amp;cfs=1&amp;_nc_hash=AQC8D8MPRfMpnK5e</t>
  </si>
  <si>
    <t>https://scontent.xx.fbcdn.net/v/t15.5256-10/p130x130/38048330_2167902973466342_806035146640719872_n.jpg?_nc_cat=100&amp;_nc_ht=scontent.xx&amp;oh=80d96e067b5b13c19104a039c8accd27&amp;oe=5CF6E079</t>
  </si>
  <si>
    <t>https://scontent.xx.fbcdn.net/v/t15.5256-10/p130x130/38721618_1799714583468790_2135029978008387584_n.jpg?_nc_cat=111&amp;_nc_ht=scontent.xx&amp;oh=645058650a5bbe3d1eeba0ae09f99244&amp;oe=5CB90948</t>
  </si>
  <si>
    <t>https://scontent.xx.fbcdn.net/v/t15.5256-10/p130x130/35863828_10156812328784684_71699934931320832_n.jpg?_nc_cat=102&amp;_nc_ht=scontent.xx&amp;oh=bfc2f40404c8ee5f27bfb5d5044bd6d6&amp;oe=5CBEA516</t>
  </si>
  <si>
    <t>https://external.xx.fbcdn.net/safe_image.php?d=AQCpoqYuJolZhyCN&amp;w=130&amp;h=130&amp;url=https%3A%2F%2Fstorage.googleapis.com%2Fp4-production-content%2Finternational%2Fwp-content%2Fuploads%2F2018%2F08%2F02cfd436-gp0stpr4h_medium_res.jpg&amp;cfs=1&amp;_nc_hash=AQCOcgzbLg_TKD1c</t>
  </si>
  <si>
    <t>https://external.xx.fbcdn.net/safe_image.php?d=AQDZALf_Ec7xDhNM&amp;w=130&amp;h=130&amp;url=https%3A%2F%2Fi.guim.co.uk%2Fimg%2Fmedia%2F2792dd3d6ef2b25e861ed98ae98d370ef6fe7f7c%2F0_0_3504_2102%2Fmaster%2F3504.jpg%3Fw%3D1200%26h%3D630%26q%3D55%26auto%3Dformat%26usm%3D12%26fit%3Dcrop%26crop%3Dfaces%252Centropy%26bm%3Dnormal%26ba%3Dbottom%252Cleft%26blend64%3DaHR0cHM6Ly9hc3NldHMuZ3VpbS5jby51ay9pbWFnZXMvb3ZlcmxheXMvZDM1ODZhNWVmNTc4MTc1NmQyMWEzYjYzNWU1MTcxNDEvdGctZGVmYXVsdC5wbmc%26s%3D5e8d08fb8be3c27546a0c4ff517f0ccd&amp;cfs=1&amp;_nc_hash=AQCWqGMzE6AiyD5L</t>
  </si>
  <si>
    <t>https://scontent.xx.fbcdn.net/v/t15.5256-10/s130x130/36015794_10156574503659116_8634320016692477952_n.jpg?_nc_cat=105&amp;_nc_ht=scontent.xx&amp;oh=1f6cc83b8a0472611a36778719ef9ef2&amp;oe=5CF6054C</t>
  </si>
  <si>
    <t>https://scontent.xx.fbcdn.net/v/t15.5256-10/p130x130/38286663_1353862818084350_1911605019061256192_n.jpg?_nc_cat=107&amp;_nc_ht=scontent.xx&amp;oh=1a078776c9eef2e8cebb230adbe44472&amp;oe=5CFA57F1</t>
  </si>
  <si>
    <t>https://scontent.xx.fbcdn.net/v/t15.5256-10/p130x130/37861537_545866812494343_7834105328126918656_n.jpg?_nc_cat=105&amp;_nc_ht=scontent.xx&amp;oh=11ca9020d780f424c70aeae252e8e87c&amp;oe=5CB389E7</t>
  </si>
  <si>
    <t>https://scontent.xx.fbcdn.net/v/t15.5256-10/p130x130/28761339_813988945468440_1216113689145376768_n.jpg?_nc_cat=106&amp;_nc_ht=scontent.xx&amp;oh=9cd358fac2e8feec7382b68f7824b4d0&amp;oe=5CC27829</t>
  </si>
  <si>
    <t>https://scontent.xx.fbcdn.net/v/t15.5256-10/s130x130/37384236_527460954367632_563017680760602624_n.jpg?_nc_cat=100&amp;_nc_ht=scontent.xx&amp;oh=6ec26ca615d0bfed124d892feeefebff&amp;oe=5CC211D3</t>
  </si>
  <si>
    <t>https://scontent.xx.fbcdn.net/v/t15.5256-10/p130x130/37965882_289609545163275_1406707368326070272_n.jpg?_nc_cat=105&amp;_nc_ht=scontent.xx&amp;oh=eec0feed6877136f52a06547f20db5a0&amp;oe=5CF762F6</t>
  </si>
  <si>
    <t>https://scontent.xx.fbcdn.net/v/t15.5256-10/s130x130/38972605_2003015883084533_404679656944435200_n.jpg?_nc_cat=100&amp;_nc_ht=scontent.xx&amp;oh=2471c528cdd3907eb7ea855fb862f1c5&amp;oe=5CB621CF</t>
  </si>
  <si>
    <t>https://scontent.xx.fbcdn.net/v/t15.5256-10/p130x130/37766847_232962734049757_5103604917944188928_n.jpg?_nc_cat=109&amp;_nc_ht=scontent.xx&amp;oh=7b096cb5a9076b64001f61a5da846a6f&amp;oe=5CB2CE37</t>
  </si>
  <si>
    <t>https://scontent.xx.fbcdn.net/v/t15.5256-10/p130x130/38953243_588801411549044_5086837477289754624_n.jpg?_nc_cat=108&amp;_nc_ht=scontent.xx&amp;oh=83ec0b7efaecfc91144cae3a2bdcba5a&amp;oe=5CB364B6</t>
  </si>
  <si>
    <t>https://scontent.xx.fbcdn.net/v/t15.5256-10/p130x130/38290934_673931492976562_2567928399016230912_n.jpg?_nc_cat=111&amp;_nc_ht=scontent.xx&amp;oh=968c33905ae45a3fb6cdda41f44756fa&amp;oe=5CC541E3</t>
  </si>
  <si>
    <t>https://scontent.xx.fbcdn.net/v/t15.5256-10/s130x130/37897511_967674416774230_5398498824186494976_n.jpg?_nc_cat=110&amp;_nc_ht=scontent.xx&amp;oh=280e11616916bdaf10031743e864fa20&amp;oe=5CF2067B</t>
  </si>
  <si>
    <t>https://scontent.xx.fbcdn.net/v/t1.0-0/s130x130/40363733_10156194770953300_91491268785340416_n.jpg?_nc_cat=110&amp;_nc_ht=scontent.xx&amp;oh=5b88d3123fade56dad3c41f14d16bbfb&amp;oe=5CC2C16D</t>
  </si>
  <si>
    <t>https://scontent.xx.fbcdn.net/v/t15.5256-10/s130x130/38945149_464694080700540_4976674744423153664_n.jpg?_nc_cat=109&amp;_nc_ht=scontent.xx&amp;oh=e701e07f242a20a996b4611985cedbb1&amp;oe=5CF76091</t>
  </si>
  <si>
    <t>https://scontent.xx.fbcdn.net/v/t15.5256-10/p130x130/38494022_287301675192491_241086555958018048_n.jpg?_nc_cat=104&amp;_nc_ht=scontent.xx&amp;oh=7432e389b8e3386980f0a8105436afd0&amp;oe=5CC50D07</t>
  </si>
  <si>
    <t>https://scontent.xx.fbcdn.net/v/t15.5256-10/p130x130/37791028_1091802534312331_2074973312869466112_n.jpg?_nc_cat=100&amp;_nc_ht=scontent.xx&amp;oh=4e743d6ead94d194ee27e2178abd000d&amp;oe=5CC78ADF</t>
  </si>
  <si>
    <t>https://scontent.xx.fbcdn.net/v/t15.5256-10/p130x130/38821468_313338412789645_238571401634643968_n.jpg?_nc_cat=110&amp;_nc_ht=scontent.xx&amp;oh=7d02b02347d2c1b63718e23a31b10826&amp;oe=5CB9B28B</t>
  </si>
  <si>
    <t>https://scontent.xx.fbcdn.net/v/t15.5256-10/p130x130/38973486_2124739024444426_5441549274259128320_n.jpg?_nc_cat=107&amp;_nc_ht=scontent.xx&amp;oh=e0f22dca8dd00a42c8990432ab74cf5c&amp;oe=5CC4F1C2</t>
  </si>
  <si>
    <t>https://external.xx.fbcdn.net/safe_image.php?d=AQBeL1hU3vgMP1RS&amp;w=130&amp;h=130&amp;url=https%3A%2F%2Fi2.wp.com%2Fhellosolar.info%2Fwp-content%2Fuploads%2F2018%2F08%2Fhoodh-ahmed-681146-unsplash.jpg%3Ffit%3D1200%252C690&amp;cfs=1&amp;_nc_hash=AQCqS7R5lS9s2vp_</t>
  </si>
  <si>
    <t>https://scontent.xx.fbcdn.net/v/t15.5256-10/p130x130/38671981_562487270874923_4315522146190229504_n.jpg?_nc_cat=105&amp;_nc_ht=scontent.xx&amp;oh=e0ac77033e74e36564b18cb68720ab17&amp;oe=5CBE7FDA</t>
  </si>
  <si>
    <t>https://scontent.xx.fbcdn.net/v/t15.5256-10/s130x130/38980074_420079221853374_2178243404910034944_n.jpg?_nc_cat=100&amp;_nc_ht=scontent.xx&amp;oh=2e01b735c7caf7d2d0c2df18295d4ec3&amp;oe=5CB93156</t>
  </si>
  <si>
    <t>https://scontent.xx.fbcdn.net/v/t15.5256-10/s130x130/38648444_293464958050012_5200694247103135744_n.jpg?_nc_cat=106&amp;_nc_ht=scontent.xx&amp;oh=374c489619b997d4b8a03037d0210c7b&amp;oe=5CBC8E08</t>
  </si>
  <si>
    <t>https://scontent.xx.fbcdn.net/v/t15.5256-10/s130x130/40450167_705768166457730_2132111766774087680_n.jpg?_nc_cat=103&amp;_nc_ht=scontent.xx&amp;oh=47e240c789c64db5236b737092b47a8c&amp;oe=5CC0F380</t>
  </si>
  <si>
    <t>https://scontent.xx.fbcdn.net/v/t15.5256-10/s130x130/38961689_1767901939993320_4941317968052092928_n.jpg?_nc_cat=111&amp;_nc_ht=scontent.xx&amp;oh=1076f2dc925ec5ac86b2e1154eed9f60&amp;oe=5CC454C4</t>
  </si>
  <si>
    <t>https://external.xx.fbcdn.net/safe_image.php?d=AQCybazYoii6Vnmw&amp;w=130&amp;h=130&amp;url=https%3A%2F%2Fassets.teenvogue.com%2Fphotos%2F5b9147041770162e12e72019%2F3%3A2%2Fw_1200%2Ch_630%2Cc_limit%2Ffb.jpg&amp;cfs=1&amp;_nc_hash=AQA8248vJo5eJIQE</t>
  </si>
  <si>
    <t>https://scontent.xx.fbcdn.net/v/t15.5256-10/s130x130/38903155_330260951078677_3127694411576639488_n.jpg?_nc_cat=100&amp;_nc_ht=scontent.xx&amp;oh=5346869e3cd3758cc56f936efd14db4e&amp;oe=5CBB360D</t>
  </si>
  <si>
    <t>https://scontent.xx.fbcdn.net/v/t15.5256-10/p130x130/38953796_543387389423470_4226993369752010752_n.jpg?_nc_cat=102&amp;_nc_ht=scontent.xx&amp;oh=f34ea82df420c9c73c5341f864f12dae&amp;oe=5CB2AAE8</t>
  </si>
  <si>
    <t>https://scontent.xx.fbcdn.net/v/t15.5256-10/p130x130/38761557_1707575879365440_8704814195390021632_n.jpg?_nc_cat=108&amp;_nc_ht=scontent.xx&amp;oh=54e1a3ba0b02bc526c12c409abe7fcbb&amp;oe=5CFA38EE</t>
  </si>
  <si>
    <t>https://scontent.xx.fbcdn.net/v/t15.5256-10/s130x130/38945056_503353446796102_4559373144963416064_n.jpg?_nc_cat=102&amp;_nc_ht=scontent.xx&amp;oh=54a5fc3d52c55bc694dc980d749dd370&amp;oe=5CB610AD</t>
  </si>
  <si>
    <t>https://scontent.xx.fbcdn.net/v/t15.5256-10/p130x130/38102752_1269766493164275_4083925767149322240_n.jpg?_nc_cat=111&amp;_nc_ht=scontent.xx&amp;oh=04b501d8d7b7ecf668497a0cab9f5143&amp;oe=5CC35EB7</t>
  </si>
  <si>
    <t>https://scontent.xx.fbcdn.net/v/t15.5256-10/p130x130/38951973_225871994946520_5653195165137895424_n.jpg?_nc_cat=107&amp;_nc_ht=scontent.xx&amp;oh=948b0a239a9c85c9d609634cdbfa1acc&amp;oe=5CFEF4AB</t>
  </si>
  <si>
    <t>https://scontent.xx.fbcdn.net/v/t15.13418-10/s130x130/38969670_1102988063212638_265045275104509952_n.jpg?_nc_cat=103&amp;_nc_ht=scontent.xx&amp;oh=25c00cdf0bf8764e4a69d8146f646f97&amp;oe=5CC1E978</t>
  </si>
  <si>
    <t>https://scontent.xx.fbcdn.net/v/t15.5256-10/p130x130/28757570_10155297192066479_5703115325206167552_n.jpg?_nc_cat=111&amp;_nc_ht=scontent.xx&amp;oh=410bde00d295f621ed42a88598da3268&amp;oe=5CFD18AD</t>
  </si>
  <si>
    <t>https://scontent.xx.fbcdn.net/v/t15.5256-10/p130x130/40574541_489307551551710_4469070388118159360_n.jpg?_nc_cat=105&amp;_nc_ht=scontent.xx&amp;oh=a18854aea486e255c12ac11876221938&amp;oe=5CFBBA72</t>
  </si>
  <si>
    <t>https://scontent.xx.fbcdn.net/v/t15.5256-10/p130x130/38981899_1149214481893770_4965405630706745344_n.jpg?_nc_cat=104&amp;_nc_ht=scontent.xx&amp;oh=6899d53d51cffa78c5237876f0fbc5bb&amp;oe=5CFA77C5</t>
  </si>
  <si>
    <t>https://scontent.xx.fbcdn.net/v/t1.0-0/p130x130/41807195_10156230126383300_8997065034592944128_n.jpg?_nc_cat=103&amp;_nc_ht=scontent.xx&amp;oh=bcbf14a27c1f94d4425fd776c024d3a4&amp;oe=5CC6759E</t>
  </si>
  <si>
    <t>https://external.xx.fbcdn.net/safe_image.php?d=AQDi151Fcu81d2DV&amp;w=130&amp;h=130&amp;url=https%3A%2F%2Fi.guim.co.uk%2Fimg%2Fmedia%2F718df224c8c66f5f588612ba18907e1282228a85%2F0_195_3644_2186%2Fmaster%2F3644.jpg%3Fwidth%3D1200%26height%3D630%26quality%3D85%26auto%3Dformat%26usm%3D12%26fit%3Dcrop%26crop%3Dfaces%252Centropy%26bm%3Dnormal%26ba%3Dbottom%252Cleft%26blend64%3DaHR0cHM6Ly9hc3NldHMuZ3VpbS5jby51ay9pbWFnZXMvb3ZlcmxheXMvZDM1ODZhNWVmNTc4MTc1NmQyMWEzYjYzNWU1MTcxNDEvdGctZGVmYXVsdC5wbmc%26s%3Dbc35fbb4ebabd9bfca6ffc3311f8ec7a&amp;cfs=1&amp;_nc_hash=AQBAE3zSaG9BxJcC</t>
  </si>
  <si>
    <t>https://scontent.xx.fbcdn.net/v/t15.5256-10/s130x130/38973095_457123264781948_6802577401944473600_n.jpg?_nc_cat=111&amp;_nc_ht=scontent.xx&amp;oh=6a4c5f5ea97f909ec2966543e01df6ad&amp;oe=5D0070DF</t>
  </si>
  <si>
    <t>https://scontent.xx.fbcdn.net/v/t1.0-0/p130x130/42189077_10156241279378300_3293403338007117824_n.jpg?_nc_cat=104&amp;_nc_ht=scontent.xx&amp;oh=374ae95a793cfd735c706c738eaf5f55&amp;oe=5CFA0499</t>
  </si>
  <si>
    <t>https://scontent.xx.fbcdn.net/v/t1.0-0/q88/s130x130/42222134_10156241922863300_6252304349439983616_n.jpg?_nc_cat=111&amp;_nc_ht=scontent.xx&amp;oh=45542cf5830f7311d28d0ec64e1987c6&amp;oe=5CBBA428</t>
  </si>
  <si>
    <t>https://scontent.xx.fbcdn.net/v/t15.5256-10/s130x130/38969545_1887415664900417_4244092472076009472_n.jpg?_nc_cat=102&amp;_nc_ht=scontent.xx&amp;oh=a95ee1fdc9f51a4c01058c695a9e2e6c&amp;oe=5CC70D40</t>
  </si>
  <si>
    <t>https://scontent.xx.fbcdn.net/v/t15.5256-10/s130x130/38969861_1580207048751420_1896505163884003328_n.jpg?_nc_cat=103&amp;_nc_ht=scontent.xx&amp;oh=c11fc63ce485dae94279971d49bb765b&amp;oe=5CF943DD</t>
  </si>
  <si>
    <t>https://scontent.xx.fbcdn.net/v/t1.0-0/s130x130/42177543_10156246726883300_2868771766971400192_n.jpg?_nc_cat=100&amp;_nc_ht=scontent.xx&amp;oh=c212a08363328504cbe12006c15873e9&amp;oe=5D00CC39</t>
  </si>
  <si>
    <t>https://scontent.xx.fbcdn.net/v/t15.5256-10/p130x130/38972412_1134268550061311_1477984188849192960_n.jpg?_nc_cat=101&amp;_nc_ht=scontent.xx&amp;oh=3e0f04725643154a7305564288f906d2&amp;oe=5CC1185D</t>
  </si>
  <si>
    <t>https://scontent.xx.fbcdn.net/v/t15.5256-10/p130x130/38961990_683191478729380_6316749367348822016_n.jpg?_nc_cat=103&amp;_nc_ht=scontent.xx&amp;oh=2bfc53e3f747bfb904b6771f5f4f8437&amp;oe=5CC79994</t>
  </si>
  <si>
    <t>https://scontent.xx.fbcdn.net/v/t1.0-0/p130x130/42301331_10156944417199684_3129543094349856768_n.jpg?_nc_cat=104&amp;_nc_ht=scontent.xx&amp;oh=cc2101f2803c03d60b835ec4aec164e3&amp;oe=5CF84EC6</t>
  </si>
  <si>
    <t>https://scontent.xx.fbcdn.net/v/t15.5256-10/p130x130/41263159_2145380372349193_8625377615609331712_n.jpg?_nc_cat=104&amp;_nc_ht=scontent.xx&amp;oh=62866006b74572284996d5a7a63de6c3&amp;oe=5D01712F</t>
  </si>
  <si>
    <t>https://scontent.xx.fbcdn.net/v/t1.0-0/q83/p130x130/42304104_10156250201503300_8872505936422371328_n.jpg?_nc_cat=101&amp;_nc_ht=scontent.xx&amp;oh=608bc5b68af9c0b16d6d9fbca35ddbe3&amp;oe=5CFB008F</t>
  </si>
  <si>
    <t>https://scontent.xx.fbcdn.net/v/t15.13418-10/s130x130/38966503_2289057187989879_6970042012221308928_n.jpg?_nc_cat=103&amp;_nc_ht=scontent.xx&amp;oh=c4a80b8729a53524bb968f50030030a6&amp;oe=5CFE8B79</t>
  </si>
  <si>
    <t>https://scontent.xx.fbcdn.net/v/t1.0-0/s130x130/42410869_10156254148308300_149693212427026432_n.jpg?_nc_cat=102&amp;_nc_ht=scontent.xx&amp;oh=bf5278491a5d2dd4320dc4fb6a137141&amp;oe=5CC5F572</t>
  </si>
  <si>
    <t>https://scontent.xx.fbcdn.net/v/t15.13418-10/p130x130/40513954_299321997531565_5021480599169269760_n.jpg?_nc_cat=105&amp;_nc_ht=scontent.xx&amp;oh=b92ed1de54f594a99abd7f0e1378508e&amp;oe=5CC4C524</t>
  </si>
  <si>
    <t>https://scontent.xx.fbcdn.net/v/t15.5256-10/s130x130/38969783_144880546457397_811576560690659328_n.jpg?_nc_cat=107&amp;_nc_ht=scontent.xx&amp;oh=ce9c54d37113847534a2ecd2428ea802&amp;oe=5CC255B6</t>
  </si>
  <si>
    <t>https://scontent.xx.fbcdn.net/v/t15.5256-10/p130x130/40500169_342768166464125_2056692527603384320_n.jpg?_nc_cat=108&amp;_nc_ht=scontent.xx&amp;oh=c070453898b2d52ba9b6dce00d89036f&amp;oe=5CC93054</t>
  </si>
  <si>
    <t>https://scontent.xx.fbcdn.net/v/t15.5256-10/s130x130/41602446_1938082019572988_5759966458683588608_n.jpg?_nc_cat=101&amp;_nc_ht=scontent.xx&amp;oh=ddfc967e8baefd62d99aaa7e400e2cb3&amp;oe=5CFD1E77</t>
  </si>
  <si>
    <t>https://scontent.xx.fbcdn.net/v/t1.0-0/p130x130/42604400_10156258393848300_1066534233222152192_n.jpg?_nc_cat=105&amp;_nc_ht=scontent.xx&amp;oh=0194f5a0fc0aec134c59fd91a2ac6b2c&amp;oe=5CB83BDD</t>
  </si>
  <si>
    <t>https://scontent.xx.fbcdn.net/v/t1.0-0/p130x130/42625759_10156258948098300_1888826647122018304_n.jpg?_nc_cat=108&amp;_nc_ht=scontent.xx&amp;oh=fee5d5c8749e12fd85c2b71ab3ce4a46&amp;oe=5CB79474</t>
  </si>
  <si>
    <t>https://external.xx.fbcdn.net/safe_image.php?d=AQA8o1hVz5HRZkKy&amp;w=130&amp;h=130&amp;url=https%3A%2F%2Fstorage.googleapis.com%2Fp4-production-content%2Finternational%2Fwp-content%2Fuploads%2F2018%2F09%2F88d2bc2e-gp0stsep4_medium_res.jpg&amp;cfs=1&amp;_nc_hash=AQCpJ0AyhwT73nb0</t>
  </si>
  <si>
    <t>https://scontent.xx.fbcdn.net/v/t15.5256-10/p130x130/38980735_1854206321299708_2229559901795909632_n.jpg?_nc_cat=103&amp;_nc_ht=scontent.xx&amp;oh=aef895a4c8d299e0c15c160a2eb2cee7&amp;oe=5CB3829B</t>
  </si>
  <si>
    <t>https://scontent.xx.fbcdn.net/v/t15.5256-10/p130x130/38982789_1227901677360488_5108362268534374400_n.jpg?_nc_cat=104&amp;_nc_ht=scontent.xx&amp;oh=e7d49fbaf7072ba82bc53cdfbb70a655&amp;oe=5CB8BF17</t>
  </si>
  <si>
    <t>https://external.xx.fbcdn.net/safe_image.php?d=AQCpWZ_sOJO9hn98&amp;w=130&amp;h=130&amp;url=https%3A%2F%2Fwww3.nhk.or.jp%2Fnews%2Fhtml%2F20180926%2FK10011645321_1809262228_1809262230_01_02.jpg&amp;cfs=1&amp;_nc_hash=AQDPFUAaX_V_EyHb</t>
  </si>
  <si>
    <t>https://scontent.xx.fbcdn.net/v/t15.13418-10/p130x130/38979298_170564860487393_944357239878057984_n.jpg?_nc_cat=104&amp;_nc_ht=scontent.xx&amp;oh=37eb5f3d3a2a915a08b88175a622f1cd&amp;oe=5CFFF921</t>
  </si>
  <si>
    <t>https://scontent.xx.fbcdn.net/v/t15.5256-10/p130x130/38983551_2102117389800869_3794039784184217600_n.jpg?_nc_cat=108&amp;_nc_ht=scontent.xx&amp;oh=6cc7964ace843a0be66b0819cef3511e&amp;oe=5CC7DA03</t>
  </si>
  <si>
    <t>https://scontent.xx.fbcdn.net/v/t15.5256-10/s130x130/40283155_478297632689004_5017769914929250304_n.jpg?_nc_cat=102&amp;_nc_ht=scontent.xx&amp;oh=4130d04724968d5be978cca669cde79d&amp;oe=5CFE7E0C</t>
  </si>
  <si>
    <t>https://scontent.xx.fbcdn.net/v/t15.5256-10/p130x130/38982010_2217884561802522_8286847064977965056_n.jpg?_nc_cat=108&amp;_nc_ht=scontent.xx&amp;oh=92444892088d2bef1a9ad0f9e0804006&amp;oe=5CB3CA2C</t>
  </si>
  <si>
    <t>https://scontent.xx.fbcdn.net/v/t15.5256-10/p130x130/38983957_341662446570521_2430056761948897280_n.jpg?_nc_cat=102&amp;_nc_ht=scontent.xx&amp;oh=51cf11ad1cbdc15e850098b0782a0684&amp;oe=5CB70FA4</t>
  </si>
  <si>
    <t>https://scontent.xx.fbcdn.net/v/t15.5256-10/s130x130/40976515_1883757951699854_2752964605264265216_n.jpg?_nc_cat=106&amp;_nc_ht=scontent.xx&amp;oh=38a186f5d1fc20b13ac75ed36d26a83e&amp;oe=5CB53412</t>
  </si>
  <si>
    <t>https://scontent.xx.fbcdn.net/v/t15.5256-10/s130x130/41287360_339569753455576_1773730491480932352_n.jpg?_nc_cat=108&amp;_nc_ht=scontent.xx&amp;oh=2db8deceefb3aad88ffac7bebb244b5e&amp;oe=5CBC7932</t>
  </si>
  <si>
    <t>https://scontent.xx.fbcdn.net/v/t15.5256-10/s130x130/40344730_971142359745446_4034997942094921728_n.jpg?_nc_cat=111&amp;_nc_ht=scontent.xx&amp;oh=b1ed326f206a847eb6ad38fb3eb7df12&amp;oe=5CBB5EE5</t>
  </si>
  <si>
    <t>https://scontent.xx.fbcdn.net/v/t15.5256-10/p130x130/40483754_110355599848576_7830593805815382016_n.jpg?_nc_cat=104&amp;_nc_ht=scontent.xx&amp;oh=8c33ac538ef78dd63e41625f7240f13d&amp;oe=5CFEE10F</t>
  </si>
  <si>
    <t>https://scontent.xx.fbcdn.net/v/t1.0-0/s130x130/43119625_10156272845123300_5854954586762117120_n.png?_nc_cat=103&amp;_nc_ht=scontent.xx&amp;oh=d9cb94beedfbd3602552af3d60c90691&amp;oe=5CC2B4DD</t>
  </si>
  <si>
    <t>https://scontent.xx.fbcdn.net/v/t15.5256-10/s130x130/27603806_10155761134458300_631215108516741120_n.jpg?_nc_cat=108&amp;_nc_ht=scontent.xx&amp;oh=1ae85a24048d8ce006e0723fd1815a93&amp;oe=5CFCF083</t>
  </si>
  <si>
    <t>https://external.xx.fbcdn.net/safe_image.php?d=AQCCeJexSb036O-_&amp;w=130&amp;h=130&amp;url=https%3A%2F%2Fcdn-images-1.medium.com%2Fmax%2F1200%2F1%2AgIildA1opgx_euzShiCisw.jpeg&amp;cfs=1&amp;sx=400&amp;sy=0&amp;sw=800&amp;sh=800&amp;_nc_hash=AQC_IijNca6ZXO_Q</t>
  </si>
  <si>
    <t>https://external.xx.fbcdn.net/safe_image.php?d=AQAhljlf6UWTwxbw&amp;w=130&amp;h=130&amp;url=https%3A%2F%2Faaf1a18515da0e792f78-c27fdabe952dfc357fe25ebf5c8897ee.ssl.cf5.rackcdn.com%2F1844%2FGP0STSF5F_Medium_res_with_credit_line.jpg%3Fv%3D1537701362000&amp;cfs=1&amp;sx=137&amp;sy=0&amp;sw=800&amp;sh=800&amp;_nc_hash=AQDPCZrW3FXJv1Wz</t>
  </si>
  <si>
    <t>https://scontent.xx.fbcdn.net/v/t15.5256-10/p130x130/41091269_1000881470114371_4914416221350264832_n.jpg?_nc_cat=106&amp;_nc_ht=scontent.xx&amp;oh=d5eead569701f32edfed0ae6aba01d51&amp;oe=5CF70DC9</t>
  </si>
  <si>
    <t>https://scontent.xx.fbcdn.net/v/t15.5256-10/p130x130/38972618_1814259732022435_4085316623588655104_n.jpg?_nc_cat=102&amp;_nc_ht=scontent.xx&amp;oh=90be8d4b5f2681b71d259978fdce5ed9&amp;oe=5CC34E51</t>
  </si>
  <si>
    <t>https://scontent.xx.fbcdn.net/v/t1.0-0/p130x130/43133281_10156277954778300_4595987281600315392_n.jpg?_nc_cat=109&amp;_nc_ht=scontent.xx&amp;oh=12451b8ae0c505870b73cf8c218c6f13&amp;oe=5D0014DB</t>
  </si>
  <si>
    <t>https://scontent.xx.fbcdn.net/v/t15.13418-10/p130x130/40434461_1155782497911266_4693434944175734784_n.jpg?_nc_cat=110&amp;_nc_ht=scontent.xx&amp;oh=902bc2b033eeb32bf979e94faf96bf9e&amp;oe=5CF7E4B9</t>
  </si>
  <si>
    <t>https://external.xx.fbcdn.net/safe_image.php?d=AQA_lqv1K_i0MFHO&amp;w=130&amp;h=130&amp;url=https%3A%2F%2Funearthed.greenpeace.org%2Fwp-content%2Fuploads%2F2018%2F09%2FGettyImages-110129512.jpg&amp;cfs=1&amp;sx=1&amp;sy=0&amp;sw=2015&amp;sh=2015&amp;_nc_hash=AQCqaGIzqbN4b3A_</t>
  </si>
  <si>
    <t>https://scontent.xx.fbcdn.net/v/t15.5256-10/p130x130/41553582_279062906278832_3186777076917075968_n.jpg?_nc_cat=105&amp;_nc_ht=scontent.xx&amp;oh=0a36407b889c1a78f2b704a5c191bad6&amp;oe=5CBECC6E</t>
  </si>
  <si>
    <t>https://scontent.xx.fbcdn.net/v/t15.5256-10/s130x130/41370665_284652312151100_1389062470148030464_n.jpg?_nc_cat=101&amp;_nc_ht=scontent.xx&amp;oh=523dee61abe3c35e86e48ba5649fa957&amp;oe=5CB8D454</t>
  </si>
  <si>
    <t>https://scontent.xx.fbcdn.net/v/t1.0-0/p130x130/43407025_10156287343083300_7415516793256542208_n.jpg?_nc_cat=107&amp;_nc_ht=scontent.xx&amp;oh=6b5391eedbb416686bf0828fc1f09e4c&amp;oe=5CF3C85F</t>
  </si>
  <si>
    <t>https://scontent.xx.fbcdn.net/v/t15.5256-10/s130x130/40949206_921523901379316_8610175578865139712_n.jpg?_nc_cat=105&amp;_nc_ht=scontent.xx&amp;oh=c717a27e680c968fa17a4b617b550ff0&amp;oe=5CBAEED7</t>
  </si>
  <si>
    <t>https://external.xx.fbcdn.net/safe_image.php?d=AQBIemtdA-JKPknO&amp;w=130&amp;h=130&amp;url=https%3A%2F%2Fo.aolcdn.com%2Fimages%2Fdims3%2FGLOB%2Fcrop%2F1200x630%2B0%2B86%2Fresize%2F1200x630%21%2Fformat%2Fjpg%2Fquality%2F85%2Fhttp%253A%252F%252Fo.aolcdn.com%252Fhss%252Fstorage%252Fmidas%252F47c70f18a13833c2bd26ad3c9abd8d2a%252F206722051%252FGP0STSH52.jpg&amp;cfs=1&amp;_nc_hash=AQC8KDZZcuALMEJI</t>
  </si>
  <si>
    <t>https://scontent.xx.fbcdn.net/v/t15.5256-10/p130x130/40678591_1970852022973645_2297515973864849408_n.jpg?_nc_cat=105&amp;_nc_ht=scontent.xx&amp;oh=f347131fb522475a7b2f1d8e8c0c385d&amp;oe=5CB562C9</t>
  </si>
  <si>
    <t>https://scontent.xx.fbcdn.net/v/t1.0-0/s130x130/43599377_10156291147993300_2684386020635443200_n.png?_nc_cat=108&amp;_nc_ht=scontent.xx&amp;oh=caf6a969bf063c12acf6b7a308d5be1f&amp;oe=5CC45A90</t>
  </si>
  <si>
    <t>https://scontent.xx.fbcdn.net/v/t1.0-0/p130x130/43509353_10156291159578300_4851757536174407680_n.jpg?_nc_cat=1&amp;_nc_ht=scontent.xx&amp;oh=76641fa72dda657c60adacb8ef2afa86&amp;oe=5CC0509E</t>
  </si>
  <si>
    <t>https://scontent.xx.fbcdn.net/v/t1.0-0/p130x130/43551196_10156293157308300_4684568551128825856_n.jpg?_nc_cat=111&amp;_nc_ht=scontent.xx&amp;oh=45200aff7e3e4e2a259751bdb0b03e1c&amp;oe=5CBBAA88</t>
  </si>
  <si>
    <t>https://external.xx.fbcdn.net/safe_image.php?d=AQCtuV3vLuEpMXTT&amp;w=130&amp;h=130&amp;url=http%3A%2F%2Fgrist.files.wordpress.com%2F2018%2F09%2Fhurricane-michael-shell-point-beach.jpg%3Fw%3D1200%26h%3D675%26crop%3D1&amp;cfs=1&amp;_nc_hash=AQC1S1EVCi1072Pd</t>
  </si>
  <si>
    <t>https://scontent.xx.fbcdn.net/v/t15.13418-10/p130x130/40696936_2239793159591877_5427196803520921600_n.jpg?_nc_cat=104&amp;_nc_ht=scontent.xx&amp;oh=2b4efde9ebf688c04b6a8e8f20e64e7b&amp;oe=5CF56704</t>
  </si>
  <si>
    <t>https://scontent.xx.fbcdn.net/v/t15.13418-10/s130x130/40637393_2379553292268305_7534524388498997248_n.jpg?_nc_cat=107&amp;_nc_ht=scontent.xx&amp;oh=37fba00adeb96cb5dbae47ac333970e7&amp;oe=5CF30691</t>
  </si>
  <si>
    <t>https://scontent.xx.fbcdn.net/v/t15.5256-10/p130x130/41606868_277399286450672_893797584949215232_n.jpg?_nc_cat=100&amp;_nc_ht=scontent.xx&amp;oh=b917404e7b1743216628d7e1bef13d28&amp;oe=5CC1FA6A</t>
  </si>
  <si>
    <t>https://scontent.xx.fbcdn.net/v/t15.5256-10/p130x130/41556105_335015460388727_3826478937731497984_n.jpg?_nc_cat=109&amp;_nc_ht=scontent.xx&amp;oh=bd3ff551b51a340e41b8965f43263b45&amp;oe=5CF3A179</t>
  </si>
  <si>
    <t>https://scontent.xx.fbcdn.net/v/t15.5256-10/p130x130/41169843_1618205244950054_3744857744310534144_n.jpg?_nc_cat=111&amp;_nc_ht=scontent.xx&amp;oh=0ea26320eec738f03ccdd8ea5c79a9d7&amp;oe=5CF3FF9B</t>
  </si>
  <si>
    <t>https://scontent.xx.fbcdn.net/v/t15.5256-10/p130x130/42772958_310004572930106_8069952354696298496_n.jpg?_nc_cat=111&amp;_nc_ht=scontent.xx&amp;oh=79775cb7280615e6089b853892bae221&amp;oe=5CC1C4CB</t>
  </si>
  <si>
    <t>https://scontent.xx.fbcdn.net/v/t15.5256-10/s130x130/41560126_927843924077304_4013985982830346240_n.jpg?_nc_cat=103&amp;_nc_ht=scontent.xx&amp;oh=62bad95d785d3494507fe0b3f864fe44&amp;oe=5CC3CD18</t>
  </si>
  <si>
    <t>https://scontent.xx.fbcdn.net/v/t15.5256-10/s130x130/42152271_2043693835961413_417654194799902720_n.jpg?_nc_cat=104&amp;_nc_ht=scontent.xx&amp;oh=b8c267412dff086d6d89ca0406025fcd&amp;oe=5CC8DBF4</t>
  </si>
  <si>
    <t>https://scontent.xx.fbcdn.net/v/t15.5256-10/p130x130/43291401_513132892492528_2887949246919606272_n.jpg?_nc_cat=111&amp;_nc_ht=scontent.xx&amp;oh=246d15e28b6c3903140b668d3fa3eaf4&amp;oe=5CFC3ADB</t>
  </si>
  <si>
    <t>https://scontent.xx.fbcdn.net/v/t15.5256-10/p130x130/27599751_10155766997648515_1329750904525553664_n.jpg?_nc_cat=108&amp;_nc_ht=scontent.xx&amp;oh=775edd8fa2102c9bb2f963f71a5ff151&amp;oe=5CC38D4F</t>
  </si>
  <si>
    <t>https://scontent.xx.fbcdn.net/v/t15.5256-10/p130x130/43786063_275246036454049_6143066722464169984_n.jpg?_nc_cat=106&amp;_nc_ht=scontent.xx&amp;oh=62c5ff63f947d3e760ce4d78e5994137&amp;oe=5CFF4430</t>
  </si>
  <si>
    <t>https://scontent.xx.fbcdn.net/v/t15.5256-10/s130x130/42551516_1143925832442084_3786798082776104960_n.jpg?_nc_cat=108&amp;_nc_ht=scontent.xx&amp;oh=1ebd9f808c4145eaafda7a05fd09e2f0&amp;oe=5CFBAD4C</t>
  </si>
  <si>
    <t>https://scontent.xx.fbcdn.net/v/t15.5256-10/p130x130/41817085_322065655260417_270752822784425984_n.jpg?_nc_cat=100&amp;_nc_ht=scontent.xx&amp;oh=289bb3261fc9ce9ada01765acec00ee6&amp;oe=5CC33206</t>
  </si>
  <si>
    <t>https://scontent.xx.fbcdn.net/v/t15.5256-10/p130x130/41924277_2062916037122677_4404276923807563776_n.jpg?_nc_cat=110&amp;_nc_ht=scontent.xx&amp;oh=b2beb0f66aef31365ddcd9de134099b2&amp;oe=5CC167E0</t>
  </si>
  <si>
    <t>https://scontent.xx.fbcdn.net/v/t15.5256-10/s130x130/43223386_315330069277851_6248787247965929472_n.jpg?_nc_cat=110&amp;_nc_ht=scontent.xx&amp;oh=cfa16b5be31acbf1241a600652dcf171&amp;oe=5CF78343</t>
  </si>
  <si>
    <t>https://scontent.xx.fbcdn.net/v/t15.5256-10/s130x130/42811275_611240149278995_4287876794620575744_n.jpg?_nc_cat=103&amp;_nc_ht=scontent.xx&amp;oh=17f1f0b9b4bbb15b2131d384ddd689e3&amp;oe=5CB28BDD</t>
  </si>
  <si>
    <t>https://scontent.xx.fbcdn.net/v/t1.0-0/p130x130/44598621_10156322361918300_3530393641921019904_n.jpg?_nc_cat=102&amp;_nc_ht=scontent.xx&amp;oh=84d9f517d0a34eb50c54a03f96009c94&amp;oe=5CC74BD4</t>
  </si>
  <si>
    <t>https://scontent.xx.fbcdn.net/v/t15.5256-10/s130x130/43917742_252841318911569_2656250067836469248_n.jpg?_nc_cat=102&amp;_nc_ht=scontent.xx&amp;oh=0e95f48825a7a422c7c8498c937622b1&amp;oe=5CB7C7A0</t>
  </si>
  <si>
    <t>https://scontent.xx.fbcdn.net/v/t15.13418-10/s130x130/43295672_278829222750007_2212475050173399040_n.jpg?_nc_cat=104&amp;_nc_ht=scontent.xx&amp;oh=89f694adcf404724e06348ad2cf19958&amp;oe=5CC6A53F</t>
  </si>
  <si>
    <t>https://scontent.xx.fbcdn.net/v/t15.5256-10/s130x130/43785060_2085620458322200_8919282038696050688_n.jpg?_nc_cat=103&amp;_nc_ht=scontent.xx&amp;oh=cd151835a48d108a87db1457d6561fbe&amp;oe=5CFE7BD3</t>
  </si>
  <si>
    <t>https://scontent.xx.fbcdn.net/v/t15.5256-10/s130x130/42496318_2296384880647879_7621155296198524928_n.jpg?_nc_cat=106&amp;_nc_ht=scontent.xx&amp;oh=be0b297098d8dc43e87d41d8c3fa80fe&amp;oe=5CB751BF</t>
  </si>
  <si>
    <t>https://scontent.xx.fbcdn.net/v/t15.5256-10/p130x130/43135124_1239264842893009_830284063842500608_n.jpg?_nc_cat=111&amp;_nc_ht=scontent.xx&amp;oh=595e3936af5e4f5a9351319430c13e2c&amp;oe=5CFB52CC</t>
  </si>
  <si>
    <t>https://scontent.xx.fbcdn.net/v/t15.5256-10/p130x130/41868296_729015130789918_870051174626099200_n.jpg?_nc_cat=106&amp;_nc_ht=scontent.xx&amp;oh=bcd4d622acd49c396a56f0b11bc241f1&amp;oe=5CC0CC56</t>
  </si>
  <si>
    <t>https://scontent.xx.fbcdn.net/v/t1.0-0/p130x130/44865282_10156330848303300_3490203180506021888_n.jpg?_nc_cat=102&amp;_nc_ht=scontent.xx&amp;oh=d0296b38b2a2a896b35f758e8f4e6ac7&amp;oe=5CFA795F</t>
  </si>
  <si>
    <t>https://external.xx.fbcdn.net/safe_image.php?d=AQAOisDvvw490FuA&amp;w=130&amp;h=130&amp;url=https%3A%2F%2Fpmdvod.nationalgeographic.com%2FNG_Video%2F599%2F391%2Fsmpost_1526423457673.jpg&amp;cfs=1&amp;_nc_hash=AQAgbqOGx2kTOtVU</t>
  </si>
  <si>
    <t>https://scontent.xx.fbcdn.net/v/t15.5256-10/s130x130/43496093_315821015876008_520230619557396480_n.jpg?_nc_cat=101&amp;_nc_ht=scontent.xx&amp;oh=3658fb17592f06cfbac51c2b82c8a6e5&amp;oe=5CFD98C6</t>
  </si>
  <si>
    <t>https://scontent.xx.fbcdn.net/v/t15.5256-10/p130x130/43784355_1319604431510256_8998650981331763200_n.jpg?_nc_cat=103&amp;_nc_ht=scontent.xx&amp;oh=8124f1f2e10ca46ec40768a2aa934812&amp;oe=5CBEB21C</t>
  </si>
  <si>
    <t>https://scontent.xx.fbcdn.net/v/t1.0-0/p130x130/44976648_10156336944363300_6002511808873627648_n.jpg?_nc_cat=107&amp;_nc_ht=scontent.xx&amp;oh=609fd26c6d2d167cc2317453c11b41c3&amp;oe=5CB28B0C</t>
  </si>
  <si>
    <t>https://scontent.xx.fbcdn.net/v/t15.5256-10/p130x130/43626050_271450630221549_1314817629654876160_n.jpg?_nc_cat=100&amp;_nc_ht=scontent.xx&amp;oh=cc9b6513e8ba338a4354e991c04cdbd7&amp;oe=5CFAC38D</t>
  </si>
  <si>
    <t>https://scontent.xx.fbcdn.net/v/t15.5256-10/p130x130/44759747_2196464344013152_2922624081268310016_n.jpg?_nc_cat=102&amp;_nc_ht=scontent.xx&amp;oh=b3b17ee88f8c934c35dea64825dd6bef&amp;oe=5CC09E6E</t>
  </si>
  <si>
    <t>https://scontent.xx.fbcdn.net/v/t15.13418-10/p130x130/43643904_548566382215397_163593161115959296_n.jpg?_nc_cat=102&amp;_nc_ht=scontent.xx&amp;oh=8a2328630fd9bcf1d7d7fe029f01333b&amp;oe=5CF4F71E</t>
  </si>
  <si>
    <t>https://scontent.xx.fbcdn.net/v/t15.5256-10/p130x130/27862897_10154646131684229_935602065009278976_n.jpg?_nc_cat=100&amp;_nc_ht=scontent.xx&amp;oh=614b2da68e8f67132b96253989129f99&amp;oe=5CFC44FA</t>
  </si>
  <si>
    <t>https://scontent.xx.fbcdn.net/v/t15.5256-10/p130x130/42013930_2076016469128669_4370585847423041536_n.jpg?_nc_cat=101&amp;_nc_ht=scontent.xx&amp;oh=28680b17cc2d2201f32543f33c544a2a&amp;oe=5CF14ED3</t>
  </si>
  <si>
    <t>https://scontent.xx.fbcdn.net/v/t15.5256-10/p130x130/42846565_320815828720124_4563954672477405184_n.jpg?_nc_cat=104&amp;_nc_ht=scontent.xx&amp;oh=ecb9564bfd7d26e0249d7de69df885a5&amp;oe=5CC82F91</t>
  </si>
  <si>
    <t>https://scontent.xx.fbcdn.net/v/t1.0-0/p130x130/45231159_10156880716839138_3377902949790384128_n.jpg?_nc_cat=110&amp;_nc_ht=scontent.xx&amp;oh=fb841921c6132ade516a2332d89f505c&amp;oe=5CF1283E</t>
  </si>
  <si>
    <t>https://scontent.xx.fbcdn.net/v/t15.5256-10/p130x130/41323104_1926734684069687_142341757424631808_n.jpg?_nc_cat=102&amp;_nc_ht=scontent.xx&amp;oh=deba72a7c9a162546fecddd5bbd98cc0&amp;oe=5CC8936F</t>
  </si>
  <si>
    <t>https://scontent.xx.fbcdn.net/v/t15.5256-10/s130x130/43717631_326119924881262_2799994179327885312_n.jpg?_nc_cat=102&amp;_nc_ht=scontent.xx&amp;oh=7916b1c18d2bb73f6dbbb68b7bdb7831&amp;oe=5CC452F9</t>
  </si>
  <si>
    <t>https://scontent.xx.fbcdn.net/v/t15.5256-10/s130x130/43400424_1890042974424985_570206150344048640_n.jpg?_nc_cat=109&amp;_nc_ht=scontent.xx&amp;oh=ee5cb2484f5e0f5414ff86898bc4c67c&amp;oe=5CF41F37</t>
  </si>
  <si>
    <t>https://scontent.xx.fbcdn.net/v/t15.5256-10/s130x130/43784932_499500420562912_4442482079539658752_n.jpg?_nc_cat=101&amp;_nc_ht=scontent.xx&amp;oh=3f6119dcc3ed5927414e14bfbe35a5dc&amp;oe=5D006F59</t>
  </si>
  <si>
    <t>https://scontent.xx.fbcdn.net/v/t15.5256-10/s130x130/43729919_901929083528354_4299081462352707584_n.jpg?_nc_cat=103&amp;_nc_ht=scontent.xx&amp;oh=b43b600b595dd74292e14d1803296c38&amp;oe=5CF52179</t>
  </si>
  <si>
    <t>https://scontent.xx.fbcdn.net/v/t1.0-0/s130x130/45477115_10156354872383300_3912444361723346944_n.jpg?_nc_cat=100&amp;_nc_ht=scontent.xx&amp;oh=6e409966b7bed4620b257cb9160a80d2&amp;oe=5CBF9778</t>
  </si>
  <si>
    <t>https://scontent.xx.fbcdn.net/v/t15.5256-10/s130x130/43987047_318322488948140_4488910895052750848_n.jpg?_nc_cat=105&amp;_nc_ht=scontent.xx&amp;oh=b0be4ebb86bd21417f8d793e8628714c&amp;oe=5CC453CB</t>
  </si>
  <si>
    <t>https://scontent.xx.fbcdn.net/v/t15.5256-10/s130x130/43917972_565787110501603_3582363540771569664_n.jpg?_nc_cat=108&amp;_nc_ht=scontent.xx&amp;oh=22b740e11ed26b286fa2ba6273c19bc0&amp;oe=5CFC86E8</t>
  </si>
  <si>
    <t>https://scontent.xx.fbcdn.net/v/t15.5256-10/p130x130/38544186_673931489643229_734639016221081600_n.jpg?_nc_cat=101&amp;_nc_ht=scontent.xx&amp;oh=84a5e345de6cd7fdc5c7da55e1025e63&amp;oe=5CFD9B4D</t>
  </si>
  <si>
    <t>https://scontent.xx.fbcdn.net/v/t1.0-0/p130x130/46092878_10156366867088300_6980677605376655360_n.jpg?_nc_cat=103&amp;_nc_ht=scontent.xx&amp;oh=22a44861565d02684ed2acb0b4dc8812&amp;oe=5CC77907</t>
  </si>
  <si>
    <t>https://scontent.xx.fbcdn.net/v/t15.5256-10/s130x130/43982345_281034199210299_485943350172581888_n.jpg?_nc_cat=109&amp;_nc_ht=scontent.xx&amp;oh=1ada82c786f8f5dc3ba3f9384e634b5d&amp;oe=5CC077EC</t>
  </si>
  <si>
    <t>https://scontent.xx.fbcdn.net/v/t1.0-0/p130x130/46091038_10156370261753300_4106038762755063808_n.jpg?_nc_cat=108&amp;_nc_ht=scontent.xx&amp;oh=62a69da35e81d01971d486d67322df75&amp;oe=5CC2345B</t>
  </si>
  <si>
    <t>https://external.xx.fbcdn.net/safe_image.php?d=AQBal-h4Da-scVKE&amp;w=130&amp;h=130&amp;url=https%3A%2F%2Fstorage.googleapis.com%2Fplanet4-international-stateless%2F2018%2F11%2F4306d168-gp0stsnwx_web_size.jpg&amp;cfs=1&amp;_nc_hash=AQBa5cez8SENoG4S</t>
  </si>
  <si>
    <t>https://scontent.xx.fbcdn.net/v/t1.0-0/p130x130/46273220_2005465659491882_1762722679279845376_n.jpg?_nc_cat=109&amp;_nc_ht=scontent.xx&amp;oh=af89a92b664a7fece168f516c149dd96&amp;oe=5CB8E65F</t>
  </si>
  <si>
    <t>https://scontent.xx.fbcdn.net/v/t15.13418-10/p130x130/43982623_336829780232938_3449024717699153920_n.jpg?_nc_cat=107&amp;_nc_ht=scontent.xx&amp;oh=8a0a204408fbabb5ccddf65bf90005f7&amp;oe=5CC6A727</t>
  </si>
  <si>
    <t>https://scontent.xx.fbcdn.net/v/t1.0-0/p130x130/46002459_10156374859168300_7291641922030927872_n.jpg?_nc_cat=111&amp;_nc_ht=scontent.xx&amp;oh=bcd59e78054dddca1c58770d04f23aac&amp;oe=5CF39693</t>
  </si>
  <si>
    <t>https://scontent.xx.fbcdn.net/v/t15.5256-10/s130x130/45519853_499244317235810_1533823986377424896_n.jpg?_nc_cat=111&amp;_nc_ht=scontent.xx&amp;oh=c8f4bb14fffc84db3a514c66b221f2d8&amp;oe=5CF47F48</t>
  </si>
  <si>
    <t>https://scontent.xx.fbcdn.net/v/t15.5256-10/p130x130/43988344_189923405274947_2645075086918287360_n.jpg?_nc_cat=104&amp;_nc_ht=scontent.xx&amp;oh=1956751a4057b0c3fcba599fa2e171aa&amp;oe=5CBB2EE1</t>
  </si>
  <si>
    <t>https://scontent.xx.fbcdn.net/v/t15.5256-10/p130x130/43916267_946657995529615_902440489372876800_n.jpg?_nc_cat=106&amp;_nc_ht=scontent.xx&amp;oh=8927e12cada82348303e35f97adf1c01&amp;oe=5CC71760</t>
  </si>
  <si>
    <t>https://scontent.xx.fbcdn.net/v/t15.5256-10/p130x130/43916142_321980911723652_68199291771944960_n.jpg?_nc_cat=108&amp;_nc_ht=scontent.xx&amp;oh=6bdaff1182a60c6da612230ccb54b5fe&amp;oe=5CF5FF3A</t>
  </si>
  <si>
    <t>https://scontent.xx.fbcdn.net/v/t15.13418-10/p130x130/43918512_748858852133843_5607143881545089024_n.jpg?_nc_cat=108&amp;_nc_ht=scontent.xx&amp;oh=dce8a938427f3f2451db197d4f6d12de&amp;oe=5CF40E2E</t>
  </si>
  <si>
    <t>https://scontent.xx.fbcdn.net/v/t1.0-0/p130x130/46467826_10156378016768300_3369283848075476992_n.png?_nc_cat=103&amp;_nc_ht=scontent.xx&amp;oh=4a832165c4a2ea313ae1861c22b2c1a2&amp;oe=5CBB3A2F</t>
  </si>
  <si>
    <t>https://scontent.xx.fbcdn.net/v/t15.13418-10/p130x130/45786233_180637412874343_3039709223379271680_n.jpg?_nc_cat=106&amp;_nc_ht=scontent.xx&amp;oh=94b6654274e745a4bcbcd23d93f4cce2&amp;oe=5CC3A071</t>
  </si>
  <si>
    <t>https://scontent.xx.fbcdn.net/v/t15.5256-10/s130x130/43916706_557228231366030_7122999301009047552_n.jpg?_nc_cat=110&amp;_nc_ht=scontent.xx&amp;oh=060314271587d82be3e99c740cd13aac&amp;oe=5CFADF7D</t>
  </si>
  <si>
    <t>https://scontent.xx.fbcdn.net/v/t15.5256-10/s130x130/21978706_10155093230752058_1505578572041945088_n.jpg?_nc_cat=103&amp;_nc_ht=scontent.xx&amp;oh=47fd69ec912fb006a2dcdee4eef6848e&amp;oe=5CF55AC7</t>
  </si>
  <si>
    <t>https://scontent.xx.fbcdn.net/v/t1.0-0/s130x130/46483138_10156380092753300_9045406575136604160_n.png?_nc_cat=103&amp;_nc_ht=scontent.xx&amp;oh=93adbdda0d2ce9d2254f52b7b5baf63b&amp;oe=5CFD10B3</t>
  </si>
  <si>
    <t>https://scontent.xx.fbcdn.net/v/t15.5256-10/s130x130/44809120_2244010099211082_219808940081283072_n.jpg?_nc_cat=108&amp;_nc_ht=scontent.xx&amp;oh=1dcac6f989eb16727f789431d9f069fb&amp;oe=5CF433C4</t>
  </si>
  <si>
    <t>https://external.xx.fbcdn.net/safe_image.php?d=AQAJNqXCKF2a1p0K&amp;w=130&amp;h=130&amp;url=https%3A%2F%2Fvideo-images.vice.com%2Farticles%2F5bdb1ee9faa45a0006b7cad4%2Flede%2F1541086954632-diver_scuba_underwater_ocean_sea_activity_explore_water-747035.jpeg%3Fcrop%3D1xw%3A0.7558790593505039xh%3Bcenter%2Ccenter%26resize%3D1200%3A%2A&amp;cfs=1&amp;_nc_hash=AQAO8PNO-EfV-_AI</t>
  </si>
  <si>
    <t>https://scontent.xx.fbcdn.net/v/t15.5256-10/p130x130/43988736_761329130870081_2330789029672386560_n.jpg?_nc_cat=100&amp;_nc_ht=scontent.xx&amp;oh=8482d3b0db0ee844fbf5a93b03529e18&amp;oe=5CB5B0F3</t>
  </si>
  <si>
    <t>https://external.xx.fbcdn.net/safe_image.php?d=AQDDfad32h3d0A33&amp;w=130&amp;h=130&amp;url=https%3A%2F%2Fstorage.googleapis.com%2Fplanet4-international-stateless%2F2018%2F11%2F3ee510ad-gp0stsoot_medium_res.jpg&amp;cfs=1&amp;sx=238&amp;sy=0&amp;sw=800&amp;sh=800&amp;_nc_hash=AQC6VPfEOpBxEUnO</t>
  </si>
  <si>
    <t>https://scontent.xx.fbcdn.net/v/t15.5256-10/s130x130/45571665_297114667565089_4387630395072446464_n.jpg?_nc_cat=100&amp;_nc_ht=scontent.xx&amp;oh=48319d58cc3887ccd0ee42fe7a183293&amp;oe=5CF496ED</t>
  </si>
  <si>
    <t>https://scontent.xx.fbcdn.net/v/t15.5256-10/p130x130/44277935_959993024209185_4360276603062714368_n.jpg?_nc_cat=110&amp;_nc_ht=scontent.xx&amp;oh=79df6f709ce8365b3833092fb2636ef0&amp;oe=5CB3F7BA</t>
  </si>
  <si>
    <t>https://scontent.xx.fbcdn.net/v/t15.5256-10/s130x130/43988509_974008886119765_6436563952586457088_n.jpg?_nc_cat=102&amp;_nc_ht=scontent.xx&amp;oh=114ba6fef66a50428b77e7e71d32e236&amp;oe=5CFB3764</t>
  </si>
  <si>
    <t>https://scontent.xx.fbcdn.net/v/t15.5256-10/s130x130/45688829_1016535768519997_4515864593678991360_n.jpg?_nc_cat=111&amp;_nc_ht=scontent.xx&amp;oh=41351c4680c30f165e25826ad8e01a2f&amp;oe=5CF343D6</t>
  </si>
  <si>
    <t>https://scontent.xx.fbcdn.net/v/t15.13418-10/p130x130/42146544_252049552337009_4941226850320908288_n.jpg?_nc_cat=104&amp;_nc_ht=scontent.xx&amp;oh=05c122a2b28b503c0abec2c59462d9ec&amp;oe=5CFCFC51</t>
  </si>
  <si>
    <t>https://scontent.xx.fbcdn.net/v/t15.13418-10/s130x130/44361134_1977020062380734_3408699686368837632_n.jpg?_nc_cat=108&amp;_nc_ht=scontent.xx&amp;oh=94364d728404b21308cbbaf29fe6b7fb&amp;oe=5CF49B82</t>
  </si>
  <si>
    <t>https://scontent.xx.fbcdn.net/v/t1.0-0/p130x130/46476109_559574247829604_8730852056664899584_n.jpg?_nc_cat=105&amp;_nc_ht=scontent.xx&amp;oh=bbaf3b5c62be5902bfb9f3f0c74bcf5a&amp;oe=5CB6AF2F</t>
  </si>
  <si>
    <t>https://scontent.xx.fbcdn.net/v/t15.5256-10/p130x130/45336002_558993141209024_1730202703037988864_n.jpg?_nc_cat=110&amp;_nc_ht=scontent.xx&amp;oh=925e08293e8ccb34ec2436d00df1482d&amp;oe=5CBE0A36</t>
  </si>
  <si>
    <t>https://scontent.xx.fbcdn.net/v/t1.0-0/p130x130/46507345_10156386343903300_3170697397965684736_n.jpg?_nc_cat=110&amp;_nc_ht=scontent.xx&amp;oh=d999b38c8f0491d168f27bce5c276436&amp;oe=5CFE2BAD</t>
  </si>
  <si>
    <t>https://scontent.xx.fbcdn.net/v/t15.13418-10/p130x130/44471793_1434779406653484_2546758337710522368_n.jpg?_nc_cat=103&amp;_nc_ht=scontent.xx&amp;oh=3ca41d3086554376780f7b6b07491b3d&amp;oe=5CBD06F0</t>
  </si>
  <si>
    <t>https://scontent.xx.fbcdn.net/v/t1.0-0/p130x130/46495743_10156387602373300_453328648427012096_n.jpg?_nc_cat=105&amp;_nc_ht=scontent.xx&amp;oh=498d2e5a4b842130ba49d80a492a75cf&amp;oe=5CFD5EDE</t>
  </si>
  <si>
    <t>https://scontent.xx.fbcdn.net/v/t1.0-0/s130x130/46511197_10156736764362488_1476608661148139520_n.jpg?_nc_cat=109&amp;_nc_ht=scontent.xx&amp;oh=160a341e8d5ae55d9cb4b3c0b1e134fe&amp;oe=5CF470D6</t>
  </si>
  <si>
    <t>https://scontent.xx.fbcdn.net/v/t15.5256-10/p130x130/46473733_1078765878990446_4742606551573856256_n.jpg?_nc_cat=110&amp;_nc_ht=scontent.xx&amp;oh=c0f0c2bdc7cdbbdc992fa5d20328185b&amp;oe=5CBE852E</t>
  </si>
  <si>
    <t>https://scontent.xx.fbcdn.net/v/t15.5256-10/s130x130/44567296_942286456159022_8485526144647430144_n.jpg?_nc_cat=107&amp;_nc_ht=scontent.xx&amp;oh=5fe8ecee0c1f0b7925c2b8901099bb99&amp;oe=5CC92683</t>
  </si>
  <si>
    <t>https://scontent.xx.fbcdn.net/v/t15.13418-10/s130x130/45395109_522226701578462_4738582901656911872_n.jpg?_nc_cat=100&amp;_nc_ht=scontent.xx&amp;oh=b27ba360c49e89ff379a02dc6079e460&amp;oe=5D0077CF</t>
  </si>
  <si>
    <t>https://external.xx.fbcdn.net/safe_image.php?d=AQC9mYfj_qlJjRzA&amp;w=130&amp;h=130&amp;url=https%3A%2F%2Fstatic01.nyt.com%2Fimages%2F2018%2F11%2F25%2Fmagazine%2F25mag-palmoil-slideshow-slide-Z031%2F25mag-palmoil-slideshow-slide-Z031-facebookJumbo.png&amp;cfs=1&amp;_nc_hash=AQA_yuK3j0u0UHbn</t>
  </si>
  <si>
    <t>https://scontent.xx.fbcdn.net/v/t1.0-0/p130x130/46505885_10156390583383300_1520252143125135360_n.jpg?_nc_cat=102&amp;_nc_ht=scontent.xx&amp;oh=b2efe5becd2afd902c3824dbeb69e933&amp;oe=5CB50DF5</t>
  </si>
  <si>
    <t>https://external.xx.fbcdn.net/safe_image.php?d=AQAwieD-0eUsXWKK&amp;w=130&amp;h=130&amp;url=https%3A%2F%2Fstorage.googleapis.com%2Fplanet4-international-stateless%2F2018%2F11%2Fa43abde4-gp0stsosg.jpg&amp;cfs=1&amp;sx=280&amp;sy=0&amp;sw=801&amp;sh=801&amp;_nc_hash=AQA8xS2qRjsIWYXv</t>
  </si>
  <si>
    <t>https://scontent.xx.fbcdn.net/v/t15.5256-10/s130x130/44604527_1012023339005183_4814735308924911616_n.jpg?_nc_cat=110&amp;_nc_ht=scontent.xx&amp;oh=fb268624c4edbf67600c6142a101f0e0&amp;oe=5CC87852</t>
  </si>
  <si>
    <t>https://external.xx.fbcdn.net/safe_image.php?d=AQDacTbH0Sj9p4Er&amp;w=130&amp;h=130&amp;url=https%3A%2F%2Fimg.huffingtonpost.com%2Fasset%2F5bf596ff220000f605de3efc.jpeg%3Fcache%3Dp5wbwaurnv%26ops%3D1910_1000&amp;cfs=1&amp;sx=0&amp;sy=0&amp;sw=1000&amp;sh=1000&amp;_nc_hash=AQDfBD9Rg03arqEG</t>
  </si>
  <si>
    <t>https://scontent.xx.fbcdn.net/v/t15.5256-10/p130x130/44556356_366884640553541_8902821860001972224_n.jpg?_nc_cat=104&amp;_nc_ht=scontent.xx&amp;oh=30ec62b237eb5a8e9d494c6917554260&amp;oe=5CFE28D8</t>
  </si>
  <si>
    <t>https://scontent.xx.fbcdn.net/v/t15.5256-10/p130x130/44773144_356605068425421_922044124566126592_n.jpg?_nc_cat=107&amp;_nc_ht=scontent.xx&amp;oh=507be9996eb4479afc2ed8c32fa13992&amp;oe=5CBF0F69</t>
  </si>
  <si>
    <t>https://scontent.xx.fbcdn.net/v/t1.0-0/p130x130/46759362_10156393410343300_8549970964987772928_n.jpg?_nc_cat=111&amp;_nc_ht=scontent.xx&amp;oh=edc4a1bbba9b8723abf92a85312ea9b3&amp;oe=5CF8577B</t>
  </si>
  <si>
    <t>https://external.xx.fbcdn.net/safe_image.php?d=AQBk1C16jieTcJut&amp;w=130&amp;h=130&amp;url=https%3A%2F%2Fwww.nationalgeographic.com%2Fcontent%2Fdam%2Fenvironment%2F2018%2F11%2Fblack_friday_environment%2Fblack_friday_environment_h_14736264.ngsversion.1542644555526.adapt.1900.1.jpg&amp;cfs=1&amp;_nc_hash=AQC1RajZ4xeUHRYH</t>
  </si>
  <si>
    <t>https://external.xx.fbcdn.net/safe_image.php?d=AQAaoB9ZSSHTeF0a&amp;w=130&amp;h=130&amp;url=https%3A%2F%2Fimages.fastcompany.net%2Fimage%2Fupload%2Fw_1280%2Cf_auto%2Cq_auto%2Cfl_lossy%2Fwp-cms%2Fuploads%2F2018%2F07%2Fp-1-90208079-stop-buying-crap-and-companies-will-stop-making-crap.jpg&amp;cfs=1&amp;_nc_hash=AQC7TUY0bPCr1Qq6</t>
  </si>
  <si>
    <t>https://external.xx.fbcdn.net/safe_image.php?d=AQBaIR1eNRxVPdqY&amp;w=130&amp;h=130&amp;url=https%3A%2F%2Fpmdvod.nationalgeographic.com%2FNG_Video%2F397%2F131%2Fsmpost_1542816295530.jpg&amp;cfs=1&amp;_nc_hash=AQCAMcVGqX-XKjPX</t>
  </si>
  <si>
    <t>https://scontent.xx.fbcdn.net/v/t1.0-0/s130x130/46801489_10156397866553300_7798839321594691584_n.jpg?_nc_cat=106&amp;_nc_ht=scontent.xx&amp;oh=edf0867f04456479b9b2794dbbe41666&amp;oe=5CB6E830</t>
  </si>
  <si>
    <t>https://scontent.xx.fbcdn.net/v/t15.5256-10/s130x130/45636728_2196348330633586_6341120759838015488_n.jpg?_nc_cat=105&amp;_nc_ht=scontent.xx&amp;oh=dcb68ab0e68f7c7539fa73f13e057cef&amp;oe=5CFC7E7B</t>
  </si>
  <si>
    <t>https://scontent.xx.fbcdn.net/v/t15.5256-10/s130x130/44897428_2201989296722520_6957573662031478784_n.jpg?_nc_cat=101&amp;_nc_ht=scontent.xx&amp;oh=799ff44888af05181ec1cb3d1bdad987&amp;oe=5CB49E8D</t>
  </si>
  <si>
    <t>https://scontent.xx.fbcdn.net/v/t1.0-0/s130x130/47104162_10156398710013300_5743549934037106688_n.jpg?_nc_cat=111&amp;_nc_ht=scontent.xx&amp;oh=080d00a10ab1dd46e2ee8f924853bc47&amp;oe=5CF39EAC</t>
  </si>
  <si>
    <t>https://scontent.xx.fbcdn.net/v/t15.13418-10/p130x130/46190935_1983059941760776_7332370066106744832_n.jpg?_nc_cat=109&amp;_nc_ht=scontent.xx&amp;oh=161a49cfb4eeb6744c7dc5217cf4e77e&amp;oe=5CC19758</t>
  </si>
  <si>
    <t>https://scontent.xx.fbcdn.net/v/t1.0-0/p130x130/46820688_10156570688469961_7485486131245481984_n.jpg?_nc_cat=104&amp;_nc_ht=scontent.xx&amp;oh=b50bee14cdfa5bb5a1a2feec1afc6527&amp;oe=5CC961B0</t>
  </si>
  <si>
    <t>https://scontent.xx.fbcdn.net/v/t15.5256-10/p130x130/40223830_694334010945348_6112408352552124416_n.jpg?_nc_cat=105&amp;_nc_ht=scontent.xx&amp;oh=fffadb1a7bf76f2381f93620879361a9&amp;oe=5CC5D39D</t>
  </si>
  <si>
    <t>https://scontent.xx.fbcdn.net/v/t15.5256-10/s130x130/45598661_502426116943667_1859342869161050112_n.jpg?_nc_cat=100&amp;_nc_ht=scontent.xx&amp;oh=c16b69f83262d4625d2ab0bdf0e37a38&amp;oe=5CC3EEA8</t>
  </si>
  <si>
    <t>https://scontent.xx.fbcdn.net/v/t1.0-0/q90/s130x130/46796530_10156401515918300_8276052450658484224_n.jpg?_nc_cat=104&amp;_nc_ht=scontent.xx&amp;oh=736d7899d7805a7a27adcea5fc397d74&amp;oe=5CF32956</t>
  </si>
  <si>
    <t>https://scontent.xx.fbcdn.net/v/t15.5256-10/p130x130/44800605_386412225436353_7278908387675340800_n.jpg?_nc_cat=103&amp;_nc_ht=scontent.xx&amp;oh=3ba0d5d15fcdac80b96fb75920c35b3c&amp;oe=5CF9E01E</t>
  </si>
  <si>
    <t>https://scontent.xx.fbcdn.net/v/t1.0-0/q89/s130x130/46868924_10156402737068300_2329164101810388992_n.jpg?_nc_cat=111&amp;_nc_ht=scontent.xx&amp;oh=b631c468f9ce77e67cdbeb9be47b36e1&amp;oe=5CBED55C</t>
  </si>
  <si>
    <t>https://scontent.xx.fbcdn.net/v/t15.5256-10/s130x130/45525475_186405388980447_3106068263398801408_n.jpg?_nc_cat=109&amp;_nc_ht=scontent.xx&amp;oh=db7aeeb2e02b77c66285000a659cc4c9&amp;oe=5CBA2E08</t>
  </si>
  <si>
    <t>https://scontent.xx.fbcdn.net/v/t15.5256-10/p130x130/46089628_204620623796472_2272398395232485376_n.jpg?_nc_cat=104&amp;_nc_ht=scontent.xx&amp;oh=6658f51a5c3f04c4384269d7fc5e778d&amp;oe=5CC46453</t>
  </si>
  <si>
    <t>https://scontent.xx.fbcdn.net/v/t15.5256-10/s130x130/45601827_2084797358498161_8176653833548595200_n.jpg?_nc_cat=111&amp;_nc_ht=scontent.xx&amp;oh=bf72f73a83eaf4702577faad98ae8afb&amp;oe=5D0160E8</t>
  </si>
  <si>
    <t>https://external.xx.fbcdn.net/safe_image.php?d=AQA6xA-HJo8N3bXJ&amp;w=130&amp;h=130&amp;url=https%3A%2F%2Fassets3.thrillist.com%2Fv1%2Fimage%2F2796198%2Fsize%2Ftmg-facebook_social.jpg&amp;cfs=1&amp;_nc_hash=AQAvGmtgdCEeiRnH</t>
  </si>
  <si>
    <t>https://scontent.xx.fbcdn.net/v/t15.5256-10/p130x130/43128435_2694371557454814_9016904648174338048_n.jpg?_nc_cat=1&amp;_nc_ht=scontent.xx&amp;oh=ee7b7701fc81c98907dfdb448a885afc&amp;oe=5CFB7151</t>
  </si>
  <si>
    <t>https://scontent.xx.fbcdn.net/v/t39.2147-6/c32.0.130.130a/p130x130/47160447_294476961185933_1186684865290960896_n.jpg?_nc_cat=111&amp;_nc_ht=scontent.xx&amp;oh=76a03667d30357dfa6dc7e5610a2ce29&amp;oe=5CF3F6C4</t>
  </si>
  <si>
    <t>https://scontent.xx.fbcdn.net/v/t15.5256-10/s130x130/44790335_1902273406535747_2003689495844618240_n.jpg?_nc_cat=100&amp;_nc_ht=scontent.xx&amp;oh=9ada23c6a26599d18fc3a947dff747b0&amp;oe=5CFF3E8D</t>
  </si>
  <si>
    <t>https://scontent.xx.fbcdn.net/v/t1.0-0/p130x130/47024095_10156405582738300_1749987315268190208_n.jpg?_nc_cat=102&amp;_nc_ht=scontent.xx&amp;oh=43bf5d2dd49dfa31e8ce848e1306dc29&amp;oe=5CF86AC5</t>
  </si>
  <si>
    <t>https://scontent.xx.fbcdn.net/v/t1.0-0/s130x130/46745347_2151907711742023_737282431152816128_n.png?_nc_cat=109&amp;_nc_ht=scontent.xx&amp;oh=cf74438cc7c13a8053b28752821391b0&amp;oe=5CC13B97</t>
  </si>
  <si>
    <t>https://scontent.xx.fbcdn.net/v/t15.5256-10/p130x130/46433845_190994505176755_3314472768229081088_n.jpg?_nc_cat=100&amp;_nc_ht=scontent.xx&amp;oh=b5f5baee4a88113da6294b6991af0cf0&amp;oe=5CB7D072</t>
  </si>
  <si>
    <t>https://scontent.xx.fbcdn.net/v/t15.5256-10/p130x130/46471585_306793216711086_6753451626142367744_n.jpg?_nc_cat=100&amp;_nc_ht=scontent.xx&amp;oh=35f08476da67b30ca31cb0b06048e19b&amp;oe=5CB9B90D</t>
  </si>
  <si>
    <t>https://scontent.xx.fbcdn.net/v/t15.5256-10/p130x130/45622036_1771062726356829_4212029561958825984_n.jpg?_nc_cat=103&amp;_nc_ht=scontent.xx&amp;oh=0c12e579fa692e7d94c837dde82259ae&amp;oe=5CB6DF1C</t>
  </si>
  <si>
    <t>https://scontent.xx.fbcdn.net/v/t1.0-0/s130x130/47199080_10156408143318300_355338531482107904_n.jpg?_nc_cat=108&amp;_nc_ht=scontent.xx&amp;oh=0a5f205848113ca0f0c0d9f9cbdb5c20&amp;oe=5CBF0A7F</t>
  </si>
  <si>
    <t>https://scontent.xx.fbcdn.net/v/t1.0-0/q88/s130x130/47249485_10161072232775623_698552365992640512_n.jpg?_nc_cat=108&amp;_nc_ht=scontent.xx&amp;oh=a495f4c38d8160c13d4edff7bd167691&amp;oe=5CFFCAC8</t>
  </si>
  <si>
    <t>https://scontent.xx.fbcdn.net/v/t15.5256-10/p130x130/46085776_467509617109947_5853370594233417728_n.jpg?_nc_cat=1&amp;_nc_ht=scontent.xx&amp;oh=af16961bbc62b31ac937eeb23cae9df7&amp;oe=5CBFEC9C</t>
  </si>
  <si>
    <t>https://scontent.xx.fbcdn.net/v/t15.5256-10/p130x130/46234618_266386990743252_2720435107079913472_n.jpg?_nc_cat=103&amp;_nc_ht=scontent.xx&amp;oh=1c9e7cc50bb4911707a0eceada85b3dd&amp;oe=5CFB0048</t>
  </si>
  <si>
    <t>https://scontent.xx.fbcdn.net/v/t15.13418-10/p130x130/45561679_730413383989665_2612134079327371264_n.jpg?_nc_cat=106&amp;_nc_ht=scontent.xx&amp;oh=ce66fcc244cf552fdc676f59a7e36d79&amp;oe=5CC0D58E</t>
  </si>
  <si>
    <t>https://scontent.xx.fbcdn.net/v/t15.5256-10/s130x130/46052630_292052798104498_451200234433806336_n.jpg?_nc_cat=109&amp;_nc_ht=scontent.xx&amp;oh=455aa10783ceade002bdfbc088c78b44&amp;oe=5CBAB383</t>
  </si>
  <si>
    <t>https://scontent.xx.fbcdn.net/v/t15.5256-10/p130x130/45984311_301357967147925_2000716729935724544_n.jpg?_nc_cat=102&amp;_nc_ht=scontent.xx&amp;oh=289ccc6b3b67583ec481cc14156e618a&amp;oe=5CFB382B</t>
  </si>
  <si>
    <t>https://scontent.xx.fbcdn.net/v/t15.13418-10/s130x130/45694581_185888289030752_5995658896495083520_n.jpg?_nc_cat=106&amp;_nc_ht=scontent.xx&amp;oh=0d4e573ea418d2d734cbec363227043a&amp;oe=5CC185B0</t>
  </si>
  <si>
    <t>https://scontent.xx.fbcdn.net/v/t1.0-0/p130x130/47183383_10156408794703300_6789404462369734656_n.jpg?_nc_cat=106&amp;_nc_ht=scontent.xx&amp;oh=2ed20c8de241ca45f7ac34c2731ffcd2&amp;oe=5CB8F58D</t>
  </si>
  <si>
    <t>https://external.xx.fbcdn.net/safe_image.php?d=AQCpnvCYrOfwHL6O&amp;w=130&amp;h=130&amp;url=https%3A%2F%2Fimg.jakpost.net%2Fc%2F2018%2F04%2F05%2F2018_04_05_43426_1522917395._large.jpg&amp;cfs=1&amp;_nc_hash=AQAbl7Gt7G4KBpW-</t>
  </si>
  <si>
    <t>https://scontent.xx.fbcdn.net/v/t15.5256-10/s130x130/46781773_1946117212350822_5149149519950118912_n.jpg?_nc_cat=105&amp;_nc_ht=scontent.xx&amp;oh=59c7e0ddcbb878c80b40a27d71e2d6fc&amp;oe=5CBDE08D</t>
  </si>
  <si>
    <t>https://scontent.xx.fbcdn.net/v/t15.5256-10/s130x130/46091003_296633764299891_7598237440901382144_n.jpg?_nc_cat=109&amp;_nc_ht=scontent.xx&amp;oh=f4228fbe479e1714d1b9d8ee507481be&amp;oe=5CFFE7AB</t>
  </si>
  <si>
    <t>https://scontent.xx.fbcdn.net/v/t1.0-0/p130x130/47574599_10156415038718300_6691704006609207296_n.jpg?_nc_cat=108&amp;_nc_ht=scontent.xx&amp;oh=182adafb01c3fe0e0845a09231b1e615&amp;oe=5CBA6AB4</t>
  </si>
  <si>
    <t>https://scontent.xx.fbcdn.net/v/t15.5256-10/p130x130/46393166_199796740925374_7115149518131167232_n.jpg?_nc_cat=104&amp;_nc_ht=scontent.xx&amp;oh=914f0de658d73dcf3f957f5326d991f7&amp;oe=5CFA6D9D</t>
  </si>
  <si>
    <t>https://scontent.xx.fbcdn.net/v/t15.5256-10/p130x130/46770740_367564000659848_6973192512466845696_n.jpg?_nc_cat=109&amp;_nc_ht=scontent.xx&amp;oh=572674b31b75224c837bb12207097de2&amp;oe=5CB3D5F1</t>
  </si>
  <si>
    <t>https://scontent.xx.fbcdn.net/v/t15.5256-10/p130x130/45612775_336709150248372_7217541126150946816_n.jpg?_nc_cat=105&amp;_nc_ht=scontent.xx&amp;oh=26dccf384bdcfd1680fab852e153e31e&amp;oe=5D012262</t>
  </si>
  <si>
    <t>https://scontent.xx.fbcdn.net/v/t15.5256-10/p130x130/46710518_202299160703056_7384064756337868800_n.jpg?_nc_cat=106&amp;_nc_ht=scontent.xx&amp;oh=6a519990d1c48a5a742b97d27fb226f8&amp;oe=5CFDCF2A</t>
  </si>
  <si>
    <t>https://scontent.xx.fbcdn.net/v/t1.0-0/q83/s130x130/47351327_10156417198303300_1773248806603718656_n.jpg?_nc_cat=106&amp;_nc_ht=scontent.xx&amp;oh=d8f81680eab535cbe83cb306624235ed&amp;oe=5CFCB9A6</t>
  </si>
  <si>
    <t>https://scontent.xx.fbcdn.net/v/t1.0-0/p130x130/47167939_10156417420653300_6390534637751369728_n.jpg?_nc_cat=109&amp;_nc_ht=scontent.xx&amp;oh=c83411084179ced784065f2550056ee7&amp;oe=5CC0C0FA</t>
  </si>
  <si>
    <t>https://scontent.xx.fbcdn.net/v/t15.5256-10/s130x130/46406215_791183561222632_5853957905241341952_n.jpg?_nc_cat=107&amp;_nc_ht=scontent.xx&amp;oh=a133a3a3b4b156b94e6628189559d930&amp;oe=5CC38E60</t>
  </si>
  <si>
    <t>https://scontent.xx.fbcdn.net/v/t15.5256-10/p130x130/46294996_367494167334142_5822521579313037312_n.jpg?_nc_cat=101&amp;_nc_ht=scontent.xx&amp;oh=ffc2ae91db2d069acc54787306410b6a&amp;oe=5CF41BE3</t>
  </si>
  <si>
    <t>https://scontent.xx.fbcdn.net/v/t15.5256-10/s130x130/47113878_371330760081170_3883690586468777984_n.jpg?_nc_cat=108&amp;_nc_ht=scontent.xx&amp;oh=7a26506c37f23e36054c7e76264423d0&amp;oe=5CC31DD3</t>
  </si>
  <si>
    <t>https://scontent.xx.fbcdn.net/v/t15.5256-10/s130x130/46756869_371324306748482_9126586013991305216_n.jpg?_nc_cat=110&amp;_nc_ht=scontent.xx&amp;oh=8048012b419e19dfad3fef6da192afe0&amp;oe=5CFEB718</t>
  </si>
  <si>
    <t>https://scontent.xx.fbcdn.net/v/t1.0-0/s130x130/47396787_10156419105403300_6477489738172334080_n.jpg?_nc_cat=108&amp;_nc_ht=scontent.xx&amp;oh=29c82840c9b0b7cd6bc9cb7a68b3089f&amp;oe=5CFADCB1</t>
  </si>
  <si>
    <t>https://scontent.xx.fbcdn.net/v/t15.5256-10/p130x130/46374409_776232719378003_1954721706119528448_n.jpg?_nc_cat=101&amp;_nc_ht=scontent.xx&amp;oh=5825b37816bfc6b476e0d7c18fdbed03&amp;oe=5CFFDEC3</t>
  </si>
  <si>
    <t>https://scontent.xx.fbcdn.net/v/t1.0-0/p130x130/47386463_10155123138319229_1793916154872332288_n.jpg?_nc_cat=106&amp;_nc_ht=scontent.xx&amp;oh=34acba460e7afb2ec84f2a4e4d8a5eba&amp;oe=5CBA20FC</t>
  </si>
  <si>
    <t>https://external.xx.fbcdn.net/safe_image.php?d=AQClQRDAozTK_1UZ&amp;w=130&amp;h=130&amp;url=https%3A%2F%2Fcms.qz.com%2Fwp-content%2Fuploads%2F2018%2F12%2FCamp-fire-California.jpg%3Fquality%3D75%26strip%3Dall%26w%3D1400&amp;cfs=1&amp;sx=636&amp;sy=0&amp;sw=764&amp;sh=764&amp;_nc_hash=AQAi8ohGQv3AOXrr</t>
  </si>
  <si>
    <t>https://external.xx.fbcdn.net/safe_image.php?d=AQAM4ahvMaiceKoF&amp;w=130&amp;h=130&amp;url=https%3A%2F%2Fstorage.googleapis.com%2Fplanet4-international-stateless%2F2018%2F12%2F1230a037-gp0stspu7.jpg&amp;cfs=1&amp;_nc_hash=AQBsiOqz-pI8Q0jl</t>
  </si>
  <si>
    <t>https://scontent.xx.fbcdn.net/v/t15.5256-10/s130x130/45812048_505641076586097_6604261440285048832_n.jpg?_nc_cat=105&amp;_nc_ht=scontent.xx&amp;oh=7c835ce8ed72b1da7cb7e81cbfa1bca8&amp;oe=5CBFD0DF</t>
  </si>
  <si>
    <t>https://scontent.xx.fbcdn.net/v/t15.5256-10/p130x130/46602243_439025169964296_7601147448748146688_n.jpg?_nc_cat=106&amp;_nc_ht=scontent.xx&amp;oh=8b89b7a0015e2c25391efbb12ed614b3&amp;oe=5CFE3921</t>
  </si>
  <si>
    <t>https://external.xx.fbcdn.net/safe_image.php?d=AQCkQrValqPaE_br&amp;w=130&amp;h=130&amp;url=https%3A%2F%2Fcdn.iflscience.com%2Fimages%2F8dba3e91-b3e7-5a6f-9986-0162d6c12d54%2Fdefault-1544105727-cover-image.jpg&amp;cfs=1&amp;_nc_hash=AQCONCogMjcxHAwn</t>
  </si>
  <si>
    <t>https://external.xx.fbcdn.net/safe_image.php?d=AQCcjbuiDPWnP0-A&amp;w=130&amp;h=130&amp;url=https%3A%2F%2Fwww.nationalgeographic.com%2Fcontent%2Fdam%2Fmagazine%2Frights-exempt%2F2018%2F12%2Fpalm_oil%2Fpalm-oil-road-oil-palm-plantation-2.ngsversion.1543917605124.adapt.1900.1.jpg&amp;cfs=1&amp;_nc_hash=AQDpqBzii8elRp7y</t>
  </si>
  <si>
    <t>https://external.xx.fbcdn.net/safe_image.php?d=AQBIN8b1kLsARB5N&amp;w=130&amp;h=130&amp;url=https%3A%2F%2Fi.guim.co.uk%2Fimg%2Fmedia%2F430dc1e239fcaa8b70078f18ae6df43347b701dd%2F0_325_4800_2881%2Fmaster%2F4800.jpg%3Fwidth%3D1200%26height%3D630%26quality%3D85%26auto%3Dformat%26fit%3Dcrop%26overlay-align%3Dbottom%252Cleft%26overlay-width%3D100p%26overlay-base64%3DL2ltZy9zdGF0aWMvb3ZlcmxheXMvdGctZGVmYXVsdC5wbmc%26s%3D281f736bad22e62a837fbd6df593c833&amp;cfs=1&amp;_nc_hash=AQBHxaNUKin73bkE</t>
  </si>
  <si>
    <t>https://scontent.xx.fbcdn.net/v/t15.5256-10/s130x130/47101870_210542283188866_7295898402124988416_n.jpg?_nc_cat=103&amp;_nc_ht=scontent.xx&amp;oh=2e68b4e1b8326a171e7bd9621912655e&amp;oe=5CC71B94</t>
  </si>
  <si>
    <t>https://scontent.xx.fbcdn.net/v/t15.5256-10/s130x130/46401100_2332576580310498_3588680351037259776_n.jpg?_nc_cat=106&amp;_nc_ht=scontent.xx&amp;oh=28a1c3e18bbaa60964c750a8238eb410&amp;oe=5D014C25</t>
  </si>
  <si>
    <t>https://scontent.xx.fbcdn.net/v/t1.0-0/q84/p130x130/48190401_10156424886833300_6999532554755768320_n.jpg?_nc_cat=109&amp;_nc_ht=scontent.xx&amp;oh=c15832710eba510730794d8889e7806e&amp;oe=5CB34355</t>
  </si>
  <si>
    <t>https://scontent.xx.fbcdn.net/v/t15.5256-10/p130x130/46124596_306793220044419_9109717023130124288_n.jpg?_nc_cat=108&amp;_nc_ht=scontent.xx&amp;oh=1031c7ddbe5b5c818dab8f3ee038fc0b&amp;oe=5CC383C3</t>
  </si>
  <si>
    <t>https://scontent.xx.fbcdn.net/v/t15.5256-10/p130x130/46999252_273533446687993_7964649463224467456_n.jpg?_nc_cat=110&amp;_nc_ht=scontent.xx&amp;oh=a46d8d70295bd62d4b876dc8496c32c5&amp;oe=5CF97EBB</t>
  </si>
  <si>
    <t>https://scontent.xx.fbcdn.net/v/t15.5256-10/p130x130/27852011_809703365896998_9082670248267612160_n.jpg?_nc_cat=1&amp;_nc_ht=scontent.xx&amp;oh=bfd872514dda4ce51689f38de1848984&amp;oe=5CC790A6</t>
  </si>
  <si>
    <t>https://scontent.xx.fbcdn.net/v/t15.5256-10/p130x130/47176739_259210551656311_5821631181052968960_n.jpg?_nc_cat=107&amp;_nc_ht=scontent.xx&amp;oh=4015c4a1c7c3392c422414f7040051eb&amp;oe=5CB7BBBE</t>
  </si>
  <si>
    <t>https://external.xx.fbcdn.net/safe_image.php?w=130&amp;h=130&amp;url=https%3A%2F%2Fstorage.googleapis.com%2Fplanet4-international-stateless%2F2018%2F12%2F1fd3b0d2-gp0stryby.jpg&amp;cfs=1&amp;_nc_hash=AQCejJlY9EJnAoEK</t>
  </si>
  <si>
    <t>https://scontent.xx.fbcdn.net/v/t1.0-0/p130x130/47688241_10156432321363300_2006605280422395904_n.jpg?_nc_cat=101&amp;_nc_ht=scontent.xx&amp;oh=9a7a62e41845d493598a3e3227d81aa7&amp;oe=5CBAEE2D</t>
  </si>
  <si>
    <t>https://scontent.xx.fbcdn.net/v/t15.5256-10/s130x130/47240293_522914831524202_6669016125335928832_n.jpg?_nc_cat=106&amp;_nc_ht=scontent.xx&amp;oh=b2debb23d6d89cede86500f2e5af9258&amp;oe=5CB63C3C</t>
  </si>
  <si>
    <t>https://scontent.xx.fbcdn.net/v/t15.5256-10/p130x130/48319309_1950544218584119_7678006927892152320_n.jpg?_nc_cat=110&amp;_nc_ht=scontent.xx&amp;oh=341a7ba266fa33185caf1997fee13270&amp;oe=5CFE380B</t>
  </si>
  <si>
    <t>https://scontent.xx.fbcdn.net/v/t1.0-0/p130x130/47681639_10156433266023300_3402936218214727680_n.jpg?_nc_cat=105&amp;_nc_ht=scontent.xx&amp;oh=cf9ce9edc3dbcb4554d751d307926b6a&amp;oe=5CC3BB36</t>
  </si>
  <si>
    <t>https://scontent.xx.fbcdn.net/v/t15.5256-10/p130x130/46790043_343556093112594_681540004828151808_n.jpg?_nc_cat=100&amp;_nc_ht=scontent.xx&amp;oh=5db0bde28056ae7337090501959a85ea&amp;oe=5CFDB36A</t>
  </si>
  <si>
    <t>https://scontent.xx.fbcdn.net/v/t15.5256-10/p130x130/47384978_278805402986572_1104737297305174016_n.jpg?_nc_cat=103&amp;_nc_ht=scontent.xx&amp;oh=1bd1719241f95a7bef7bb5c674185f60&amp;oe=5CF48F1A</t>
  </si>
  <si>
    <t>https://scontent.xx.fbcdn.net/v/t15.5256-10/s130x130/47398745_2082924298687031_2476504552627503104_n.jpg?_nc_cat=111&amp;_nc_ht=scontent.xx&amp;oh=21976947bb77808d12c4b52960d26732&amp;oe=5CBC7CCE</t>
  </si>
  <si>
    <t>https://external.xx.fbcdn.net/safe_image.php?d=AQAv7wjUiF-Gspt_&amp;w=130&amp;h=130&amp;url=https%3A%2F%2Fstorage.googleapis.com%2Fplanet4-international-stateless%2F2018%2F12%2Ff2ab60cf-copy_of_2018-12-04-1110_gp0ststcj_web_size.jpg&amp;cfs=1&amp;_nc_hash=AQD1k1pcAYMjmb7o</t>
  </si>
  <si>
    <t>https://scontent.xx.fbcdn.net/v/t15.5256-10/p130x130/48258298_368589520357050_4190065747747143680_n.jpg?_nc_cat=101&amp;_nc_ht=scontent.xx&amp;oh=a40ce4b803e099c6a7bd5d86907345ad&amp;oe=5CF7B8D0</t>
  </si>
  <si>
    <t>https://external.xx.fbcdn.net/safe_image.php?d=AQCkT1kCxEMwzDQX&amp;w=130&amp;h=130&amp;url=https%3A%2F%2Fwww.amnesty.org%3A443%2Fremote.axd%2Faineupstrmediaprd.blob.core.windows.net%2Fmedia%2F19741%2F_mg_0039_gp0stpc1j_low_res_with_credit_line.jpg%3Fpreset%3Dfixed_1200_630&amp;cfs=1&amp;_nc_hash=AQCzdgZWVF99ECo1</t>
  </si>
  <si>
    <t>https://scontent.xx.fbcdn.net/v/t1.0-0/s130x130/48375100_10157330735712971_7916896200056373248_n.jpg?_nc_cat=102&amp;_nc_ht=scontent.xx&amp;oh=61bf5bb0862831a2de87160778b4ffa1&amp;oe=5CF885CC</t>
  </si>
  <si>
    <t>https://scontent.xx.fbcdn.net/v/t15.5256-10/s130x130/47695181_266902213986244_436456616728985600_n.jpg?_nc_cat=110&amp;_nc_ht=scontent.xx&amp;oh=32295d46c0fa9010cc707c3c78621bd0&amp;oe=5D0141A4</t>
  </si>
  <si>
    <t>https://scontent.xx.fbcdn.net/v/t15.5256-10/s130x130/47696119_200489717573015_7149697852808101888_n.jpg?_nc_cat=109&amp;_nc_ht=scontent.xx&amp;oh=733ee50154fd6b399e670f27fee59416&amp;oe=5CBC9940</t>
  </si>
  <si>
    <t>https://scontent.xx.fbcdn.net/v/t15.5256-10/s130x130/47839412_344924516287191_8845234096683614208_n.jpg?_nc_cat=100&amp;_nc_ht=scontent.xx&amp;oh=566b894f86e70191a50217fb0407863d&amp;oe=5CF863DA</t>
  </si>
  <si>
    <t>https://scontent.xx.fbcdn.net/v/t15.13418-10/s130x130/47696082_2028182413913827_2350488257952743424_n.jpg?_nc_cat=109&amp;_nc_ht=scontent.xx&amp;oh=8c1cf9125545967637fe318651b76133&amp;oe=5CC4C5BE</t>
  </si>
  <si>
    <t>https://scontent.xx.fbcdn.net/v/t1.0-0/s130x130/48086982_10156439082998300_2040727481329123328_n.png?_nc_cat=103&amp;_nc_ht=scontent.xx&amp;oh=88a480674a79383c33cd5ba98b146552&amp;oe=5CF27D48</t>
  </si>
  <si>
    <t>https://scontent.xx.fbcdn.net/v/t15.5256-10/p130x130/47695220_299680000888694_8746490629590089728_n.jpg?_nc_cat=106&amp;_nc_ht=scontent.xx&amp;oh=78e999016452a36b9422ac061a690019&amp;oe=5CC21B27</t>
  </si>
  <si>
    <t>https://scontent.xx.fbcdn.net/v/t1.0-1/p100x100/15976953_1232265353533852_3270267333440719134_n.jpg?_nc_cat=108&amp;_nc_ht=scontent.xx&amp;oh=f3f8c9ff172e3687ddb05b6ec0e21f7e&amp;oe=5CB83C0C</t>
  </si>
  <si>
    <t>https://external.xx.fbcdn.net/safe_image.php?d=AQBq8UZJvfbkHcWL&amp;w=130&amp;h=130&amp;url=https%3A%2F%2Fd2jhuj1whasmze.cloudfront.net%2Fphotos%2Foriginal%2FK7wVu.jpg&amp;cfs=1&amp;_nc_hash=AQAzOFcjIF3uSC8Q</t>
  </si>
  <si>
    <t>https://scontent.xx.fbcdn.net/v/t15.5256-10/p130x130/47698951_277049246196028_6789050737453170688_n.jpg?_nc_cat=100&amp;_nc_ht=scontent.xx&amp;oh=ed302832af56b1769eb4bc938688cac1&amp;oe=5CFB22D9</t>
  </si>
  <si>
    <t>https://scontent.xx.fbcdn.net/v/t15.5256-10/s130x130/47780437_2244214625792283_7531420376979472384_n.jpg?_nc_cat=100&amp;_nc_ht=scontent.xx&amp;oh=f4aca7ff63ca381ff8786839a4e9c0f5&amp;oe=5CC87209</t>
  </si>
  <si>
    <t>https://scontent.xx.fbcdn.net/v/t15.5256-10/s130x130/47779289_2157826224238616_6003969134226833408_n.jpg?_nc_cat=105&amp;_nc_ht=scontent.xx&amp;oh=7df45130cab062bdbe602b3deadfc43d&amp;oe=5CB58F1B</t>
  </si>
  <si>
    <t>https://scontent.xx.fbcdn.net/v/t15.5256-10/s130x130/38972787_875132129277199_1440760171151228928_n.jpg?_nc_cat=102&amp;_nc_ht=scontent.xx&amp;oh=6f9fe70722f01fccbc9b0df518be2bfd&amp;oe=5CC47713</t>
  </si>
  <si>
    <t>https://scontent.xx.fbcdn.net/v/t15.5256-10/p130x130/48305781_2229628950609392_7767470456717705216_n.jpg?_nc_cat=101&amp;_nc_ht=scontent.xx&amp;oh=b3c1603ab28d2cb4e9e349c52312d5e8&amp;oe=5CB8394F</t>
  </si>
  <si>
    <t>https://scontent.xx.fbcdn.net/v/t15.5256-10/p130x130/48251136_590927204671067_525755845875597312_n.jpg?_nc_cat=104&amp;_nc_ht=scontent.xx&amp;oh=b6032068a35fdcd960719ef2afacbc73&amp;oe=5CC3429F</t>
  </si>
  <si>
    <t>https://external.xx.fbcdn.net/safe_image.php?d=AQAWJw_PMimvGsYg&amp;w=130&amp;h=130&amp;url=https%3A%2F%2Fwww.washingtonpost.com%2Fresizer%2Fh-QALgUR_uT2dJSuzn6SGg9FiBE%3D%2F1484x0%2Farc-anglerfish-washpost-prod-washpost.s3.amazonaws.com%2Fpublic%2FJZDEBNQAVQI6TIL6CYVXCLUPYI.jpg&amp;cfs=1&amp;sx=554&amp;sy=0&amp;sw=930&amp;sh=930&amp;_nc_hash=AQAnkYvvhifCxgMt</t>
  </si>
  <si>
    <t>https://scontent.xx.fbcdn.net/v/t15.5256-10/p130x130/47796191_761174654235508_4655651506987466752_n.jpg?_nc_cat=104&amp;_nc_ht=scontent.xx&amp;oh=8e0476cf0788f174803c636fd0e5e03b&amp;oe=5CC64E1A</t>
  </si>
  <si>
    <t>https://external.xx.fbcdn.net/safe_image.php?d=AQDcfDK6905LF5dz&amp;w=130&amp;h=130&amp;url=https%3A%2F%2Fi.guim.co.uk%2Fimg%2Fmedia%2Fe6c46cd10857bd7d7a03200fec8df1411aff2c4c%2F0_374_5557_3335%2Fmaster%2F5557.jpg%3Fwidth%3D1200%26height%3D630%26quality%3D85%26auto%3Dformat%26fit%3Dcrop%26overlay-align%3Dbottom%252Cleft%26overlay-width%3D100p%26overlay-base64%3DL2ltZy9zdGF0aWMvb3ZlcmxheXMvdGctZGVmYXVsdC5wbmc%26s%3D37f09c9a60f09b8c6b43e057fda867b8&amp;cfs=1&amp;_nc_hash=AQCgjCDTNwcpvK2Z</t>
  </si>
  <si>
    <t>https://scontent.xx.fbcdn.net/v/t15.5256-10/s130x130/48402444_922363724635124_5208697549292044288_n.jpg?_nc_cat=107&amp;_nc_ht=scontent.xx&amp;oh=2f65fb4765692f61e3003b4735989b97&amp;oe=5CB8FE91</t>
  </si>
  <si>
    <t>https://scontent.xx.fbcdn.net/v/t15.5256-10/p130x130/48537772_206309346914847_4679666881047560192_n.jpg?_nc_cat=109&amp;_nc_ht=scontent.xx&amp;oh=5e174488a494b44cbf40470f91525b84&amp;oe=5CFFEE42</t>
  </si>
  <si>
    <t>https://scontent.xx.fbcdn.net/v/t15.5256-10/p130x130/27853311_10155227102126479_6994292965237587968_n.jpg?_nc_cat=100&amp;_nc_ht=scontent.xx&amp;oh=bb0cca200561d80ef6b034d9be02ecbc&amp;oe=5CC197E5</t>
  </si>
  <si>
    <t>https://scontent.xx.fbcdn.net/v/t15.13418-10/s130x130/47838735_2020884614655051_3596090110220697600_n.jpg?_nc_cat=103&amp;_nc_ht=scontent.xx&amp;oh=2de5923b190fb749b40384dceb5d3921&amp;oe=5CBC0F8C</t>
  </si>
  <si>
    <t>https://external.xx.fbcdn.net/safe_image.php?d=AQCNO2vXSQLJvDnV&amp;w=130&amp;h=130&amp;url=https%3A%2F%2Fassets.teenvogue.com%2Fphotos%2F5c17da0d5086104dad44759c%2F3%3A2%2Fw_1200%2Ch_630%2Cc_limit%2FPC_SOCIAL.jpg&amp;cfs=1&amp;_nc_hash=AQC3oCbVBgeOpHrw</t>
  </si>
  <si>
    <t>https://scontent.xx.fbcdn.net/v/t15.5256-10/p130x130/48275898_368849900591631_2347069695913361408_n.jpg?_nc_cat=106&amp;_nc_ht=scontent.xx&amp;oh=dccf40814c0cac89ba264ee725955b6e&amp;oe=5CF88D46</t>
  </si>
  <si>
    <t>https://external.xx.fbcdn.net/safe_image.php?d=AQA5Xbdrk3i91AVr&amp;w=130&amp;h=130&amp;url=https%3A%2F%2Fstorage.googleapis.com%2Fplanet4-international-stateless%2F2018%2F12%2F2877781e-gp0stsgjh_medium_res.jpg&amp;cfs=1&amp;sx=400&amp;sy=0&amp;sw=800&amp;sh=800&amp;_nc_hash=AQD32YKWqmpoc-DR</t>
  </si>
  <si>
    <t>https://scontent.xx.fbcdn.net/v/t15.5256-10/s130x130/47589481_2140960519303485_4430441735725776896_n.jpg?_nc_cat=108&amp;_nc_ht=scontent.xx&amp;oh=b5cdd358823afb31d60a098d48fa4835&amp;oe=5CC92453</t>
  </si>
  <si>
    <t>https://external.xx.fbcdn.net/safe_image.php?d=AQCYymHs4uyt5_2S&amp;w=130&amp;h=130&amp;url=https%3A%2F%2Fassets.teenvogue.com%2Fphotos%2F5c180702c90dcf24200e1602%2F16%3A9%2Fw_1280%2FPS_SOCIAL.jpg&amp;cfs=1&amp;_nc_hash=AQA9_VAKgLFSHOVN</t>
  </si>
  <si>
    <t>https://external.xx.fbcdn.net/safe_image.php?d=AQA8MEvv128lwnsG&amp;w=130&amp;h=130&amp;url=https%3A%2F%2Fi.kinja-img.com%2Fgawker-media%2Fimage%2Fupload%2Fs--tEJrz3kn--%2Fc_fill%2Cfl_progressive%2Cg_center%2Ch_900%2Cq_80%2Cw_1600%2Fp4suernlss40a0mv5bsh.jpg&amp;cfs=1&amp;_nc_hash=AQD3Gv1HR5-osDj6</t>
  </si>
  <si>
    <t>https://external.xx.fbcdn.net/safe_image.php?d=AQDCmjxhzF7uHcZq&amp;w=130&amp;h=130&amp;url=https%3A%2F%2Fstorage.googleapis.com%2Fplanet4-international-stateless%2F2018%2F12%2F5755d19d-gp0sts9dx.jpg&amp;cfs=1&amp;sx=259&amp;sy=0&amp;sw=770&amp;sh=770&amp;_nc_hash=AQDP3-pGMyn2X3rG</t>
  </si>
  <si>
    <t>https://scontent.xx.fbcdn.net/v/t15.13418-10/p130x130/48504255_1041628112704201_6991576119249993728_n.jpg?_nc_cat=102&amp;_nc_ht=scontent.xx&amp;oh=389022b78f44cf8ad053b41a7722e81e&amp;oe=5CC6A050</t>
  </si>
  <si>
    <t>https://external.xx.fbcdn.net/safe_image.php?d=AQBfllTZVD1dNWuC&amp;w=130&amp;h=130&amp;url=https%3A%2F%2Fimg.buzzfeed.com%2Fbuzzfeed-static%2Fstatic%2F2018-11%2F27%2F23%2Fcampaign_images%2Fbuzzfeed-prod-web-06%2Fwhat-reusable-straw-are-you-2-17283-1543379608-11_dblbig.jpg&amp;cfs=1&amp;_nc_hash=AQCEOefTJa0DthhV</t>
  </si>
  <si>
    <t>https://scontent.xx.fbcdn.net/v/t15.5256-10/p130x130/48439448_196388504645605_3706462308642324480_n.jpg?_nc_cat=111&amp;_nc_ht=scontent.xx&amp;oh=349780473995713f322ceea64055892c&amp;oe=5CF6178D</t>
  </si>
  <si>
    <t>https://scontent.xx.fbcdn.net/v/t1.0-0/s130x130/48405748_10156455819313300_8356630130235277312_n.jpg?_nc_cat=107&amp;_nc_ht=scontent.xx&amp;oh=ac32ae12563a7423995cc5789b63cea9&amp;oe=5CB3315E</t>
  </si>
  <si>
    <t>https://scontent.xx.fbcdn.net/v/t15.5256-10/p130x130/47780936_262598507741563_2529654347713740800_n.jpg?_nc_cat=110&amp;_nc_ht=scontent.xx&amp;oh=f0bd36160565767bb0c9a6c49b7628d0&amp;oe=5CC28DAC</t>
  </si>
  <si>
    <t>https://scontent.xx.fbcdn.net/v/t15.5256-10/p130x130/48524103_2314001285591064_655495808476512256_n.jpg?_nc_cat=109&amp;_nc_ht=scontent.xx&amp;oh=425b1c34cdc009d9a4c337751395acc3&amp;oe=5CF7380B</t>
  </si>
  <si>
    <t>https://scontent.xx.fbcdn.net/v/t15.5256-10/p130x130/48336121_274266759927895_5340115014449627136_n.jpg?_nc_cat=110&amp;_nc_ht=scontent.xx&amp;oh=169af0a7bbb458b6368c27584f7e8294&amp;oe=5CFE7865</t>
  </si>
  <si>
    <t>https://external.xx.fbcdn.net/safe_image.php?d=AQDSddfDMh2BoTkh&amp;w=130&amp;h=130&amp;url=https%3A%2F%2Fstorage.googleapis.com%2Fplanet4-international-stateless%2F2018%2F10%2F2864ce71-gp0stsiby_medium_res.jpg&amp;cfs=1&amp;sx=288&amp;sy=0&amp;sw=801&amp;sh=801&amp;_nc_hash=AQBGzPM-wp9GDSM5</t>
  </si>
  <si>
    <t>https://scontent.xx.fbcdn.net/v/t1.0-0/p130x130/48429901_10156459482783300_5210931610890797056_n.jpg?_nc_cat=100&amp;_nc_ht=scontent.xx&amp;oh=26e6c0845d654769ac2f53f4e1ab122c&amp;oe=5CB4639B</t>
  </si>
  <si>
    <t>https://external.xx.fbcdn.net/safe_image.php?d=AQAiL1BCAPNzrwSY&amp;w=130&amp;h=130&amp;url=https%3A%2F%2Fi.guim.co.uk%2Fimg%2Fmedia%2F4146b8e14252dbded40c30dd36f852a969dd5419%2F0_0_5568_3341%2Fmaster%2F5568.jpg%3Fwidth%3D1200%26height%3D630%26quality%3D85%26auto%3Dformat%26fit%3Dcrop%26overlay-align%3Dbottom%252Cleft%26overlay-width%3D100p%26overlay-base64%3DL2ltZy9zdGF0aWMvb3ZlcmxheXMvdGctZGVmYXVsdC5wbmc%26s%3Dd817dbd8dc33d85f546df218a4954368&amp;cfs=1&amp;_nc_hash=AQCbbPeo5ewsV3ak</t>
  </si>
  <si>
    <t>https://scontent.xx.fbcdn.net/v/t15.5256-10/p130x130/48537363_2426069697613068_3209741429530165248_n.jpg?_nc_cat=101&amp;_nc_ht=scontent.xx&amp;oh=b4c7ded2bd98d8643d45f50d90419d97&amp;oe=5CB36BEF</t>
  </si>
  <si>
    <t>https://scontent.xx.fbcdn.net/v/t15.5256-10/p130x130/43918716_560186871107966_3354875937899413504_n.jpg?_nc_cat=102&amp;_nc_ht=scontent.xx&amp;oh=8562ec10b361165233e36e17e5025944&amp;oe=5CB879B5</t>
  </si>
  <si>
    <t>https://scontent.xx.fbcdn.net/v/t1.0-0/p130x130/48991412_10156456213708300_2379743410509578240_n.jpg?_nc_cat=103&amp;_nc_ht=scontent.xx&amp;oh=c28345ea0da8010ccc87a53d05758a9f&amp;oe=5CBE13D3</t>
  </si>
  <si>
    <t>https://scontent.xx.fbcdn.net/v/t1.0-0/p130x130/47423825_10156420895168300_2054272502510649344_n.jpg?_nc_cat=105&amp;_nc_ht=scontent.xx&amp;oh=a2a0a8f933aeec86a822668519a8a3ea&amp;oe=5CC06531</t>
  </si>
  <si>
    <t>https://scontent.xx.fbcdn.net/v/t1.0-0/p130x130/48392417_10156453860228300_405005799581024256_n.jpg?_nc_cat=106&amp;_nc_ht=scontent.xx&amp;oh=cbf8cb3ee825747ff5816960b2cdf7b2&amp;oe=5CC4BBBF</t>
  </si>
  <si>
    <t>https://scontent.xx.fbcdn.net/v/t1.0-0/p130x130/49039600_10156464003373300_4787544356305240064_n.jpg?_nc_cat=106&amp;_nc_ht=scontent.xx&amp;oh=d2deca2f219eb396e5c803b9dd7bb699&amp;oe=5CF7681C</t>
  </si>
  <si>
    <t>https://scontent.xx.fbcdn.net/v/t1.0-0/p130x130/48387664_10156454020498300_4750973100621824000_n.jpg?_nc_cat=106&amp;_nc_ht=scontent.xx&amp;oh=e7f4539de7712f35ea21f757db8bb46a&amp;oe=5CB98207</t>
  </si>
  <si>
    <t>https://scontent.xx.fbcdn.net/v/t1.0-0/p130x130/49237443_10156463432403300_7914082369412268032_n.jpg?_nc_cat=111&amp;_nc_ht=scontent.xx&amp;oh=db17d2251f0d5259e5c8f3f34ab38a38&amp;oe=5CF33977</t>
  </si>
  <si>
    <t>https://external.xx.fbcdn.net/safe_image.php?d=AQA5XuzRm1dq3LHQ&amp;w=130&amp;h=130&amp;url=https%3A%2F%2Fcdn-images-1.medium.com%2Fmax%2F1200%2F1%2AxR_Qb1gQGPuxcneTkM_axA.jpeg&amp;cfs=1&amp;sx=227&amp;sy=0&amp;sw=900&amp;sh=900&amp;_nc_hash=AQBn5JhtaPdzKF1G</t>
  </si>
  <si>
    <t>https://scontent.xx.fbcdn.net/v/t15.5256-10/s130x130/48308614_996825053840807_106586214814973952_n.jpg?_nc_cat=102&amp;_nc_ht=scontent.xx&amp;oh=3c0a32fb9c04f8fe2960b5d3637041f7&amp;oe=5CC70453</t>
  </si>
  <si>
    <t>https://scontent.xx.fbcdn.net/v/t15.5256-10/p130x130/48247405_274970516548247_6757799382881402880_n.jpg?_nc_cat=107&amp;_nc_ht=scontent.xx&amp;oh=67bd5224d4b127f25a2ea9fdc109247b&amp;oe=5CB7B08C</t>
  </si>
  <si>
    <t>https://external.xx.fbcdn.net/safe_image.php?d=AQBN3yaRIQdN2pDd&amp;w=130&amp;h=130&amp;url=https%3A%2F%2Fstatic.scientificamerican.com%2Fblogs%2Fcache%2Ffile%2F953DE9CD-4ACF-4651-AD50755E9F31BEDE.jpg&amp;cfs=1&amp;_nc_hash=AQA4yEuGfGmJIvce</t>
  </si>
  <si>
    <t>https://scontent.xx.fbcdn.net/v/t15.5256-10/p130x130/48493732_330825310840262_9170377930038050816_n.jpg?_nc_cat=109&amp;_nc_ht=scontent.xx&amp;oh=3ffaf3b1f2b7f3e12de59de956ae05c6&amp;oe=5CC53760</t>
  </si>
  <si>
    <t>https://scontent.xx.fbcdn.net/v/t15.5256-10/p130x130/48434198_502638816910560_4357328507445968896_n.jpg?_nc_cat=103&amp;_nc_ht=scontent.xx&amp;oh=d5f934a31161bc0d65f3109c75503991&amp;oe=5CB51CAA</t>
  </si>
  <si>
    <t>https://external.xx.fbcdn.net/safe_image.php?d=AQBz6cVfWqQcuFC9&amp;w=130&amp;h=130&amp;url=https%3A%2F%2Fcdn-images-1.medium.com%2Fmax%2F1200%2F1%2AnLtjmrXIFUKZDcClI-IEwQ.jpeg&amp;cfs=1&amp;_nc_hash=AQCsctNRkjmgoSmL</t>
  </si>
  <si>
    <t>https://scontent.xx.fbcdn.net/v/t15.5256-10/p130x130/48308676_592206777885370_789009196199706624_n.jpg?_nc_cat=103&amp;_nc_ht=scontent.xx&amp;oh=2887cc8f6944a19fb5f5ecdecf9de07d&amp;oe=5CBBD531</t>
  </si>
  <si>
    <t>https://external.xx.fbcdn.net/safe_image.php?d=AQChyB_N-r4SAvb5&amp;w=130&amp;h=130&amp;url=https%3A%2F%2Fstorage.googleapis.com%2Fplanet4-international-stateless%2F2018%2F07%2FGP023Z9_Medium_res.jpg&amp;cfs=1&amp;sx=105&amp;sy=0&amp;sw=800&amp;sh=800&amp;_nc_hash=AQD8nqf8v_Yjgjgo</t>
  </si>
  <si>
    <t>https://external.xx.fbcdn.net/safe_image.php?w=130&amp;h=130&amp;url=https%3A%2F%2Fstorage.googleapis.com%2Fplanet4-international-stateless%2F2018%2F12%2F41748e5b-gp0stssp8.jpg&amp;cfs=1&amp;_nc_hash=AQBNJsLvdCw0Nm22</t>
  </si>
  <si>
    <t>https://scontent.xx.fbcdn.net/v/t15.5256-10/p130x130/45308681_348229109268305_8604032203673829376_n.jpg?_nc_cat=107&amp;_nc_ht=scontent.xx&amp;oh=b221f797c2c862f8e36bdfd24a006c4b&amp;oe=5CC1ADFD</t>
  </si>
  <si>
    <t>https://external.xx.fbcdn.net/safe_image.php?d=AQBWvbALTOuCosfc&amp;w=130&amp;h=130&amp;url=https%3A%2F%2Fstatic01.nyt.com%2Fimages%2F2018%2F12%2F20%2Fclimate%2F00GALAPAGOS-slide-JZEO%2F00GALAPAGOS-slide-JZEO-facebookJumbo-v2.jpg&amp;cfs=1&amp;_nc_hash=AQAz5J0zcxXvtEkl</t>
  </si>
  <si>
    <t>https://external.xx.fbcdn.net/safe_image.php?d=AQAeKu213ZOM10GE&amp;w=130&amp;h=130&amp;url=https%3A%2F%2Fassets.teenvogue.com%2Fphotos%2F5bdc88d51423681fe9491736%2F3%3A2%2Fw_1200%2Ch_630%2Cc_limit%2FJamie.jpg&amp;cfs=1&amp;sx=271&amp;sy=0&amp;sw=628&amp;sh=628&amp;_nc_hash=AQArXAuEfM4N90Tc</t>
  </si>
  <si>
    <t>https://scontent.xx.fbcdn.net/v/t15.5256-10/p130x130/47590975_1255498297931469_3625747997565911040_n.jpg?_nc_cat=100&amp;_nc_ht=scontent.xx&amp;oh=0e875ff9d191021280fa86f9321fa982&amp;oe=5CFA1F68</t>
  </si>
  <si>
    <t>https://external.xx.fbcdn.net/safe_image.php?w=130&amp;h=130&amp;url=https%3A%2F%2Fassets.teenvogue.com%2Fphotos%2F5c180702c90dcf24200e1602%2F16%3A9%2Fw_1280%2FPS_SOCIAL.jpg&amp;cfs=1&amp;_nc_hash=AQCdJVPnW049CIn3</t>
  </si>
  <si>
    <t>https://scontent.xx.fbcdn.net/v/t15.13418-10/p130x130/48757266_465601543969106_1211280098590720000_n.jpg?_nc_cat=100&amp;_nc_ht=scontent.xx&amp;oh=2398c5f3974e26a8fc8e999bc1e28a79&amp;oe=5CC178FD</t>
  </si>
  <si>
    <t>https://scontent.xx.fbcdn.net/v/t1.0-0/q83/p130x130/48417286_10156453863218300_9177224198102188032_n.jpg?_nc_cat=109&amp;_nc_ht=scontent.xx&amp;oh=2c3ff52826866087818f85835da8a6c8&amp;oe=5CFE8715</t>
  </si>
  <si>
    <t>https://scontent.xx.fbcdn.net/v/t15.13418-10/p130x130/27599938_1882543341787446_2605512201829613568_n.jpg?_nc_cat=101&amp;_nc_ht=scontent.xx&amp;oh=9b591545b283edae930d6c356bda681c&amp;oe=5CF903FB</t>
  </si>
  <si>
    <t>https://scontent.xx.fbcdn.net/v/t15.13418-10/s130x130/48463454_360313101421385_2642647193445466112_n.jpg?_nc_cat=110&amp;_nc_ht=scontent.xx&amp;oh=266552afd595ce0e2046b6e3c5cbcd6a&amp;oe=5CB5F124</t>
  </si>
  <si>
    <t>https://scontent.xx.fbcdn.net/v/t1.0-0/p130x130/48376783_10156456248118300_3404180895442141184_n.jpg?_nc_cat=106&amp;_nc_ht=scontent.xx&amp;oh=382dac2fd0d45fa371883b5d6f90c02e&amp;oe=5CF74D56</t>
  </si>
  <si>
    <t>https://scontent.xx.fbcdn.net/v/t1.0-0/p130x130/47572757_10156420941883300_243505150826643456_n.jpg?_nc_cat=107&amp;_nc_ht=scontent.xx&amp;oh=86068c47440075654ee8901f32cdd84f&amp;oe=5CB3BB2F</t>
  </si>
  <si>
    <t>https://scontent.xx.fbcdn.net/v/t1.0-0/p130x130/49301918_10156482373693300_5748545981729734656_n.png?_nc_cat=105&amp;_nc_ht=scontent.xx&amp;oh=35db2c6737ee3e1036f7e3079d874446&amp;oe=5CC8A3E6</t>
  </si>
  <si>
    <t>https://scontent.xx.fbcdn.net/v/t1.0-0/s130x130/49402058_10156471488053300_8283392536882446336_n.png?_nc_cat=100&amp;_nc_ht=scontent.xx&amp;oh=e6e389120c74d43414659f10a79465b7&amp;oe=5CC57655</t>
  </si>
  <si>
    <t>https://scontent.xx.fbcdn.net/v/t1.0-0/q86/p130x130/49076970_10156454019813300_9112597378522677248_n.jpg?_nc_cat=109&amp;_nc_ht=scontent.xx&amp;oh=b1e3a1b230bdaef533c923b018d4acd7&amp;oe=5CC638A1</t>
  </si>
  <si>
    <t>https://scontent.xx.fbcdn.net/v/t1.0-0/s130x130/49343244_10156484404323300_2664925017011126272_n.jpg?_nc_cat=110&amp;_nc_ht=scontent.xx&amp;oh=1a5b76093e3e7e85583b40f75f16ec74&amp;oe=5CB88338</t>
  </si>
  <si>
    <t>https://external.xx.fbcdn.net/safe_image.php?d=AQDjys-Sts6oJVHW&amp;w=130&amp;h=130&amp;url=https%3A%2F%2Fpmdvod.nationalgeographic.com%2FNG_Video%2F465%2F947%2Fsmpost_1500475553317.jpg&amp;cfs=1&amp;_nc_hash=AQDjfKKmcu-fmGUU</t>
  </si>
  <si>
    <t>https://scontent.xx.fbcdn.net/v/t39.2147-6/c32.0.130.130a/p130x130/49839740_2236246103366357_1568605975865196544_n.jpg?_nc_cat=109&amp;_nc_ht=scontent.xx&amp;oh=305e0944b56ecc32f41311f4d4af3214&amp;oe=5CBDB096</t>
  </si>
  <si>
    <t>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t>
  </si>
  <si>
    <t>https://scontent.xx.fbcdn.net/v/t15.5256-10/p130x130/48807185_336703873588126_8109409952956678144_n.jpg?_nc_cat=108&amp;_nc_ht=scontent.xx&amp;oh=4079837cd78238c7dd29b9915b244601&amp;oe=5CF95C85</t>
  </si>
  <si>
    <t>https://external.xx.fbcdn.net/safe_image.php?d=AQD5aQ2zb9KE7vin&amp;w=130&amp;h=130&amp;url=http%3A%2F%2Fgrist.files.wordpress.com%2F2018%2F11%2FBurning-Gas-Can.jpg%3Fw%3D1200%26h%3D675%26crop%3D1&amp;cfs=1&amp;_nc_hash=AQDKoVwC5jgXQruQ</t>
  </si>
  <si>
    <t>https://scontent.xx.fbcdn.net/v/t1.0-0/s130x130/48403315_2210175592383465_6457493044752023552_n.png?_nc_cat=110&amp;_nc_ht=scontent.xx&amp;oh=4c80e3c674cb06eca8141c0ef455088e&amp;oe=5CF4B274</t>
  </si>
  <si>
    <t>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t>
  </si>
  <si>
    <t>https://scontent.xx.fbcdn.net/v/t15.5256-10/s130x130/49633092_2217185691902198_6526956899449962496_n.jpg?_nc_cat=106&amp;_nc_ht=scontent.xx&amp;oh=b30f02295cb9ec6b0c3e6800b8569727&amp;oe=5CF6CBD2</t>
  </si>
  <si>
    <t>https://scontent.xx.fbcdn.net/v/t15.5256-10/p130x130/48793045_2229542520637886_3024121769154838528_n.jpg?_nc_cat=106&amp;_nc_ht=scontent.xx&amp;oh=fcc36b9d594dde9dac771a8f78314bdc&amp;oe=5CB3BDA4</t>
  </si>
  <si>
    <t>https://scontent.xx.fbcdn.net/v/t1.0-0/s130x130/49793753_10156485930068300_6999492117638676480_n.jpg?_nc_cat=101&amp;_nc_ht=scontent.xx&amp;oh=c5646b06ad7a4a5cec404014b5438019&amp;oe=5CF881F8</t>
  </si>
  <si>
    <t>https://external.xx.fbcdn.net/safe_image.php?d=AQB4bStdQSDdwc--&amp;w=130&amp;h=130&amp;url=https%3A%2F%2Fstorage.googleapis.com%2Fplanet4-international-stateless%2F2019%2F01%2Fb5172c98-gp0stsm73_medium_res.jpg&amp;cfs=1&amp;_nc_hash=AQBa0ZCf5yQrUJgX</t>
  </si>
  <si>
    <t>https://scontent.xx.fbcdn.net/v/t1.0-0/s130x130/49342295_10156488667443300_238381701519114240_n.png?_nc_cat=110&amp;_nc_ht=scontent.xx&amp;oh=0860eb2fa29211332a59cc9184f19386&amp;oe=5CB61831</t>
  </si>
  <si>
    <t>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t>
  </si>
  <si>
    <t>https://scontent.xx.fbcdn.net/v/t15.5256-10/p130x130/44550067_181286492822328_3084353475685908480_n.jpg?_nc_cat=1&amp;_nc_ht=scontent.xx&amp;oh=e46f32daea3d1831a118d8bd7330ad08&amp;oe=5CB3B154</t>
  </si>
  <si>
    <t>https://external.xx.fbcdn.net/safe_image.php?d=AQBidGS4GuqtPDS6&amp;w=130&amp;h=130&amp;url=https%3A%2F%2Fwww.radionz.co.nz%2Fassets%2Fnews%2F181700%2Feight_col_solomon_flooded_road.jpg%3F1546653067&amp;cfs=1&amp;_nc_hash=AQBxCoCIfVE4WIUM</t>
  </si>
  <si>
    <t>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t>
  </si>
  <si>
    <t>https://scontent.xx.fbcdn.net/v/t15.5256-10/p130x130/47390371_1981795155457639_105606562839527424_n.jpg?_nc_cat=111&amp;_nc_ht=scontent.xx&amp;oh=c5855179fe391d9f45d2ed2924b2c3ba&amp;oe=5CF93570</t>
  </si>
  <si>
    <t>https://external.xx.fbcdn.net/safe_image.php?d=AQA2I8KU-ZJSJBv7&amp;w=130&amp;h=130&amp;url=https%3A%2F%2Fimg.buzzfeed.com%2Fthumbnailer-prod-us-east-1%2Fvideo-api%2Fassets%2F175721.jpg&amp;cfs=1&amp;_nc_hash=AQC_qEo9vYRyd9gC</t>
  </si>
  <si>
    <t>https://external.xx.fbcdn.net/safe_image.php?d=AQD-wgE0-cbg8vLF&amp;w=130&amp;h=130&amp;url=https%3A%2F%2Fassets.teenvogue.com%2Fphotos%2F5c1e570f7f2f0852e2b9d52b%2F16%3A9%2Fw_1280%2FAL_SOCIAL.jpg&amp;cfs=1&amp;_nc_hash=AQDPps4lTLVYTcdL</t>
  </si>
  <si>
    <t>https://external.xx.fbcdn.net/safe_image.php?d=AQBt7l28U8VM6_dn&amp;w=130&amp;h=130&amp;url=https%3A%2F%2Fcms.qz.com%2Fwp-content%2Fuploads%2F2019%2F01%2FIMG_9011_edited-e1546480994780.jpg%3Fquality%3D75%26strip%3Dall%26w%3D1400&amp;cfs=1&amp;sx=85&amp;sy=0&amp;sw=790&amp;sh=790&amp;_nc_hash=AQDA0TfYyQMLQqWX</t>
  </si>
  <si>
    <t>https://scontent.xx.fbcdn.net/v/t1.0-0/q82/s130x130/49612702_10156497170083300_9041900898275557376_n.jpg?_nc_cat=103&amp;_nc_ht=scontent.xx&amp;oh=1720ce2855a159495c9e756a2e435265&amp;oe=5CC4C314</t>
  </si>
  <si>
    <t>https://scontent.xx.fbcdn.net/v/t15.13418-10/p130x130/47397628_1384001515075052_6128234138806779904_n.jpg?_nc_cat=107&amp;_nc_ht=scontent.xx&amp;oh=9d3f71823392fe1c873573ebc0fe185d&amp;oe=5CC155A7</t>
  </si>
  <si>
    <t>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t>
  </si>
  <si>
    <t>https://scontent.xx.fbcdn.net/v/t1.0-0/p130x130/49661456_10156498528758300_6729023110588137472_n.png?_nc_cat=100&amp;_nc_ht=scontent.xx&amp;oh=496cd64f6ee923a11ed48d1e600ff3f9&amp;oe=5D008FD8</t>
  </si>
  <si>
    <t>https://scontent.xx.fbcdn.net/v/t15.5256-10/p130x130/29780637_2549792518579386_9020190560148783104_n.jpg?_nc_cat=100&amp;_nc_ht=scontent.xx&amp;oh=afd8120e3ff8aa931c70e6977a11794b&amp;oe=5CFC50B3</t>
  </si>
  <si>
    <t>https://scontent.xx.fbcdn.net/v/t15.5256-10/p130x130/49055089_333806050799013_3968446577734844416_n.jpg?_nc_cat=106&amp;_nc_ht=scontent.xx&amp;oh=770de995ec5ffdd5655382e59f7e71a0&amp;oe=5CF54FAF</t>
  </si>
  <si>
    <t>https://scontent.xx.fbcdn.net/v/t15.5256-10/s130x130/49550288_2234663080105826_2880053675395383296_n.jpg?_nc_cat=108&amp;_nc_ht=scontent.xx&amp;oh=e068d01835c3baf543dfebf1638cf905&amp;oe=5CC58724</t>
  </si>
  <si>
    <t>https://scontent.xx.fbcdn.net/v/t15.5256-10/p130x130/35681858_10156812328744684_3326685649469177856_n.jpg?_nc_cat=102&amp;_nc_ht=scontent.xx&amp;oh=9f2f4791715f9e64bfcbe8054f281eff&amp;oe=5CB45925</t>
  </si>
  <si>
    <t>https://scontent.xx.fbcdn.net/v/t1.0-0/p130x130/50223052_10156500689363300_994076674649751552_n.jpg?_nc_cat=105&amp;_nc_ht=scontent.xx&amp;oh=e6294e2a7f4e46d221d181247a7d08a5&amp;oe=5CB938BD</t>
  </si>
  <si>
    <t>https://scontent.xx.fbcdn.net/v/t15.5256-10/p130x130/49043135_587178761747045_4728118265379815424_n.jpg?_nc_cat=101&amp;_nc_ht=scontent.xx&amp;oh=8ec120dc20d2703d1d1334fdd32426d4&amp;oe=5CFF221F</t>
  </si>
  <si>
    <t>https://scontent.xx.fbcdn.net/v/t15.5256-10/p130x130/49341913_581621668947180_2591494356288405504_n.jpg?_nc_cat=1&amp;_nc_ht=scontent.xx&amp;oh=8b083dd949186d3e510c0d79596c64c1&amp;oe=5CB88221</t>
  </si>
  <si>
    <t>https://external.xx.fbcdn.net/safe_image.php?d=AQByaP_wA-uVbba0&amp;w=130&amp;h=130&amp;url=https%3A%2F%2Fs2.reutersmedia.net%2Fresources%2Fr%2F%3Fm%3D02%26d%3D20190110%26t%3D2%26i%3D1344301882%26w%3D1200%26r%3DLYNXNPEF091RI&amp;cfs=1&amp;_nc_hash=AQBi8IyBElOWdRsQ</t>
  </si>
  <si>
    <t>https://scontent.xx.fbcdn.net/v/t15.5256-10/p130x130/38960985_488987438282789_4039718240002244608_n.jpg?_nc_cat=1&amp;_nc_ht=scontent.xx&amp;oh=a5599757667edcb21eb823e2215b87ef&amp;oe=5CB751E4</t>
  </si>
  <si>
    <t>https://scontent.xx.fbcdn.net/v/t15.5256-10/p130x130/49411019_527788667722896_7790430114931539968_n.jpg?_nc_cat=111&amp;_nc_ht=scontent.xx&amp;oh=c84625efa8a091f7b2475bd7968b56b2&amp;oe=5CF95790</t>
  </si>
  <si>
    <t>https://external.xx.fbcdn.net/safe_image.php?w=130&amp;h=130&amp;url=https%3A%2F%2Finhabitat.com%2Fwp-content%2Fblogs.dir%2F1%2Ffiles%2F2019%2F01%2Fsustainable-living-706x369.jpg&amp;cfs=1&amp;_nc_hash=AQAJzkfJyqHc_EgG</t>
  </si>
  <si>
    <t>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t>
  </si>
  <si>
    <t>https://scontent.xx.fbcdn.net/v/t1.0-0/s130x130/49785996_10156507516688300_1414722095127986176_n.jpg?_nc_cat=107&amp;_nc_ht=scontent.xx&amp;oh=97d4f2e3eb0bf655d14f20d410c36b70&amp;oe=5CB9D541</t>
  </si>
  <si>
    <t>https://scontent.xx.fbcdn.net/v/t1.0-0/s130x130/49564189_10156504402003300_3212459826000953344_n.jpg?_nc_cat=106&amp;_nc_ht=scontent.xx&amp;oh=417d28e27ff7591f00f956a104805faa&amp;oe=5CF10F75</t>
  </si>
  <si>
    <t>https://scontent.xx.fbcdn.net/v/t1.0-0/p130x130/50103889_10156509913718300_8272629920069320704_n.jpg?_nc_cat=108&amp;_nc_ht=scontent.xx&amp;oh=e72692f007615831d52a5f870ee7e4f8&amp;oe=5CFE2DA4</t>
  </si>
  <si>
    <t>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t>
  </si>
  <si>
    <t>https://scontent.xx.fbcdn.net/v/t15.5256-10/p130x130/49349075_283798052488959_8646221946595311616_n.jpg?_nc_cat=1&amp;_nc_ht=scontent.xx&amp;oh=4bd36ebe1c10be129e38ba95caad403a&amp;oe=5CBC04D7</t>
  </si>
  <si>
    <t>https://external.xx.fbcdn.net/safe_image.php?d=AQBCXvV2cOz-OqEX&amp;w=130&amp;h=130&amp;url=https%3A%2F%2Fimg.huffingtonpost.com%2Fasset%2F5c3a056a25000051007daf10.jpeg%3Fcache%3Dm8wmcztkpe%26ops%3D1910_1000&amp;cfs=1&amp;_nc_hash=AQAOBJxV13ctA7Rb</t>
  </si>
  <si>
    <t>https://scontent.xx.fbcdn.net/v/t15.5256-10/s130x130/49245587_343428862915456_8641024941677871104_n.jpg?_nc_cat=104&amp;_nc_ht=scontent.xx&amp;oh=e82323a8b600be8e4f4a76e0b796278e&amp;oe=5CB81812</t>
  </si>
  <si>
    <t>https://external.xx.fbcdn.net/safe_image.php?d=AQD9XERs_WeWfFuU&amp;w=130&amp;h=130&amp;url=https%3A%2F%2Fstatic.scientificamerican.com%2Fsciam%2Fcache%2Ffile%2F71D545C4-F553-458E-B022C5C2A87938F2.jpg&amp;cfs=1&amp;sx=48&amp;sy=0&amp;sw=496&amp;sh=496&amp;_nc_hash=AQB8I-YbTFOItTss</t>
  </si>
  <si>
    <t>https://external.xx.fbcdn.net/safe_image.php?d=AQCrGryEDNHki3iI&amp;w=130&amp;h=130&amp;url=https%3A%2F%2Fwww.washingtonpost.com%2Fresizer%2FqEMbrA5XtjB9i8dVsmtpYs_Lz6A%3D%2F1484x0%2Farc-anglerfish-washpost-prod-washpost.s3.amazonaws.com%2Fpublic%2FTCLAVRAI74I6TCKCB32EFZMQSQ.jpg&amp;cfs=1&amp;_nc_hash=AQBE4gC8Ali065fA</t>
  </si>
  <si>
    <t>https://scontent.xx.fbcdn.net/v/t1.0-0/p130x130/49938219_10157247909014684_544511362466840576_n.png?_nc_cat=106&amp;_nc_ht=scontent.xx&amp;oh=94b8526d6e41b24f0c35404a56dc626f&amp;oe=5CB69ADA</t>
  </si>
  <si>
    <t>https://external.xx.fbcdn.net/safe_image.php?d=AQA468UZW3I_JEyf&amp;w=130&amp;h=130&amp;url=https%3A%2F%2Fmedia.npr.org%2Fassets%2Fimg%2F2019%2F01%2F09%2Fnpr_plastics_d5_20180928_0035-2_wide-84cdf8b04766b9b94f20298fe574c477c90de4e2.jpg%3Fs%3D1400&amp;cfs=1&amp;_nc_hash=AQAQfTh5ud0cdfIg</t>
  </si>
  <si>
    <t>https://scontent.xx.fbcdn.net/v/t15.5256-10/p130x130/49347845_357704661717596_5625942682816741376_n.jpg?_nc_cat=1&amp;_nc_ht=scontent.xx&amp;oh=54b709a5ff33aef6c386ab59fab44e4c&amp;oe=5CF55432</t>
  </si>
  <si>
    <t>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t>
  </si>
  <si>
    <t>https://scontent.xx.fbcdn.net/v/t1.0-0/s130x130/50177571_10156516140373300_2268788256176865280_n.jpg?_nc_cat=111&amp;_nc_ht=scontent.xx&amp;oh=a9c31514ed366fdbd56d0664954e98e6&amp;oe=5CBD3E0F</t>
  </si>
  <si>
    <t>https://scontent.xx.fbcdn.net/v/t15.5256-10/s130x130/49667377_2069295036446780_5671469160060682240_n.jpg?_nc_cat=105&amp;_nc_ht=scontent.xx&amp;oh=47d46bd2b32812616bf9683a69e135b2&amp;oe=5CBD151D</t>
  </si>
  <si>
    <t>https://scontent.xx.fbcdn.net/v/t1.0-0/s130x130/50340736_10156516421863300_9203090728836661248_n.png?_nc_cat=102&amp;_nc_ht=scontent.xx&amp;oh=964d3d3debf433a08421b727ae6c9bfe&amp;oe=5CBEC579</t>
  </si>
  <si>
    <t>https://scontent.xx.fbcdn.net/v/t1.0-0/p130x130/50316991_10156517363333300_7252571021151043584_n.jpg?_nc_cat=109&amp;_nc_ht=scontent.xx&amp;oh=20e12f6ab7dd7fe79165a5728ddf4112&amp;oe=5CFB31CD</t>
  </si>
  <si>
    <t>https://scontent.xx.fbcdn.net/v/t1.0-0/p130x130/50045971_10156518238408300_1952596401682644992_n.jpg?_nc_cat=109&amp;_nc_ht=scontent.xx&amp;oh=cec17b9fe6d109dea4d5994fada990a6&amp;oe=5CC2CA7F</t>
  </si>
  <si>
    <t>https://scontent.xx.fbcdn.net/v/t39.2147-6/c32.0.130.130a/p130x130/50804072_285988168780991_359983079051231232_n.jpg?_nc_cat=103&amp;_nc_ht=scontent.xx&amp;oh=b9dd161d9be33ed00c6692123107fb33&amp;oe=5CFBC3A3</t>
  </si>
  <si>
    <t>https://scontent.xx.fbcdn.net/v/t15.5256-10/s130x130/49702804_1971808049562943_8384036698803142656_n.jpg?_nc_cat=111&amp;_nc_ht=scontent.xx&amp;oh=06fb45735b33745fc5376f3569d3aa3a&amp;oe=5CB7E962</t>
  </si>
  <si>
    <t>https://scontent.xx.fbcdn.net/v/t15.5256-10/s130x130/49144970_1170060973162012_1575098939919564800_n.jpg?_nc_cat=111&amp;_nc_ht=scontent.xx&amp;oh=6fa06def9326be70bd06f3a4d29a3a7e&amp;oe=5CC26B4D</t>
  </si>
  <si>
    <t>https://scontent.xx.fbcdn.net/v/t15.5256-10/p130x130/49807024_2211343962462023_969620542455808000_n.jpg?_nc_cat=101&amp;_nc_ht=scontent.xx&amp;oh=d6e263b5ab3a62d8b0f55836d3a0a384&amp;oe=5CC4EFBF</t>
  </si>
  <si>
    <t>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t>
  </si>
  <si>
    <t>https://external.xx.fbcdn.net/safe_image.php?d=AQDjY4oSbBH9XLso&amp;w=130&amp;h=130&amp;url=https%3A%2F%2Fwww.commondreams.org%2Fsites%2Fdefault%2Ffiles%2Fheadline%2Fthumbs%2Fscreen_shot_2019-01-17_at_9.35.07_am.jpg&amp;cfs=1&amp;_nc_hash=AQBJF5yWh0prOm2a</t>
  </si>
  <si>
    <t>https://scontent.xx.fbcdn.net/v/t1.0-0/p130x130/50767725_10157254439459684_8845607329341636608_n.jpg?_nc_cat=110&amp;_nc_ht=scontent.xx&amp;oh=e7268fb1262a530d5384db094937e12a&amp;oe=5CB76920</t>
  </si>
  <si>
    <t>https://external.xx.fbcdn.net/safe_image.php?d=AQD2DKjYBfD7zXng&amp;w=130&amp;h=130&amp;url=https%3A%2F%2Fthumbor.forbes.com%2Fthumbor%2F600x315%2Fhttps%253A%252F%252Fblogs-images.forbes.com%252Fthumbnails%252Fblog_6117%252Fpt_6117_445_o.jpg%253Ft%253D1547971202&amp;cfs=1&amp;_nc_hash=AQApyYU_LY-ktI4J</t>
  </si>
  <si>
    <t>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t>
  </si>
  <si>
    <t>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t>
  </si>
  <si>
    <t>https://scontent.xx.fbcdn.net/v/t15.13418-10/p130x130/49682882_251026775796895_8450040545027293184_n.jpg?_nc_cat=107&amp;_nc_ht=scontent.xx&amp;oh=b2a6efe98c3332c9383c16f0ee133b90&amp;oe=5D00BE38</t>
  </si>
  <si>
    <t>https://scontent.xx.fbcdn.net/v/t15.5256-10/p130x130/49732916_2375232969364500_6988144470445260800_n.jpg?_nc_cat=106&amp;_nc_ht=scontent.xx&amp;oh=8a75ae9d70c9b8602e5147b645102820&amp;oe=5CC930EC</t>
  </si>
  <si>
    <t>https://scontent.xx.fbcdn.net/v/t15.5256-10/s130x130/49276540_352644628906732_7406744558777663488_n.jpg?_nc_cat=105&amp;_nc_ht=scontent.xx&amp;oh=76ada55aef78e54842cf74b16d264ca9&amp;oe=5CBA4E00</t>
  </si>
  <si>
    <t>https://scontent.xx.fbcdn.net/v/t15.5256-10/p130x130/49761821_293377391322437_1201380211858341888_n.jpg?_nc_cat=1&amp;_nc_ht=scontent.xx&amp;oh=a9b683c047f453952742ea7c84523b2f&amp;oe=5CBCED1E</t>
  </si>
  <si>
    <t>https://scontent.xx.fbcdn.net/v/t15.5256-10/s130x130/38970982_470144706837630_8580205627786133504_n.jpg?_nc_cat=106&amp;_nc_ht=scontent.xx&amp;oh=7edb809970a53bb70635bc914d4931d4&amp;oe=5CC2B773</t>
  </si>
  <si>
    <t>https://scontent.xx.fbcdn.net/v/t15.5256-10/s130x130/49397834_342055923053593_1669418427489452032_n.jpg?_nc_cat=1&amp;_nc_ht=scontent.xx&amp;oh=05f8e39c055ef09694e64070462d30c8&amp;oe=5CB31B9B</t>
  </si>
  <si>
    <t>https://scontent.xx.fbcdn.net/v/t15.5256-10/p130x130/49539773_380071169468161_338969491994050560_n.jpg?_nc_cat=109&amp;_nc_ht=scontent.xx&amp;oh=36c412c91ab6dea6cc9965a63ded5b75&amp;oe=5CBF1273</t>
  </si>
  <si>
    <t>https://scontent.xx.fbcdn.net/v/t1.0-0/p130x130/50551805_698682343860397_281477098424500224_n.jpg?_nc_cat=102&amp;_nc_ht=scontent.xx&amp;oh=7be8c8cac423f187bde33bb77dd66b2a&amp;oe=5CF5B26F</t>
  </si>
  <si>
    <t>https://scontent.xx.fbcdn.net/v/t1.0-0/s130x130/50416179_10156529873143300_9037637718032515072_n.jpg?_nc_cat=111&amp;_nc_ht=scontent.xx&amp;oh=6803fc0420df4b83ccba5abeb2696a6a&amp;oe=5CF6D530</t>
  </si>
  <si>
    <t>https://scontent.xx.fbcdn.net/v/t15.5256-10/s130x130/43837927_2105716579468137_5890831088535732224_n.jpg?_nc_cat=100&amp;_nc_ht=scontent.xx&amp;oh=aacb6e135fd77e4f9034efc1969da48f&amp;oe=5CBB6E39</t>
  </si>
  <si>
    <t>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t>
  </si>
  <si>
    <t>https://scontent.xx.fbcdn.net/v/t15.5256-10/p130x130/50248451_2216536135269593_4063161872310861824_n.jpg?_nc_cat=110&amp;_nc_ht=scontent.xx&amp;oh=3512a9b868799e0a87875710361cfbb8&amp;oe=5CF9D659</t>
  </si>
  <si>
    <t>https://scontent.xx.fbcdn.net/v/t15.5256-10/p130x130/50832844_228098851427245_5032263449573326848_n.jpg?_nc_cat=104&amp;_nc_ht=scontent.xx&amp;oh=58ffce3d9edec32293981d97386fe677&amp;oe=5CF6CEF9</t>
  </si>
  <si>
    <t>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t>
  </si>
  <si>
    <t>https://scontent.xx.fbcdn.net/v/t15.5256-10/p130x130/49903783_2950884144929098_5202094135858692096_n.jpg?_nc_cat=1&amp;_nc_ht=scontent.xx&amp;oh=70dcf56873be1eacba72fd42dd7014ad&amp;oe=5CC4EC70</t>
  </si>
  <si>
    <t>https://external.xx.fbcdn.net/safe_image.php?d=AQBf2FceL3JXPfgh&amp;w=130&amp;h=130&amp;url=https%3A%2F%2Fwww.abc.net.au%2Fnews%2Fimage%2F10748020-16x9-700x394.jpg&amp;cfs=1&amp;_nc_hash=AQBlvglBCV9kO8_h</t>
  </si>
  <si>
    <t>https://external.xx.fbcdn.net/safe_image.php?d=AQDKGzAx1HrDji1I&amp;w=130&amp;h=130&amp;url=https%3A%2F%2Fcdn.cnn.com%2Fcnnnext%2Fdam%2Fassets%2F181016070537-03-wildlife-poy-2018-super-tease.jpg&amp;cfs=1&amp;_nc_hash=AQAa9zo6A-OFiLxy</t>
  </si>
  <si>
    <t>https://scontent.xx.fbcdn.net/v/t15.5256-10/p130x130/43892082_199729244254217_5497802324950646784_n.jpg?_nc_cat=1&amp;_nc_ht=scontent.xx&amp;oh=9fda2d6124a1dc143ba301cdd36c1209&amp;oe=5CF86919</t>
  </si>
  <si>
    <t>https://scontent.xx.fbcdn.net/v/t1.0-0/q89/s130x130/50627128_10156102023582543_6920596635017805824_n.jpg?_nc_cat=1&amp;_nc_ht=scontent.xx&amp;oh=e34c125c40132fb259a030d44cf66a03&amp;oe=5CFC1222</t>
  </si>
  <si>
    <t>https://scontent.xx.fbcdn.net/v/t15.5256-10/s130x130/16231738_10155103547394684_5580874938144784384_n.jpg?_nc_cat=106&amp;_nc_ht=scontent.xx&amp;oh=a6f6f64880b4c0bc400762da5c235ede&amp;oe=5CC4E873</t>
  </si>
  <si>
    <t>https://scontent.xx.fbcdn.net/v/t15.5256-10/p130x130/48620494_380126629202915_6728923523181445120_n.jpg?_nc_cat=1&amp;_nc_ht=scontent.xx&amp;oh=dfdf0eb0aefe3063324627980c4513cc&amp;oe=5CFD480B</t>
  </si>
  <si>
    <t/>
  </si>
  <si>
    <t>Greenpeace International</t>
  </si>
  <si>
    <t>Directed</t>
  </si>
  <si>
    <t>Edge Weight</t>
  </si>
  <si>
    <t>G1</t>
  </si>
  <si>
    <t>0, 12, 96</t>
  </si>
  <si>
    <t>Vertex Group</t>
  </si>
  <si>
    <t>Vertex 1 Group</t>
  </si>
  <si>
    <t>Vertex 2 Group</t>
  </si>
  <si>
    <t>Group 1</t>
  </si>
  <si>
    <t>Group 2</t>
  </si>
  <si>
    <t>Edges</t>
  </si>
  <si>
    <t>Graph Type</t>
  </si>
  <si>
    <t>Number of Edge Types</t>
  </si>
  <si>
    <t>Modularity</t>
  </si>
  <si>
    <t>NodeXL Version</t>
  </si>
  <si>
    <t>Not Applicable</t>
  </si>
  <si>
    <t>1.0.1.408</t>
  </si>
  <si>
    <t>Word</t>
  </si>
  <si>
    <t>Words in Sentiment List#1: Positive</t>
  </si>
  <si>
    <t>Words in Sentiment List#2: Negative</t>
  </si>
  <si>
    <t>Words in Sentiment List#3: Keywords</t>
  </si>
  <si>
    <t>Non-categorized Words</t>
  </si>
  <si>
    <t>Total Words</t>
  </si>
  <si>
    <t>oil</t>
  </si>
  <si>
    <t>climate</t>
  </si>
  <si>
    <t>more</t>
  </si>
  <si>
    <t>world</t>
  </si>
  <si>
    <t>people</t>
  </si>
  <si>
    <t>palm</t>
  </si>
  <si>
    <t>now</t>
  </si>
  <si>
    <t>change</t>
  </si>
  <si>
    <t>plastic</t>
  </si>
  <si>
    <t>join</t>
  </si>
  <si>
    <t>up</t>
  </si>
  <si>
    <t>act</t>
  </si>
  <si>
    <t>protect</t>
  </si>
  <si>
    <t>tell</t>
  </si>
  <si>
    <t>forest</t>
  </si>
  <si>
    <t>share</t>
  </si>
  <si>
    <t>need</t>
  </si>
  <si>
    <t>stop</t>
  </si>
  <si>
    <t>dropdirtypalmoil</t>
  </si>
  <si>
    <t>take</t>
  </si>
  <si>
    <t>breakfreefromplastic</t>
  </si>
  <si>
    <t>action</t>
  </si>
  <si>
    <t>time</t>
  </si>
  <si>
    <t>out</t>
  </si>
  <si>
    <t>new</t>
  </si>
  <si>
    <t>one</t>
  </si>
  <si>
    <t>here</t>
  </si>
  <si>
    <t>coal</t>
  </si>
  <si>
    <t>make</t>
  </si>
  <si>
    <t>planet</t>
  </si>
  <si>
    <t>year</t>
  </si>
  <si>
    <t>oreo</t>
  </si>
  <si>
    <t>today</t>
  </si>
  <si>
    <t>forests</t>
  </si>
  <si>
    <t>dirty</t>
  </si>
  <si>
    <t>stand</t>
  </si>
  <si>
    <t>want</t>
  </si>
  <si>
    <t>companies</t>
  </si>
  <si>
    <t>antarctic</t>
  </si>
  <si>
    <t>activists</t>
  </si>
  <si>
    <t>great</t>
  </si>
  <si>
    <t>together</t>
  </si>
  <si>
    <t>movement</t>
  </si>
  <si>
    <t>greenpeace</t>
  </si>
  <si>
    <t>help</t>
  </si>
  <si>
    <t>over</t>
  </si>
  <si>
    <t>wilmar</t>
  </si>
  <si>
    <t>years</t>
  </si>
  <si>
    <t>message</t>
  </si>
  <si>
    <t>gp</t>
  </si>
  <si>
    <t>big</t>
  </si>
  <si>
    <t>video</t>
  </si>
  <si>
    <t>biggest</t>
  </si>
  <si>
    <t>pipelines</t>
  </si>
  <si>
    <t>know</t>
  </si>
  <si>
    <t>home</t>
  </si>
  <si>
    <t>clean</t>
  </si>
  <si>
    <t>water</t>
  </si>
  <si>
    <t>ocean</t>
  </si>
  <si>
    <t>things</t>
  </si>
  <si>
    <t>around</t>
  </si>
  <si>
    <t>way</t>
  </si>
  <si>
    <t>stoppipelines</t>
  </si>
  <si>
    <t>power</t>
  </si>
  <si>
    <t>call</t>
  </si>
  <si>
    <t>show</t>
  </si>
  <si>
    <t>2019</t>
  </si>
  <si>
    <t>reasonsforhope</t>
  </si>
  <si>
    <t>free</t>
  </si>
  <si>
    <t>makers</t>
  </si>
  <si>
    <t>day</t>
  </si>
  <si>
    <t>sign</t>
  </si>
  <si>
    <t>single</t>
  </si>
  <si>
    <t>threat</t>
  </si>
  <si>
    <t>right</t>
  </si>
  <si>
    <t>watch</t>
  </si>
  <si>
    <t>million</t>
  </si>
  <si>
    <t>amazing</t>
  </si>
  <si>
    <t>find</t>
  </si>
  <si>
    <t>indigenous</t>
  </si>
  <si>
    <t>use</t>
  </si>
  <si>
    <t>let's</t>
  </si>
  <si>
    <t>against</t>
  </si>
  <si>
    <t>end</t>
  </si>
  <si>
    <t>away</t>
  </si>
  <si>
    <t>support</t>
  </si>
  <si>
    <t>drop</t>
  </si>
  <si>
    <t>demand</t>
  </si>
  <si>
    <t>pollution</t>
  </si>
  <si>
    <t>crisis</t>
  </si>
  <si>
    <t>future</t>
  </si>
  <si>
    <t>keep</t>
  </si>
  <si>
    <t>already</t>
  </si>
  <si>
    <t>products</t>
  </si>
  <si>
    <t>000</t>
  </si>
  <si>
    <t>making</t>
  </si>
  <si>
    <t>government</t>
  </si>
  <si>
    <t>live</t>
  </si>
  <si>
    <t>land</t>
  </si>
  <si>
    <t>sea</t>
  </si>
  <si>
    <t>life</t>
  </si>
  <si>
    <t>drilling</t>
  </si>
  <si>
    <t>corporations</t>
  </si>
  <si>
    <t>next</t>
  </si>
  <si>
    <t>still</t>
  </si>
  <si>
    <t>air</t>
  </si>
  <si>
    <t>taking</t>
  </si>
  <si>
    <t>plant</t>
  </si>
  <si>
    <t>last</t>
  </si>
  <si>
    <t>voice</t>
  </si>
  <si>
    <t>something</t>
  </si>
  <si>
    <t>rights</t>
  </si>
  <si>
    <t>pipeline</t>
  </si>
  <si>
    <t>here's</t>
  </si>
  <si>
    <t>first</t>
  </si>
  <si>
    <t>indonesia</t>
  </si>
  <si>
    <t>add</t>
  </si>
  <si>
    <t>rainforests</t>
  </si>
  <si>
    <t>destruction</t>
  </si>
  <si>
    <t>tar</t>
  </si>
  <si>
    <t>sands</t>
  </si>
  <si>
    <t>back</t>
  </si>
  <si>
    <t>news</t>
  </si>
  <si>
    <t>less</t>
  </si>
  <si>
    <t>being</t>
  </si>
  <si>
    <t>don</t>
  </si>
  <si>
    <t>city</t>
  </si>
  <si>
    <t>reef</t>
  </si>
  <si>
    <t>governments</t>
  </si>
  <si>
    <t>communities</t>
  </si>
  <si>
    <t>earth</t>
  </si>
  <si>
    <t>petition</t>
  </si>
  <si>
    <t>oceans</t>
  </si>
  <si>
    <t>europe</t>
  </si>
  <si>
    <t>buy</t>
  </si>
  <si>
    <t>going</t>
  </si>
  <si>
    <t>thing</t>
  </si>
  <si>
    <t>lives</t>
  </si>
  <si>
    <t>fossil</t>
  </si>
  <si>
    <t>economic</t>
  </si>
  <si>
    <t>forum</t>
  </si>
  <si>
    <t>week</t>
  </si>
  <si>
    <t>see</t>
  </si>
  <si>
    <t>beautiful</t>
  </si>
  <si>
    <t>create</t>
  </si>
  <si>
    <t>many</t>
  </si>
  <si>
    <t>learn</t>
  </si>
  <si>
    <t>southern</t>
  </si>
  <si>
    <t>risk</t>
  </si>
  <si>
    <t>energy</t>
  </si>
  <si>
    <t>name</t>
  </si>
  <si>
    <t>little</t>
  </si>
  <si>
    <t>food</t>
  </si>
  <si>
    <t>those</t>
  </si>
  <si>
    <t>largest</t>
  </si>
  <si>
    <t>good</t>
  </si>
  <si>
    <t>turn</t>
  </si>
  <si>
    <t>cop24</t>
  </si>
  <si>
    <t>breaking</t>
  </si>
  <si>
    <t>brave</t>
  </si>
  <si>
    <t>hambach</t>
  </si>
  <si>
    <t>resistance</t>
  </si>
  <si>
    <t>waste</t>
  </si>
  <si>
    <t>two</t>
  </si>
  <si>
    <t>weather</t>
  </si>
  <si>
    <t>industry</t>
  </si>
  <si>
    <t>environmental</t>
  </si>
  <si>
    <t>best</t>
  </si>
  <si>
    <t>leaders</t>
  </si>
  <si>
    <t>pacific</t>
  </si>
  <si>
    <t>community</t>
  </si>
  <si>
    <t>global</t>
  </si>
  <si>
    <t>hope</t>
  </si>
  <si>
    <t>dangerous</t>
  </si>
  <si>
    <t>before</t>
  </si>
  <si>
    <t>nature</t>
  </si>
  <si>
    <t>buying</t>
  </si>
  <si>
    <t>thousands</t>
  </si>
  <si>
    <t>12</t>
  </si>
  <si>
    <t>arctic</t>
  </si>
  <si>
    <t>another</t>
  </si>
  <si>
    <t>never</t>
  </si>
  <si>
    <t>boreal</t>
  </si>
  <si>
    <t>2018</t>
  </si>
  <si>
    <t>countries</t>
  </si>
  <si>
    <t>check</t>
  </si>
  <si>
    <t>re</t>
  </si>
  <si>
    <t>deforestation</t>
  </si>
  <si>
    <t>send</t>
  </si>
  <si>
    <t>trader</t>
  </si>
  <si>
    <t>destroying</t>
  </si>
  <si>
    <t>through</t>
  </si>
  <si>
    <t>place</t>
  </si>
  <si>
    <t>banks</t>
  </si>
  <si>
    <t>wildlife</t>
  </si>
  <si>
    <t>lands</t>
  </si>
  <si>
    <t>sámi</t>
  </si>
  <si>
    <t>wave</t>
  </si>
  <si>
    <t>extreme</t>
  </si>
  <si>
    <t>30</t>
  </si>
  <si>
    <t>country</t>
  </si>
  <si>
    <t>fuel</t>
  </si>
  <si>
    <t>story</t>
  </si>
  <si>
    <t>save</t>
  </si>
  <si>
    <t>putting</t>
  </si>
  <si>
    <t>happy</t>
  </si>
  <si>
    <t>millions</t>
  </si>
  <si>
    <t>cleanairnow</t>
  </si>
  <si>
    <t>south</t>
  </si>
  <si>
    <t>environment</t>
  </si>
  <si>
    <t>car</t>
  </si>
  <si>
    <t>think</t>
  </si>
  <si>
    <t>doesn</t>
  </si>
  <si>
    <t>everyone</t>
  </si>
  <si>
    <t>choose</t>
  </si>
  <si>
    <t>without</t>
  </si>
  <si>
    <t>friends</t>
  </si>
  <si>
    <t>look</t>
  </si>
  <si>
    <t>taken</t>
  </si>
  <si>
    <t>canada</t>
  </si>
  <si>
    <t>makesmthng</t>
  </si>
  <si>
    <t>cities</t>
  </si>
  <si>
    <t>northern</t>
  </si>
  <si>
    <t>generation</t>
  </si>
  <si>
    <t>standing</t>
  </si>
  <si>
    <t>australia</t>
  </si>
  <si>
    <t>climbers</t>
  </si>
  <si>
    <t>friday</t>
  </si>
  <si>
    <t>indonesian</t>
  </si>
  <si>
    <t>much</t>
  </si>
  <si>
    <t>such</t>
  </si>
  <si>
    <t>took</t>
  </si>
  <si>
    <t>young</t>
  </si>
  <si>
    <t>better</t>
  </si>
  <si>
    <t>ready</t>
  </si>
  <si>
    <t>hours</t>
  </si>
  <si>
    <t>imagine</t>
  </si>
  <si>
    <t>destroyed</t>
  </si>
  <si>
    <t>ago</t>
  </si>
  <si>
    <t>love</t>
  </si>
  <si>
    <t>enough</t>
  </si>
  <si>
    <t>doing</t>
  </si>
  <si>
    <t>using</t>
  </si>
  <si>
    <t>bags</t>
  </si>
  <si>
    <t>solutions</t>
  </si>
  <si>
    <t>ve</t>
  </si>
  <si>
    <t>fighting</t>
  </si>
  <si>
    <t>continue</t>
  </si>
  <si>
    <t>area</t>
  </si>
  <si>
    <t>spread</t>
  </si>
  <si>
    <t>campaign</t>
  </si>
  <si>
    <t>times</t>
  </si>
  <si>
    <t>yours</t>
  </si>
  <si>
    <t>few</t>
  </si>
  <si>
    <t>walk</t>
  </si>
  <si>
    <t>age</t>
  </si>
  <si>
    <t>really</t>
  </si>
  <si>
    <t>meat</t>
  </si>
  <si>
    <t>expansion</t>
  </si>
  <si>
    <t>suppliers</t>
  </si>
  <si>
    <t>meeting</t>
  </si>
  <si>
    <t>based</t>
  </si>
  <si>
    <t>huge</t>
  </si>
  <si>
    <t>celebrate</t>
  </si>
  <si>
    <t>event</t>
  </si>
  <si>
    <t>bight</t>
  </si>
  <si>
    <t>ecosystem</t>
  </si>
  <si>
    <t>ceo</t>
  </si>
  <si>
    <t>polluting</t>
  </si>
  <si>
    <t>clear</t>
  </si>
  <si>
    <t>old</t>
  </si>
  <si>
    <t>past</t>
  </si>
  <si>
    <t>black</t>
  </si>
  <si>
    <t>happens</t>
  </si>
  <si>
    <t>international</t>
  </si>
  <si>
    <t>dove</t>
  </si>
  <si>
    <t>finnish</t>
  </si>
  <si>
    <t>tanker</t>
  </si>
  <si>
    <t>streets</t>
  </si>
  <si>
    <t>cars</t>
  </si>
  <si>
    <t>history</t>
  </si>
  <si>
    <t>fight</t>
  </si>
  <si>
    <t>growing</t>
  </si>
  <si>
    <t>canadian</t>
  </si>
  <si>
    <t>hold</t>
  </si>
  <si>
    <t>same</t>
  </si>
  <si>
    <t>late</t>
  </si>
  <si>
    <t>inspired</t>
  </si>
  <si>
    <t>hundreds</t>
  </si>
  <si>
    <t>ll</t>
  </si>
  <si>
    <t>animals</t>
  </si>
  <si>
    <t>close</t>
  </si>
  <si>
    <t>justice</t>
  </si>
  <si>
    <t>down</t>
  </si>
  <si>
    <t>step</t>
  </si>
  <si>
    <t>marine</t>
  </si>
  <si>
    <t>yes</t>
  </si>
  <si>
    <t>pressure</t>
  </si>
  <si>
    <t>plastics</t>
  </si>
  <si>
    <t>wild</t>
  </si>
  <si>
    <t>amazon</t>
  </si>
  <si>
    <t>made</t>
  </si>
  <si>
    <t>try</t>
  </si>
  <si>
    <t>small</t>
  </si>
  <si>
    <t>thank</t>
  </si>
  <si>
    <t>put</t>
  </si>
  <si>
    <t>go</t>
  </si>
  <si>
    <t>word</t>
  </si>
  <si>
    <t>build</t>
  </si>
  <si>
    <t>we've</t>
  </si>
  <si>
    <t>even</t>
  </si>
  <si>
    <t>give</t>
  </si>
  <si>
    <t>comments</t>
  </si>
  <si>
    <t>means</t>
  </si>
  <si>
    <t>throw</t>
  </si>
  <si>
    <t>part</t>
  </si>
  <si>
    <t>mine</t>
  </si>
  <si>
    <t>destroy</t>
  </si>
  <si>
    <t>polluters</t>
  </si>
  <si>
    <t>unique</t>
  </si>
  <si>
    <t>whales</t>
  </si>
  <si>
    <t>near</t>
  </si>
  <si>
    <t>won</t>
  </si>
  <si>
    <t>australian</t>
  </si>
  <si>
    <t>thanks</t>
  </si>
  <si>
    <t>world's</t>
  </si>
  <si>
    <t>poland</t>
  </si>
  <si>
    <t>smthng</t>
  </si>
  <si>
    <t>ship</t>
  </si>
  <si>
    <t>rainforest</t>
  </si>
  <si>
    <t>25</t>
  </si>
  <si>
    <t>simple</t>
  </si>
  <si>
    <t>shopping</t>
  </si>
  <si>
    <t>problem</t>
  </si>
  <si>
    <t>health</t>
  </si>
  <si>
    <t>protectantarctic</t>
  </si>
  <si>
    <t>money</t>
  </si>
  <si>
    <t>brands</t>
  </si>
  <si>
    <t>kitkat</t>
  </si>
  <si>
    <t>trans</t>
  </si>
  <si>
    <t>mountain</t>
  </si>
  <si>
    <t>colgate</t>
  </si>
  <si>
    <t>ritz</t>
  </si>
  <si>
    <t>peoples</t>
  </si>
  <si>
    <t>funding</t>
  </si>
  <si>
    <t>start</t>
  </si>
  <si>
    <t>ask</t>
  </si>
  <si>
    <t>comes</t>
  </si>
  <si>
    <t>banned</t>
  </si>
  <si>
    <t>comment</t>
  </si>
  <si>
    <t>once</t>
  </si>
  <si>
    <t>major</t>
  </si>
  <si>
    <t>left</t>
  </si>
  <si>
    <t>under</t>
  </si>
  <si>
    <t>greta</t>
  </si>
  <si>
    <t>agree</t>
  </si>
  <si>
    <t>nuclear</t>
  </si>
  <si>
    <t>system</t>
  </si>
  <si>
    <t>events</t>
  </si>
  <si>
    <t>carbon</t>
  </si>
  <si>
    <t>photos</t>
  </si>
  <si>
    <t>read</t>
  </si>
  <si>
    <t>brussels</t>
  </si>
  <si>
    <t>100</t>
  </si>
  <si>
    <t>incredible</t>
  </si>
  <si>
    <t>scientists</t>
  </si>
  <si>
    <t>difference</t>
  </si>
  <si>
    <t>nowhere</t>
  </si>
  <si>
    <t>garbage</t>
  </si>
  <si>
    <t>korea</t>
  </si>
  <si>
    <t>buynothing</t>
  </si>
  <si>
    <t>break</t>
  </si>
  <si>
    <t>affecting</t>
  </si>
  <si>
    <t>impacts</t>
  </si>
  <si>
    <t>follow</t>
  </si>
  <si>
    <t>board</t>
  </si>
  <si>
    <t>sunrise</t>
  </si>
  <si>
    <t>matter</t>
  </si>
  <si>
    <t>film</t>
  </si>
  <si>
    <t>green</t>
  </si>
  <si>
    <t>holiday</t>
  </si>
  <si>
    <t>recipe</t>
  </si>
  <si>
    <t>billion</t>
  </si>
  <si>
    <t>fuels</t>
  </si>
  <si>
    <t>creatures</t>
  </si>
  <si>
    <t>makeoilhistory</t>
  </si>
  <si>
    <t>australia's</t>
  </si>
  <si>
    <t>course</t>
  </si>
  <si>
    <t>peaceful</t>
  </si>
  <si>
    <t>gift</t>
  </si>
  <si>
    <t>10</t>
  </si>
  <si>
    <t>worldwide</t>
  </si>
  <si>
    <t>affected</t>
  </si>
  <si>
    <t>season</t>
  </si>
  <si>
    <t>ideas</t>
  </si>
  <si>
    <t>instead</t>
  </si>
  <si>
    <t>watching</t>
  </si>
  <si>
    <t>sure</t>
  </si>
  <si>
    <t>customers</t>
  </si>
  <si>
    <t>homes</t>
  </si>
  <si>
    <t>joined</t>
  </si>
  <si>
    <t>delicious</t>
  </si>
  <si>
    <t>prime</t>
  </si>
  <si>
    <t>leafy</t>
  </si>
  <si>
    <t>risky</t>
  </si>
  <si>
    <t>massive</t>
  </si>
  <si>
    <t>needs</t>
  </si>
  <si>
    <t>ignore</t>
  </si>
  <si>
    <t>anyone</t>
  </si>
  <si>
    <t>species</t>
  </si>
  <si>
    <t>fires</t>
  </si>
  <si>
    <t>questions</t>
  </si>
  <si>
    <t>peacefully</t>
  </si>
  <si>
    <t>endcoal</t>
  </si>
  <si>
    <t>protest</t>
  </si>
  <si>
    <t>dirtiest</t>
  </si>
  <si>
    <t>until</t>
  </si>
  <si>
    <t>brand</t>
  </si>
  <si>
    <t>remains</t>
  </si>
  <si>
    <t>shipment</t>
  </si>
  <si>
    <t>whale</t>
  </si>
  <si>
    <t>penguin</t>
  </si>
  <si>
    <t>china</t>
  </si>
  <si>
    <t>project</t>
  </si>
  <si>
    <t>orangutan</t>
  </si>
  <si>
    <t>threaten</t>
  </si>
  <si>
    <t>toothpaste</t>
  </si>
  <si>
    <t>sustainable</t>
  </si>
  <si>
    <t>court</t>
  </si>
  <si>
    <t>orcas</t>
  </si>
  <si>
    <t>logging</t>
  </si>
  <si>
    <t>sanctuary</t>
  </si>
  <si>
    <t>baby</t>
  </si>
  <si>
    <t>head</t>
  </si>
  <si>
    <t>shoulders</t>
  </si>
  <si>
    <t>icymi</t>
  </si>
  <si>
    <t>found</t>
  </si>
  <si>
    <t>building</t>
  </si>
  <si>
    <t>vancouver</t>
  </si>
  <si>
    <t>zero</t>
  </si>
  <si>
    <t>tips</t>
  </si>
  <si>
    <t>later</t>
  </si>
  <si>
    <t>resist</t>
  </si>
  <si>
    <t>brazil</t>
  </si>
  <si>
    <t>reduce</t>
  </si>
  <si>
    <t>type</t>
  </si>
  <si>
    <t>each</t>
  </si>
  <si>
    <t>activism</t>
  </si>
  <si>
    <t>choice</t>
  </si>
  <si>
    <t>corporate</t>
  </si>
  <si>
    <t>control</t>
  </si>
  <si>
    <t>nations</t>
  </si>
  <si>
    <t>tackle</t>
  </si>
  <si>
    <t>lot</t>
  </si>
  <si>
    <t>days</t>
  </si>
  <si>
    <t>stay</t>
  </si>
  <si>
    <t>wear</t>
  </si>
  <si>
    <t>happening</t>
  </si>
  <si>
    <t>powerful</t>
  </si>
  <si>
    <t>challenge</t>
  </si>
  <si>
    <t>children</t>
  </si>
  <si>
    <t>thunberg</t>
  </si>
  <si>
    <t>10yearchallenge</t>
  </si>
  <si>
    <t>wake</t>
  </si>
  <si>
    <t>expose</t>
  </si>
  <si>
    <t>failed</t>
  </si>
  <si>
    <t>inspiring</t>
  </si>
  <si>
    <t>accountable</t>
  </si>
  <si>
    <t>climatechange</t>
  </si>
  <si>
    <t>climatejustice</t>
  </si>
  <si>
    <t>sunday</t>
  </si>
  <si>
    <t>hands</t>
  </si>
  <si>
    <t>ahead</t>
  </si>
  <si>
    <t>destructive</t>
  </si>
  <si>
    <t>breathing</t>
  </si>
  <si>
    <t>everyday</t>
  </si>
  <si>
    <t>deserve</t>
  </si>
  <si>
    <t>safe</t>
  </si>
  <si>
    <t>island</t>
  </si>
  <si>
    <t>person</t>
  </si>
  <si>
    <t>someone</t>
  </si>
  <si>
    <t>come</t>
  </si>
  <si>
    <t>philippines</t>
  </si>
  <si>
    <t>finally</t>
  </si>
  <si>
    <t>recycling</t>
  </si>
  <si>
    <t>work</t>
  </si>
  <si>
    <t>created</t>
  </si>
  <si>
    <t>fresh</t>
  </si>
  <si>
    <t>waterways</t>
  </si>
  <si>
    <t>healthy</t>
  </si>
  <si>
    <t>raise</t>
  </si>
  <si>
    <t>real</t>
  </si>
  <si>
    <t>animal</t>
  </si>
  <si>
    <t>public</t>
  </si>
  <si>
    <t>vegetables</t>
  </si>
  <si>
    <t>defenders</t>
  </si>
  <si>
    <t>territory</t>
  </si>
  <si>
    <t>coastal</t>
  </si>
  <si>
    <t>solidarity</t>
  </si>
  <si>
    <t>electric</t>
  </si>
  <si>
    <t>peace</t>
  </si>
  <si>
    <t>music</t>
  </si>
  <si>
    <t>full</t>
  </si>
  <si>
    <t>fish</t>
  </si>
  <si>
    <t>breath</t>
  </si>
  <si>
    <t>resolution</t>
  </si>
  <si>
    <t>suffering</t>
  </si>
  <si>
    <t>feeling</t>
  </si>
  <si>
    <t>state</t>
  </si>
  <si>
    <t>heard</t>
  </si>
  <si>
    <t>trash</t>
  </si>
  <si>
    <t>feel</t>
  </si>
  <si>
    <t>experience</t>
  </si>
  <si>
    <t>hand</t>
  </si>
  <si>
    <t>featuring</t>
  </si>
  <si>
    <t>javier</t>
  </si>
  <si>
    <t>bardem</t>
  </si>
  <si>
    <t>committed</t>
  </si>
  <si>
    <t>family</t>
  </si>
  <si>
    <t>spent</t>
  </si>
  <si>
    <t>makes</t>
  </si>
  <si>
    <t>renewable</t>
  </si>
  <si>
    <t>meet</t>
  </si>
  <si>
    <t>pristine</t>
  </si>
  <si>
    <t>magical</t>
  </si>
  <si>
    <t>pemain</t>
  </si>
  <si>
    <t>difficult</t>
  </si>
  <si>
    <t>courage</t>
  </si>
  <si>
    <t>approaches</t>
  </si>
  <si>
    <t>gave</t>
  </si>
  <si>
    <t>longer</t>
  </si>
  <si>
    <t>reason</t>
  </si>
  <si>
    <t>flavors</t>
  </si>
  <si>
    <t>local</t>
  </si>
  <si>
    <t>seen</t>
  </si>
  <si>
    <t>total</t>
  </si>
  <si>
    <t>toxic</t>
  </si>
  <si>
    <t>ground</t>
  </si>
  <si>
    <t>called</t>
  </si>
  <si>
    <t>piece</t>
  </si>
  <si>
    <t>plants</t>
  </si>
  <si>
    <t>talk</t>
  </si>
  <si>
    <t>impacted</t>
  </si>
  <si>
    <t>drinking</t>
  </si>
  <si>
    <t>threatening</t>
  </si>
  <si>
    <t>map</t>
  </si>
  <si>
    <t>15</t>
  </si>
  <si>
    <t>ministers</t>
  </si>
  <si>
    <t>presidents</t>
  </si>
  <si>
    <t>peoplevsoil</t>
  </si>
  <si>
    <t>long</t>
  </si>
  <si>
    <t>words</t>
  </si>
  <si>
    <t>company</t>
  </si>
  <si>
    <t>started</t>
  </si>
  <si>
    <t>ice</t>
  </si>
  <si>
    <t>fire</t>
  </si>
  <si>
    <t>produced</t>
  </si>
  <si>
    <t>chance</t>
  </si>
  <si>
    <t>underneath</t>
  </si>
  <si>
    <t>answering</t>
  </si>
  <si>
    <t>drinks</t>
  </si>
  <si>
    <t>activismisnotacrime</t>
  </si>
  <si>
    <t>post</t>
  </si>
  <si>
    <t>care</t>
  </si>
  <si>
    <t>line</t>
  </si>
  <si>
    <t>believe</t>
  </si>
  <si>
    <t>decision</t>
  </si>
  <si>
    <t>ends</t>
  </si>
  <si>
    <t>square</t>
  </si>
  <si>
    <t>sun</t>
  </si>
  <si>
    <t>demanding</t>
  </si>
  <si>
    <t>weeks</t>
  </si>
  <si>
    <t>tonnes</t>
  </si>
  <si>
    <t>volunteers</t>
  </si>
  <si>
    <t>cookie</t>
  </si>
  <si>
    <t>sound</t>
  </si>
  <si>
    <t>source</t>
  </si>
  <si>
    <t>japan</t>
  </si>
  <si>
    <t>flavour</t>
  </si>
  <si>
    <t>orangutans</t>
  </si>
  <si>
    <t>feeding</t>
  </si>
  <si>
    <t>breakfree</t>
  </si>
  <si>
    <t>bye</t>
  </si>
  <si>
    <t>calling</t>
  </si>
  <si>
    <t>creating</t>
  </si>
  <si>
    <t>melting</t>
  </si>
  <si>
    <t>reminder</t>
  </si>
  <si>
    <t>everything</t>
  </si>
  <si>
    <t>boarded</t>
  </si>
  <si>
    <t>para</t>
  </si>
  <si>
    <t>coast</t>
  </si>
  <si>
    <t>spill</t>
  </si>
  <si>
    <t>estimated</t>
  </si>
  <si>
    <t>produce</t>
  </si>
  <si>
    <t>beauty</t>
  </si>
  <si>
    <t>remind</t>
  </si>
  <si>
    <t>fund</t>
  </si>
  <si>
    <t>spills</t>
  </si>
  <si>
    <t>soil</t>
  </si>
  <si>
    <t>que</t>
  </si>
  <si>
    <t>four</t>
  </si>
  <si>
    <t>2050</t>
  </si>
  <si>
    <t>summer</t>
  </si>
  <si>
    <t>route</t>
  </si>
  <si>
    <t>endangered</t>
  </si>
  <si>
    <t>moment</t>
  </si>
  <si>
    <t>murals</t>
  </si>
  <si>
    <t>important</t>
  </si>
  <si>
    <t>thom</t>
  </si>
  <si>
    <t>yorke</t>
  </si>
  <si>
    <t>hear</t>
  </si>
  <si>
    <t>protection</t>
  </si>
  <si>
    <t>yesterday</t>
  </si>
  <si>
    <t>rwe</t>
  </si>
  <si>
    <t>occupied</t>
  </si>
  <si>
    <t>germany</t>
  </si>
  <si>
    <t>hambacherforst</t>
  </si>
  <si>
    <t>special</t>
  </si>
  <si>
    <t>lotion</t>
  </si>
  <si>
    <t>doritos</t>
  </si>
  <si>
    <t>pop</t>
  </si>
  <si>
    <t>tarts</t>
  </si>
  <si>
    <t>crackers</t>
  </si>
  <si>
    <t>refinery</t>
  </si>
  <si>
    <t>courageous</t>
  </si>
  <si>
    <t>exploit</t>
  </si>
  <si>
    <t>letter</t>
  </si>
  <si>
    <t>industrial</t>
  </si>
  <si>
    <t>railway</t>
  </si>
  <si>
    <t>reindeer</t>
  </si>
  <si>
    <t>herding</t>
  </si>
  <si>
    <t>exploitation</t>
  </si>
  <si>
    <t>superhighway</t>
  </si>
  <si>
    <t>lose</t>
  </si>
  <si>
    <t>bridge</t>
  </si>
  <si>
    <t>transfer</t>
  </si>
  <si>
    <t>partners</t>
  </si>
  <si>
    <t>thought</t>
  </si>
  <si>
    <t>awful</t>
  </si>
  <si>
    <t>containing</t>
  </si>
  <si>
    <t>earlier</t>
  </si>
  <si>
    <t>releasing</t>
  </si>
  <si>
    <t>river</t>
  </si>
  <si>
    <t>covered</t>
  </si>
  <si>
    <t>buildings</t>
  </si>
  <si>
    <t>underwater</t>
  </si>
  <si>
    <t>devastating</t>
  </si>
  <si>
    <t>question</t>
  </si>
  <si>
    <t>starting</t>
  </si>
  <si>
    <t>always</t>
  </si>
  <si>
    <t>wanted</t>
  </si>
  <si>
    <t>normal</t>
  </si>
  <si>
    <t>breakfreefromcoal</t>
  </si>
  <si>
    <t>students</t>
  </si>
  <si>
    <t>sweden</t>
  </si>
  <si>
    <t>2030</t>
  </si>
  <si>
    <t>leave</t>
  </si>
  <si>
    <t>actonclimate</t>
  </si>
  <si>
    <t>actions</t>
  </si>
  <si>
    <t>ways</t>
  </si>
  <si>
    <t>understand</t>
  </si>
  <si>
    <t>bangkok</t>
  </si>
  <si>
    <t>red</t>
  </si>
  <si>
    <t>worry</t>
  </si>
  <si>
    <t>breathe</t>
  </si>
  <si>
    <t>inequality</t>
  </si>
  <si>
    <t>rich</t>
  </si>
  <si>
    <t>radical</t>
  </si>
  <si>
    <t>leading</t>
  </si>
  <si>
    <t>answer</t>
  </si>
  <si>
    <t>swap</t>
  </si>
  <si>
    <t>solar</t>
  </si>
  <si>
    <t>humpback</t>
  </si>
  <si>
    <t>globe</t>
  </si>
  <si>
    <t>youthforclimate</t>
  </si>
  <si>
    <t>joy</t>
  </si>
  <si>
    <t>looks</t>
  </si>
  <si>
    <t>humans</t>
  </si>
  <si>
    <t>diet</t>
  </si>
  <si>
    <t>planet's</t>
  </si>
  <si>
    <t>lessmeatmoregreens</t>
  </si>
  <si>
    <t>truth</t>
  </si>
  <si>
    <t>images</t>
  </si>
  <si>
    <t>woman</t>
  </si>
  <si>
    <t>tag</t>
  </si>
  <si>
    <t>likes</t>
  </si>
  <si>
    <t>dumped</t>
  </si>
  <si>
    <t>belongs</t>
  </si>
  <si>
    <t>bag</t>
  </si>
  <si>
    <t>consumer</t>
  </si>
  <si>
    <t>culture</t>
  </si>
  <si>
    <t>welcome</t>
  </si>
  <si>
    <t>stable</t>
  </si>
  <si>
    <t>turns</t>
  </si>
  <si>
    <t>grandparents</t>
  </si>
  <si>
    <t>facts</t>
  </si>
  <si>
    <t>leadership</t>
  </si>
  <si>
    <t>dragons</t>
  </si>
  <si>
    <t>sick</t>
  </si>
  <si>
    <t>soon</t>
  </si>
  <si>
    <t>forcing</t>
  </si>
  <si>
    <t>stuff</t>
  </si>
  <si>
    <t>record</t>
  </si>
  <si>
    <t>supermarkets</t>
  </si>
  <si>
    <t>fruits</t>
  </si>
  <si>
    <t>wrapped</t>
  </si>
  <si>
    <t>bananas</t>
  </si>
  <si>
    <t>ditch</t>
  </si>
  <si>
    <t>beach</t>
  </si>
  <si>
    <t>ups</t>
  </si>
  <si>
    <t>represent</t>
  </si>
  <si>
    <t>creative</t>
  </si>
  <si>
    <t>alternative</t>
  </si>
  <si>
    <t>possible</t>
  </si>
  <si>
    <t>sent</t>
  </si>
  <si>
    <t>spot</t>
  </si>
  <si>
    <t>wrong</t>
  </si>
  <si>
    <t>swim</t>
  </si>
  <si>
    <t>year's</t>
  </si>
  <si>
    <t>vulnerable</t>
  </si>
  <si>
    <t>climateactionnow</t>
  </si>
  <si>
    <t>alone</t>
  </si>
  <si>
    <t>exploring</t>
  </si>
  <si>
    <t>california</t>
  </si>
  <si>
    <t>lead</t>
  </si>
  <si>
    <t>recycle</t>
  </si>
  <si>
    <t>direction</t>
  </si>
  <si>
    <t>fifty</t>
  </si>
  <si>
    <t>dived</t>
  </si>
  <si>
    <t>bottom</t>
  </si>
  <si>
    <t>shall</t>
  </si>
  <si>
    <t>wonders</t>
  </si>
  <si>
    <t>stunning</t>
  </si>
  <si>
    <t>vr</t>
  </si>
  <si>
    <t>narrated</t>
  </si>
  <si>
    <t>hollywood</t>
  </si>
  <si>
    <t>star</t>
  </si>
  <si>
    <t>ambassador</t>
  </si>
  <si>
    <t>tomorrow</t>
  </si>
  <si>
    <t>group</t>
  </si>
  <si>
    <t>thoughtful</t>
  </si>
  <si>
    <t>conversation</t>
  </si>
  <si>
    <t>300</t>
  </si>
  <si>
    <t>subsidies</t>
  </si>
  <si>
    <t>renewables</t>
  </si>
  <si>
    <t>teen</t>
  </si>
  <si>
    <t>everywhere</t>
  </si>
  <si>
    <t>rainbow</t>
  </si>
  <si>
    <t>warrior</t>
  </si>
  <si>
    <t>esperanza</t>
  </si>
  <si>
    <t>stopping</t>
  </si>
  <si>
    <t>remote</t>
  </si>
  <si>
    <t>submarine</t>
  </si>
  <si>
    <t>sektor</t>
  </si>
  <si>
    <t>anda</t>
  </si>
  <si>
    <t>harus</t>
  </si>
  <si>
    <t>mereka</t>
  </si>
  <si>
    <t>sendiri</t>
  </si>
  <si>
    <t>dr</t>
  </si>
  <si>
    <t>european</t>
  </si>
  <si>
    <t>online</t>
  </si>
  <si>
    <t>stronger</t>
  </si>
  <si>
    <t>keeping</t>
  </si>
  <si>
    <t>wishing</t>
  </si>
  <si>
    <t>blue</t>
  </si>
  <si>
    <t>known</t>
  </si>
  <si>
    <t>picture</t>
  </si>
  <si>
    <t>jobs</t>
  </si>
  <si>
    <t>catastrophe</t>
  </si>
  <si>
    <t>especially</t>
  </si>
  <si>
    <t>nearly</t>
  </si>
  <si>
    <t>wait</t>
  </si>
  <si>
    <t>consumerism</t>
  </si>
  <si>
    <t>loved</t>
  </si>
  <si>
    <t>ingredients</t>
  </si>
  <si>
    <t>harvesting</t>
  </si>
  <si>
    <t>list</t>
  </si>
  <si>
    <t>creativity</t>
  </si>
  <si>
    <t>ambition</t>
  </si>
  <si>
    <t>plasticplanet</t>
  </si>
  <si>
    <t>directly</t>
  </si>
  <si>
    <t>very</t>
  </si>
  <si>
    <t>drive</t>
  </si>
  <si>
    <t>patch</t>
  </si>
  <si>
    <t>needed</t>
  </si>
  <si>
    <t>meatfreemonday</t>
  </si>
  <si>
    <t>fewer</t>
  </si>
  <si>
    <t>success</t>
  </si>
  <si>
    <t>keeps</t>
  </si>
  <si>
    <t>natureisawesome</t>
  </si>
  <si>
    <t>recipes</t>
  </si>
  <si>
    <t>discover</t>
  </si>
  <si>
    <t>shouldn</t>
  </si>
  <si>
    <t>speech</t>
  </si>
  <si>
    <t>people's</t>
  </si>
  <si>
    <t>announced</t>
  </si>
  <si>
    <t>monitor</t>
  </si>
  <si>
    <t>suspend</t>
  </si>
  <si>
    <t>account</t>
  </si>
  <si>
    <t>meal</t>
  </si>
  <si>
    <t>dragon</t>
  </si>
  <si>
    <t>swimming</t>
  </si>
  <si>
    <t>amounts</t>
  </si>
  <si>
    <t>along</t>
  </si>
  <si>
    <t>shared</t>
  </si>
  <si>
    <t>brazilian</t>
  </si>
  <si>
    <t>agency</t>
  </si>
  <si>
    <t>denied</t>
  </si>
  <si>
    <t>license</t>
  </si>
  <si>
    <t>drill</t>
  </si>
  <si>
    <t>harm</t>
  </si>
  <si>
    <t>human</t>
  </si>
  <si>
    <t>katowice</t>
  </si>
  <si>
    <t>brought</t>
  </si>
  <si>
    <t>reality</t>
  </si>
  <si>
    <t>standup4humanrights</t>
  </si>
  <si>
    <t>decades</t>
  </si>
  <si>
    <t>weekend</t>
  </si>
  <si>
    <t>discovered</t>
  </si>
  <si>
    <t>deep</t>
  </si>
  <si>
    <t>impact</t>
  </si>
  <si>
    <t>wildfires</t>
  </si>
  <si>
    <t>preventing</t>
  </si>
  <si>
    <t>burn</t>
  </si>
  <si>
    <t>leaving</t>
  </si>
  <si>
    <t>behind</t>
  </si>
  <si>
    <t>groups</t>
  </si>
  <si>
    <t>understood</t>
  </si>
  <si>
    <t>email</t>
  </si>
  <si>
    <t>silence</t>
  </si>
  <si>
    <t>silenced</t>
  </si>
  <si>
    <t>protesting</t>
  </si>
  <si>
    <t>heroes</t>
  </si>
  <si>
    <t>criminals</t>
  </si>
  <si>
    <t>mondelez</t>
  </si>
  <si>
    <t>factory</t>
  </si>
  <si>
    <t>reminding</t>
  </si>
  <si>
    <t>lines</t>
  </si>
  <si>
    <t>solve</t>
  </si>
  <si>
    <t>david</t>
  </si>
  <si>
    <t>attenborough</t>
  </si>
  <si>
    <t>traditional</t>
  </si>
  <si>
    <t>paris</t>
  </si>
  <si>
    <t>again</t>
  </si>
  <si>
    <t>painting</t>
  </si>
  <si>
    <t>400</t>
  </si>
  <si>
    <t>rising</t>
  </si>
  <si>
    <t>spain</t>
  </si>
  <si>
    <t>pick</t>
  </si>
  <si>
    <t>skillz</t>
  </si>
  <si>
    <t>scale</t>
  </si>
  <si>
    <t>farmers</t>
  </si>
  <si>
    <t>reached</t>
  </si>
  <si>
    <t>point</t>
  </si>
  <si>
    <t>activist</t>
  </si>
  <si>
    <t>kayak</t>
  </si>
  <si>
    <t>getting</t>
  </si>
  <si>
    <t>crying</t>
  </si>
  <si>
    <t>eye</t>
  </si>
  <si>
    <t>loaded</t>
  </si>
  <si>
    <t>phase</t>
  </si>
  <si>
    <t>climbed</t>
  </si>
  <si>
    <t>belchatow</t>
  </si>
  <si>
    <t>polluter</t>
  </si>
  <si>
    <t>danger</t>
  </si>
  <si>
    <t>heart</t>
  </si>
  <si>
    <t>burning</t>
  </si>
  <si>
    <t>sake</t>
  </si>
  <si>
    <t>host</t>
  </si>
  <si>
    <t>mooring</t>
  </si>
  <si>
    <t>writing</t>
  </si>
  <si>
    <t>pieces</t>
  </si>
  <si>
    <t>during</t>
  </si>
  <si>
    <t>rotterdam</t>
  </si>
  <si>
    <t>version</t>
  </si>
  <si>
    <t>fact</t>
  </si>
  <si>
    <t>ingredient</t>
  </si>
  <si>
    <t>fueling</t>
  </si>
  <si>
    <t>living</t>
  </si>
  <si>
    <t>palmöl</t>
  </si>
  <si>
    <t>regenwald</t>
  </si>
  <si>
    <t>zerstörung</t>
  </si>
  <si>
    <t>mondelēz</t>
  </si>
  <si>
    <t>rspo</t>
  </si>
  <si>
    <t>members</t>
  </si>
  <si>
    <t>photo</t>
  </si>
  <si>
    <t>page</t>
  </si>
  <si>
    <t>dirtypalmoil</t>
  </si>
  <si>
    <t>social</t>
  </si>
  <si>
    <t>media</t>
  </si>
  <si>
    <t>supply</t>
  </si>
  <si>
    <t>london</t>
  </si>
  <si>
    <t>promised</t>
  </si>
  <si>
    <t>fix</t>
  </si>
  <si>
    <t>emissions</t>
  </si>
  <si>
    <t>waya</t>
  </si>
  <si>
    <t>headed</t>
  </si>
  <si>
    <t>está</t>
  </si>
  <si>
    <t>tan</t>
  </si>
  <si>
    <t>anything</t>
  </si>
  <si>
    <t>filled</t>
  </si>
  <si>
    <t>half</t>
  </si>
  <si>
    <t>org</t>
  </si>
  <si>
    <t>telling</t>
  </si>
  <si>
    <t>built</t>
  </si>
  <si>
    <t>destroyers</t>
  </si>
  <si>
    <t>themselves</t>
  </si>
  <si>
    <t>favourite</t>
  </si>
  <si>
    <t>bring</t>
  </si>
  <si>
    <t>2020</t>
  </si>
  <si>
    <t>york</t>
  </si>
  <si>
    <t>artists</t>
  </si>
  <si>
    <t>credit</t>
  </si>
  <si>
    <t>suisse</t>
  </si>
  <si>
    <t>protectors</t>
  </si>
  <si>
    <t>soils</t>
  </si>
  <si>
    <t>solution</t>
  </si>
  <si>
    <t>al</t>
  </si>
  <si>
    <t>proteger</t>
  </si>
  <si>
    <t>size</t>
  </si>
  <si>
    <t>lost</t>
  </si>
  <si>
    <t>seconds</t>
  </si>
  <si>
    <t>polluted</t>
  </si>
  <si>
    <t>coca</t>
  </si>
  <si>
    <t>cola</t>
  </si>
  <si>
    <t>pepsi</t>
  </si>
  <si>
    <t>1950s</t>
  </si>
  <si>
    <t>sneaked</t>
  </si>
  <si>
    <t>bigger</t>
  </si>
  <si>
    <t>well</t>
  </si>
  <si>
    <t>refuse</t>
  </si>
  <si>
    <t>cosmetics</t>
  </si>
  <si>
    <t>invest</t>
  </si>
  <si>
    <t>strong</t>
  </si>
  <si>
    <t>target</t>
  </si>
  <si>
    <t>tankers</t>
  </si>
  <si>
    <t>india</t>
  </si>
  <si>
    <t>cleaner</t>
  </si>
  <si>
    <t>curious</t>
  </si>
  <si>
    <t>move</t>
  </si>
  <si>
    <t>protecting</t>
  </si>
  <si>
    <t>helsinki</t>
  </si>
  <si>
    <t>inspire</t>
  </si>
  <si>
    <t>hit</t>
  </si>
  <si>
    <t>collaboration</t>
  </si>
  <si>
    <t>working</t>
  </si>
  <si>
    <t>song</t>
  </si>
  <si>
    <t>nestlé</t>
  </si>
  <si>
    <t>cafe</t>
  </si>
  <si>
    <t>hard</t>
  </si>
  <si>
    <t>key</t>
  </si>
  <si>
    <t>highlight</t>
  </si>
  <si>
    <t>gives</t>
  </si>
  <si>
    <t>face</t>
  </si>
  <si>
    <t>german</t>
  </si>
  <si>
    <t>ordinary</t>
  </si>
  <si>
    <t>extraordinary</t>
  </si>
  <si>
    <t>victory</t>
  </si>
  <si>
    <t>tens</t>
  </si>
  <si>
    <t>plan</t>
  </si>
  <si>
    <t>penguins</t>
  </si>
  <si>
    <t>occupying</t>
  </si>
  <si>
    <t>france</t>
  </si>
  <si>
    <t>parliament</t>
  </si>
  <si>
    <t>vote</t>
  </si>
  <si>
    <t>business</t>
  </si>
  <si>
    <t>waves</t>
  </si>
  <si>
    <t>consent</t>
  </si>
  <si>
    <t>giants</t>
  </si>
  <si>
    <t>whole</t>
  </si>
  <si>
    <t>weapons</t>
  </si>
  <si>
    <t>threatened</t>
  </si>
  <si>
    <t>listen</t>
  </si>
  <si>
    <t>gas</t>
  </si>
  <si>
    <t>went</t>
  </si>
  <si>
    <t>struggle</t>
  </si>
  <si>
    <t>guess</t>
  </si>
  <si>
    <t>johnson's</t>
  </si>
  <si>
    <t>kellogg's</t>
  </si>
  <si>
    <t>m's</t>
  </si>
  <si>
    <t>birds</t>
  </si>
  <si>
    <t>paradise</t>
  </si>
  <si>
    <t>betting</t>
  </si>
  <si>
    <t>provide</t>
  </si>
  <si>
    <t>trade</t>
  </si>
  <si>
    <t>pulp</t>
  </si>
  <si>
    <t>mills</t>
  </si>
  <si>
    <t>mines</t>
  </si>
  <si>
    <t>actually</t>
  </si>
  <si>
    <t>trading</t>
  </si>
  <si>
    <t>sàmi</t>
  </si>
  <si>
    <t>split</t>
  </si>
  <si>
    <t>grounds</t>
  </si>
  <si>
    <t>second</t>
  </si>
  <si>
    <t>turtles</t>
  </si>
  <si>
    <t>vast</t>
  </si>
  <si>
    <t>awesome</t>
  </si>
  <si>
    <t>nothing</t>
  </si>
  <si>
    <t>trail</t>
  </si>
  <si>
    <t>leads</t>
  </si>
  <si>
    <t>carts</t>
  </si>
  <si>
    <t>saverangtan</t>
  </si>
  <si>
    <t>rang</t>
  </si>
  <si>
    <t>protected</t>
  </si>
  <si>
    <t>defend</t>
  </si>
  <si>
    <t>kilometres</t>
  </si>
  <si>
    <t>access</t>
  </si>
  <si>
    <t>north</t>
  </si>
  <si>
    <t>america</t>
  </si>
  <si>
    <t>trees</t>
  </si>
  <si>
    <t>police</t>
  </si>
  <si>
    <t>moving</t>
  </si>
  <si>
    <t>remove</t>
  </si>
  <si>
    <t>blockading</t>
  </si>
  <si>
    <t>34</t>
  </si>
  <si>
    <t>tricks</t>
  </si>
  <si>
    <t>financing</t>
  </si>
  <si>
    <t>involved</t>
  </si>
  <si>
    <t>Count</t>
  </si>
  <si>
    <t>Salience</t>
  </si>
  <si>
    <t>(Entire graph)</t>
  </si>
  <si>
    <t>Word on Sentiment List #1: Positive</t>
  </si>
  <si>
    <t>Word on Sentiment List #2: Negative</t>
  </si>
  <si>
    <t>Word on Sentiment List #3: Keywords</t>
  </si>
  <si>
    <t>Word 1</t>
  </si>
  <si>
    <t>Word 2</t>
  </si>
  <si>
    <t>Mutual Information</t>
  </si>
  <si>
    <t>Word1 on Sentiment List #1: Positive</t>
  </si>
  <si>
    <t>Word1 on Sentiment List #2: Negative</t>
  </si>
  <si>
    <t>Word1 on Sentiment List #3: Keywords</t>
  </si>
  <si>
    <t>Word2 on Sentiment List #1: Positive</t>
  </si>
  <si>
    <t>Word2 on Sentiment List #2: Negative</t>
  </si>
  <si>
    <t>Word2 on Sentiment List #3: Keywords</t>
  </si>
  <si>
    <t>Sentiment List #1: Positive Word Count</t>
  </si>
  <si>
    <t>Sentiment List #1: Positive Word Percentage (%)</t>
  </si>
  <si>
    <t>Sentiment List #2: Negative Word Count</t>
  </si>
  <si>
    <t>Sentiment List #2: Negative Word Percentage (%)</t>
  </si>
  <si>
    <t>Sentiment List #3: Keywords Word Count</t>
  </si>
  <si>
    <t>Sentiment List #3: Keywords Word Percentage (%)</t>
  </si>
  <si>
    <t>Non-categorized Word Count</t>
  </si>
  <si>
    <t>Non-categorized Word Percentage (%)</t>
  </si>
  <si>
    <t>Edge Content Word Count</t>
  </si>
  <si>
    <t>Vertex Content Word Count</t>
  </si>
  <si>
    <t>Group Content Word Count</t>
  </si>
  <si>
    <t>Top URLs in Post in Entire Graph</t>
  </si>
  <si>
    <t>http://greenpeace.org/saverangtan</t>
  </si>
  <si>
    <t>http://greenpeace.org/breakfreefromplastic</t>
  </si>
  <si>
    <t>http://act.gp/stop-pipelines</t>
  </si>
  <si>
    <t>http://ow.ly/E3N830kJpGx</t>
  </si>
  <si>
    <t>Entire Graph Count</t>
  </si>
  <si>
    <t>Top URLs in Post in G1</t>
  </si>
  <si>
    <t>G1 Count</t>
  </si>
  <si>
    <t>Top URLs in Post</t>
  </si>
  <si>
    <t>http://greenpeace.org/saverangtan http://ow.ly/E3N830kJpGx http://act.gp/stop-pipelines http://greenpeace.org/breakfreefromplastic</t>
  </si>
  <si>
    <t>Top Domains in Post in Entire Graph</t>
  </si>
  <si>
    <t>Top Domains in Post in G1</t>
  </si>
  <si>
    <t>Top Domains in Post</t>
  </si>
  <si>
    <t>greenpeace.org ow.ly act.gp</t>
  </si>
  <si>
    <t>Top Hashtags in Post in Entire Graph</t>
  </si>
  <si>
    <t>#BreakFreeFromPlastic</t>
  </si>
  <si>
    <t>#DropDirtyPalmOil</t>
  </si>
  <si>
    <t>#ReasonsForHope</t>
  </si>
  <si>
    <t>#StopPipelines</t>
  </si>
  <si>
    <t>#dropdirtypalmoil</t>
  </si>
  <si>
    <t>#CleanAirNow</t>
  </si>
  <si>
    <t>#COP24</t>
  </si>
  <si>
    <t>#ProtectAntarctic</t>
  </si>
  <si>
    <t>#EndCoal</t>
  </si>
  <si>
    <t>#MakeSmthng</t>
  </si>
  <si>
    <t>Top Hashtags in Post in G1</t>
  </si>
  <si>
    <t>Top Hashtags in Post</t>
  </si>
  <si>
    <t>#BreakFreeFromPlastic #DropDirtyPalmOil #ReasonsForHope #StopPipelines #dropdirtypalmoil #CleanAirNow #COP24 #ProtectAntarctic #EndCoal #MakeSmthng</t>
  </si>
  <si>
    <t>Top Words in Post Content in Entire Graph</t>
  </si>
  <si>
    <t>Top Words in Post Content in G1</t>
  </si>
  <si>
    <t>Top Words in Post Content</t>
  </si>
  <si>
    <t>oil climate more world people palm now change plastic join</t>
  </si>
  <si>
    <t>Top Word Pairs in Post Content in Entire Graph</t>
  </si>
  <si>
    <t>palm,oil</t>
  </si>
  <si>
    <t>climate,change</t>
  </si>
  <si>
    <t>act,gp</t>
  </si>
  <si>
    <t>dirty,palm</t>
  </si>
  <si>
    <t>oreo,dropdirtypalmoil</t>
  </si>
  <si>
    <t>take,action</t>
  </si>
  <si>
    <t>act,now</t>
  </si>
  <si>
    <t>join,movement</t>
  </si>
  <si>
    <t>plastic,pollution</t>
  </si>
  <si>
    <t>oil,drilling</t>
  </si>
  <si>
    <t>Top Word Pairs in Post Content in G1</t>
  </si>
  <si>
    <t>tar,sands</t>
  </si>
  <si>
    <t>Top Word Pairs in Post Content</t>
  </si>
  <si>
    <t>palm,oil  climate,change  act,gp  dirty,palm  oreo,dropdirtypalmoil  take,action  plastic,pollution  tar,sands  join,movement  oil,drilling</t>
  </si>
  <si>
    <t>URLs in Post by Count</t>
  </si>
  <si>
    <t>URLs in Post by Salience</t>
  </si>
  <si>
    <t>Domains in Post by Count</t>
  </si>
  <si>
    <t>Domains in Post by Salience</t>
  </si>
  <si>
    <t>Hashtags in Post by Count</t>
  </si>
  <si>
    <t>#WorldCup</t>
  </si>
  <si>
    <t>#climatechange #Breakfree</t>
  </si>
  <si>
    <t>#BreakFreeFromCoal</t>
  </si>
  <si>
    <t>#OurPlanetOurFuture</t>
  </si>
  <si>
    <t>#stoppipelines</t>
  </si>
  <si>
    <t>#EnvironmentalDefenders</t>
  </si>
  <si>
    <t>#MeatFreeMonday</t>
  </si>
  <si>
    <t>#PrideAmsterdam</t>
  </si>
  <si>
    <t>#wildlife</t>
  </si>
  <si>
    <t>#Pararofuro #DefendtheSacred #Keepitintheground</t>
  </si>
  <si>
    <t>#BreakFree</t>
  </si>
  <si>
    <t>#SaveRangTan #DropDirtyPalmOil</t>
  </si>
  <si>
    <t>#WorldPhotographyDay</t>
  </si>
  <si>
    <t>#ILoveMyOcean</t>
  </si>
  <si>
    <t>#BetterFood</t>
  </si>
  <si>
    <t>#RiseforClimate</t>
  </si>
  <si>
    <t>#ProtectTheProtest</t>
  </si>
  <si>
    <t>#resist #coalcoup</t>
  </si>
  <si>
    <t>#WingsOfParadise</t>
  </si>
  <si>
    <t>#ComedyWildlifeAwards</t>
  </si>
  <si>
    <t>#CarFreeDay</t>
  </si>
  <si>
    <t>#MoveYourCity</t>
  </si>
  <si>
    <t>#ClimateJustice</t>
  </si>
  <si>
    <t>#HambacherForst</t>
  </si>
  <si>
    <t>#storyofplastic #breakfreefromplastic</t>
  </si>
  <si>
    <t>#ProtectAntarctic #BreakFreeFromPlastic</t>
  </si>
  <si>
    <t>#Hambibleibt #HambacherForst #ReasonsForHope</t>
  </si>
  <si>
    <t>#EndCoal #ReasonsForHope</t>
  </si>
  <si>
    <t>#ClimateAction #ReasonsForHope #ipcc #sr15</t>
  </si>
  <si>
    <t>#HurricaneMichael</t>
  </si>
  <si>
    <t>#PeoplePower #RenewableEnergy</t>
  </si>
  <si>
    <t>#ThrowbackThursday #TBT #DropDirtyPalmOil</t>
  </si>
  <si>
    <t>#Halloween</t>
  </si>
  <si>
    <t>#MejorSinPlásticos</t>
  </si>
  <si>
    <t>#StopPipelines #PeopleVsOil</t>
  </si>
  <si>
    <t>#DirtyPalmOil</t>
  </si>
  <si>
    <t>#GoodFood4All</t>
  </si>
  <si>
    <t>#MakeOilHistory</t>
  </si>
  <si>
    <t>#Natureisawesome</t>
  </si>
  <si>
    <t>#DropDirtyPalmOil #Oreo</t>
  </si>
  <si>
    <t>#UseLessStuffDay</t>
  </si>
  <si>
    <t>#dirtypalmoil</t>
  </si>
  <si>
    <t>#BuyNothing #MakeSmthng</t>
  </si>
  <si>
    <t>#VirtualClimateSummit #StepUp2018 #BreakFree</t>
  </si>
  <si>
    <t>#EndCoal #LastGasp</t>
  </si>
  <si>
    <t>#DisruptBlackFriday</t>
  </si>
  <si>
    <t>#buynothing #makesmthng</t>
  </si>
  <si>
    <t>#BreakFreeFromPlastic #PlanetOrPlastic</t>
  </si>
  <si>
    <t>#COP24 #coal</t>
  </si>
  <si>
    <t>#CyberMonday #MakeSMTHNG</t>
  </si>
  <si>
    <t>#ClimateActionNow #COP24</t>
  </si>
  <si>
    <t>#TakeYourSeat #COP24</t>
  </si>
  <si>
    <t>#ActivismIsNotACrime</t>
  </si>
  <si>
    <t>#ActivismIsNotACrime #Novaky12</t>
  </si>
  <si>
    <t>#DropDirtyPalmoil</t>
  </si>
  <si>
    <t>#ActivismIsNotACrime #EndCoal</t>
  </si>
  <si>
    <t>#dropdirtypalm</t>
  </si>
  <si>
    <t>#StandUp4HumanRights</t>
  </si>
  <si>
    <t>#humanrightsday #StandUp4HumanRights</t>
  </si>
  <si>
    <t>#PeopleVsOil #MakeOilHistory</t>
  </si>
  <si>
    <t>#PeopleVsOil</t>
  </si>
  <si>
    <t>#LessMeatMoreGreens</t>
  </si>
  <si>
    <t>#NatureIsAwesome</t>
  </si>
  <si>
    <t>#PlasticPlanet #BreakFreeFromPlastic</t>
  </si>
  <si>
    <t>#StopFrackingPatagonia</t>
  </si>
  <si>
    <t>#PlasticPlanet</t>
  </si>
  <si>
    <t>#YOLO</t>
  </si>
  <si>
    <t>#TallestCloset #makesmthng #buynothing</t>
  </si>
  <si>
    <t>#ActOnClimate</t>
  </si>
  <si>
    <t>#ZeroWaste</t>
  </si>
  <si>
    <t>#EuropeanChangemakers</t>
  </si>
  <si>
    <t>#DYK #climatechange</t>
  </si>
  <si>
    <t>#BersihkanIndonesia #COALRUPTION</t>
  </si>
  <si>
    <t>#breakfreefromplastic</t>
  </si>
  <si>
    <t>#NewYear</t>
  </si>
  <si>
    <t>#SelfCare</t>
  </si>
  <si>
    <t>#ClimateActionNow</t>
  </si>
  <si>
    <t>#meatlessmonday</t>
  </si>
  <si>
    <t>#MarieKondo</t>
  </si>
  <si>
    <t>#BuyNothing</t>
  </si>
  <si>
    <t>#10YearChallenge</t>
  </si>
  <si>
    <t>#YouthForClimate</t>
  </si>
  <si>
    <t>#10YearsChallenge #BreakFreeFromPlastic</t>
  </si>
  <si>
    <t>#climatechange #climatejustice</t>
  </si>
  <si>
    <t>#WhateverItTakes</t>
  </si>
  <si>
    <t>#eyesongreed</t>
  </si>
  <si>
    <t>Hashtags in Post by Salience</t>
  </si>
  <si>
    <t>Top Words in Post Content by Count</t>
  </si>
  <si>
    <t>involved icymi we've teamed up young people countries share small</t>
  </si>
  <si>
    <t>diver went swimming ocean see manta rays found trash breakfreefromplastic</t>
  </si>
  <si>
    <t>water wildlife oil vital life humans need clean survive stop</t>
  </si>
  <si>
    <t>oil pipelines companies energy transfer partners want intimidate greenpeace allies</t>
  </si>
  <si>
    <t>tips tricks live plastic free life few ideas here video</t>
  </si>
  <si>
    <t>worldcup kicked one opponent need take together greenpeace france</t>
  </si>
  <si>
    <t>thing oil companies need build pipelines money join wave resistance</t>
  </si>
  <si>
    <t>time tell bank don want money financing dirty oil pipelines</t>
  </si>
  <si>
    <t>pipelines stop planet need more climate wrecking oil banks keep</t>
  </si>
  <si>
    <t>plastic turtles mistake bags delicious jellyfish tell companies end pollution</t>
  </si>
  <si>
    <t>better buy fix already planet</t>
  </si>
  <si>
    <t>clean water oil pipelines people need land air toxic inevitably</t>
  </si>
  <si>
    <t>tar sands look scenes dystopian movie actually deposit one dirtiest</t>
  </si>
  <si>
    <t>plastic banned india go free 2022 kenya eritrea bags sri</t>
  </si>
  <si>
    <t>best time act climatechange 30 years ago first warned second</t>
  </si>
  <si>
    <t>last thing endangered orcas need tar sands tanker superhighway blasted</t>
  </si>
  <si>
    <t>oil last thing amazing animals need more tankers increasing risk</t>
  </si>
  <si>
    <t>wear make holes distressed jeans absurd kept clothes longer out</t>
  </si>
  <si>
    <t>nothing use few minutes pollute planet hundreds years time call</t>
  </si>
  <si>
    <t>first nations indigenous communities wildlife local ecosystem here impacted expansion</t>
  </si>
  <si>
    <t>underwater shots amazing reminder re working hard free oceans plastic</t>
  </si>
  <si>
    <t>next awesome samoa banning single use plastic bags straws january</t>
  </si>
  <si>
    <t>last thing endangered orcas need tar sands tanker superhighway home</t>
  </si>
  <si>
    <t>more power woman refuses move coal plant being expanded village</t>
  </si>
  <si>
    <t>many videos dying seabirds take before finally end age plastic</t>
  </si>
  <si>
    <t>water oil life pipeline companies north america putting lives nature</t>
  </si>
  <si>
    <t>yes more trees cities video world economic forum</t>
  </si>
  <si>
    <t>message clear join wave resistance agree protect water dirty oil</t>
  </si>
  <si>
    <t>energy transfer partners pipeline building new bayou bridge last section</t>
  </si>
  <si>
    <t>feels watch reef livelihood pulverised help community save piece paradise</t>
  </si>
  <si>
    <t>forests now happens great northern forest wakes up long winter</t>
  </si>
  <si>
    <t>action past 30 hours 12 courageous climbers blocked tar sands</t>
  </si>
  <si>
    <t>live vancouver canada climbers forming blockade more 32 hours show</t>
  </si>
  <si>
    <t>breaking police arrived location moving remove climbers bridge vancouver canada</t>
  </si>
  <si>
    <t>police moving remove climbers vancouver canada peacefully blockading trans mountain</t>
  </si>
  <si>
    <t>forest tens thousands square kilometres great northern fragmented degraded destroyed</t>
  </si>
  <si>
    <t>funding pipelines companies credit suisse one dirty dozen banks destructive</t>
  </si>
  <si>
    <t>choose home need help protect forests life</t>
  </si>
  <si>
    <t>antarctic ocean join less fifty people dived bottom shall experience</t>
  </si>
  <si>
    <t>pipelines oil threaten beautiful ecologically rich fragile places north america</t>
  </si>
  <si>
    <t>create largest protected area earth join javier bardem help vast</t>
  </si>
  <si>
    <t>different countries share same ocean people pacific island represent standing</t>
  </si>
  <si>
    <t>seven years ago guess next seasons fashion trends colour rivers</t>
  </si>
  <si>
    <t>oh y'know another day exposing environmental threats done without</t>
  </si>
  <si>
    <t>trump putin meet helsinki today group people climbed church tower</t>
  </si>
  <si>
    <t>pipelines building more means putting wildlife access clean water risk</t>
  </si>
  <si>
    <t>need banks stop funding toxic tar sands pipelines join movement</t>
  </si>
  <si>
    <t>antarctic ocean houses unique ecosystem filled amazing creatures found nowhere</t>
  </si>
  <si>
    <t>city public transport free drive less share see comments check</t>
  </si>
  <si>
    <t>defend 54 environmental defenders killed 2018 far names more those</t>
  </si>
  <si>
    <t>pure fire new summer hit notorious feat gangster grill don</t>
  </si>
  <si>
    <t>first time greenpeace sailing prideamsterdam 100 electric minified rainbow warrior</t>
  </si>
  <si>
    <t>time scale back commitment stopping wildlife extinction</t>
  </si>
  <si>
    <t>oil drilling next saturday activists protest against celebrate future portugal</t>
  </si>
  <si>
    <t>years china planted 83 million acres forest</t>
  </si>
  <si>
    <t>plastic solve crisis cleaning beaches much already need stop waste</t>
  </si>
  <si>
    <t>australia great australian bight southern whale one whales aerial image</t>
  </si>
  <si>
    <t>happened bunch curious onlookers saw statue one hottest days year</t>
  </si>
  <si>
    <t>work together amazing things frame video greenpeace deutschland hand drawn</t>
  </si>
  <si>
    <t>indigenous peoples land water honour international day world's celebrating courageous</t>
  </si>
  <si>
    <t>music message oceans breakfreefromplastic</t>
  </si>
  <si>
    <t>powers entire household including electric car free energy sun same</t>
  </si>
  <si>
    <t>over world people suffering dirty fossil fuels polluting air water</t>
  </si>
  <si>
    <t>rang palm oil act tan's forest home being destroyed clear</t>
  </si>
  <si>
    <t>palm oil trail destruction leads way forests shopping carts tell</t>
  </si>
  <si>
    <t>day lose 25 orangutans forest homes being destroyed dirty palm</t>
  </si>
  <si>
    <t>heartbreaking home turned tanker superhighway</t>
  </si>
  <si>
    <t>plastic crisis waves taken over manila philippines torrential rains floods</t>
  </si>
  <si>
    <t>fruits vegetables wrapped single use plastic now bananas tell local</t>
  </si>
  <si>
    <t>type photos changed view world worldphotographyday</t>
  </si>
  <si>
    <t>palm oil today world orangutan day icymi trail destruction leads</t>
  </si>
  <si>
    <t>headline shocking trend nothing new here's stand up demand corporate</t>
  </si>
  <si>
    <t>call famous actor taken streets beijing attention need antarctic protection</t>
  </si>
  <si>
    <t>doctor job protect people's health watch video see dr saleh</t>
  </si>
  <si>
    <t>awesome much community help tackle plastic pollution here few things</t>
  </si>
  <si>
    <t>never late switch plant based diet here ideas started thanks</t>
  </si>
  <si>
    <t>unfortunately recycle way out plastics problem bioplastics probably help much</t>
  </si>
  <si>
    <t>share want more video world economic forum</t>
  </si>
  <si>
    <t>000 160 sea birds 300 turtles taken unintended bycatch each</t>
  </si>
  <si>
    <t>hear green cities video world economic forum</t>
  </si>
  <si>
    <t>climate change future doesn matter affecting need vote people understand</t>
  </si>
  <si>
    <t>decades big corporations profited expense environment more story climate justice</t>
  </si>
  <si>
    <t>summer smokestorm rolled through west sun took eerie orange hue</t>
  </si>
  <si>
    <t>happy whale shark day gentle giants</t>
  </si>
  <si>
    <t>food world more think country produces 31 million pigs year</t>
  </si>
  <si>
    <t>away same 25 000 empire state buildings throw still things</t>
  </si>
  <si>
    <t>feeding world beauty contest more out called ugly fruit vegetables</t>
  </si>
  <si>
    <t>oceans now second breath take comes oxygen produce literally keeps</t>
  </si>
  <si>
    <t>days go until people around world riseforclimate find event near</t>
  </si>
  <si>
    <t>reason called rainforests sea damn beautiful need protection</t>
  </si>
  <si>
    <t>palm oil company destroyed area forest twice size paris now</t>
  </si>
  <si>
    <t>first rights stand time need protest more amendments under attack</t>
  </si>
  <si>
    <t>lands government more sámi years people great northern forest fighting</t>
  </si>
  <si>
    <t>lands walk indigenous peoples great northern forest hear voices those</t>
  </si>
  <si>
    <t>sámi someone understands forest well need listen watch elder tuula</t>
  </si>
  <si>
    <t>anything going young people out dare believe world doesn way</t>
  </si>
  <si>
    <t>finnish government land sàmi trading away rights high northern forests</t>
  </si>
  <si>
    <t>climate change creating dangerous cycle arctic ice melts releases even</t>
  </si>
  <si>
    <t>climate change forcing members indigenous community land ve lived more</t>
  </si>
  <si>
    <t>first day parliament australia greenpeace activists message brand new prime</t>
  </si>
  <si>
    <t>fewer cars better cities cleanairnow</t>
  </si>
  <si>
    <t>step right direction actually making sure implemented key join movement</t>
  </si>
  <si>
    <t>another year iphone many more planet take</t>
  </si>
  <si>
    <t>difference car free day makes cleanairnow</t>
  </si>
  <si>
    <t>climate solutions cheaper change governments europe still using money fund</t>
  </si>
  <si>
    <t>more sámi happens forests now even true people whose way</t>
  </si>
  <si>
    <t>more seen wild weather activity encircled planet week climate change</t>
  </si>
  <si>
    <t>out old renewables</t>
  </si>
  <si>
    <t>60 seconds equivalent truckload plastic enters ocean together change sign</t>
  </si>
  <si>
    <t>murals birds paradise beautiful creatures earth rainforest papua call home</t>
  </si>
  <si>
    <t>wilmar palm oil biggest tell drop largest trader world single</t>
  </si>
  <si>
    <t>wilmar palm oil biggest tell drop breaking largest trader world</t>
  </si>
  <si>
    <t>climate scientists answering important question long keep driving fossil fuel</t>
  </si>
  <si>
    <t>tgi friday animals sense humour check out gems comedywildlifeawards</t>
  </si>
  <si>
    <t>palm oil baby orangutan found crying plantation guess uses here</t>
  </si>
  <si>
    <t>people around world continue struggle aftermath extreme weather new normal</t>
  </si>
  <si>
    <t>happy international day peace everyone take time soak beauty earth</t>
  </si>
  <si>
    <t>car free imagine planet cities went travelling today carfreeday</t>
  </si>
  <si>
    <t>walk run jump dance bike skate play breathe celebrate international</t>
  </si>
  <si>
    <t>palm oil wilmar tell drop icymi investigation reveals makers products</t>
  </si>
  <si>
    <t>age internal combustion engine over making sure act gp 2xmrlg9</t>
  </si>
  <si>
    <t>climate tina cocadiz filipino american based new york experienced hurricane</t>
  </si>
  <si>
    <t>needs stop tell big companies drop wilmar dirty palm oil</t>
  </si>
  <si>
    <t>today brave volunteers occupying palm oil refinery time makers products</t>
  </si>
  <si>
    <t>palm oil today 30 courageous activists around world one indonesian</t>
  </si>
  <si>
    <t>forest remains hambach 12 000 years old 10 standing today</t>
  </si>
  <si>
    <t>world nuclear weapons imagine living free thanks nobel peace prize</t>
  </si>
  <si>
    <t>palm oil inside enormous silos whole lot came destruction rainforests</t>
  </si>
  <si>
    <t>possible one person stand up giants polluting planet alone climatejustice</t>
  </si>
  <si>
    <t>indigenous developed economies world longer business way neo colonial bringing</t>
  </si>
  <si>
    <t>already destroyed much forest protect left hambacherforst</t>
  </si>
  <si>
    <t>東電は 東海第二の支援資金 柏崎刈羽再稼働の資金を賠償と事故の収束にあてるべきだと思うのですが そもそも東海第二は もっとも動かしてはいけない原発のひとつです その理由は4つあります act gp 2dyk1g6</t>
  </si>
  <si>
    <t>need big polluters carry business usual life know cease exist</t>
  </si>
  <si>
    <t>icymi activists sent strong message makers products ritz colgate dove</t>
  </si>
  <si>
    <t>plastic crisis affecting much more small vulnerable communities affected industry</t>
  </si>
  <si>
    <t>plastic pollution doesn belong antarctic sign here protect one earth's</t>
  </si>
  <si>
    <t>myths germany's hambach forest busted save erase hambacherforst</t>
  </si>
  <si>
    <t>special together don become ordinary people doing extraordinary things let's</t>
  </si>
  <si>
    <t>plastic free petition future hungary's popular environmental call arms month</t>
  </si>
  <si>
    <t>hambach forest germany 12 000 years old less tenth remains</t>
  </si>
  <si>
    <t>greener cleaner safer planet anyone wish</t>
  </si>
  <si>
    <t>plant grown ups finally listening france voted serve one vegetarian</t>
  </si>
  <si>
    <t>never underestimate power young people reasonsforhope</t>
  </si>
  <si>
    <t>forest coal even more 12 000 year old germany executives</t>
  </si>
  <si>
    <t>animal happy world day celebrate friends reminding lucky share beautiful</t>
  </si>
  <si>
    <t>teens united states taking governments court over failure protect climate</t>
  </si>
  <si>
    <t>movement hambach forest news victory big still breaking huge climate</t>
  </si>
  <si>
    <t>ordinary people doing extraordinary things together end age oil</t>
  </si>
  <si>
    <t>absolutely huge win climate hambach forest add voice petition share</t>
  </si>
  <si>
    <t>throw away really means</t>
  </si>
  <si>
    <t>forest coal biggest climate demonstration german history took place yesterday</t>
  </si>
  <si>
    <t>climate share gives hope breaking activists taking action major meeting</t>
  </si>
  <si>
    <t>yes million people around world calling antarctic protection join</t>
  </si>
  <si>
    <t>antarctic voice protect doesn together penguin cafe turn sound hear</t>
  </si>
  <si>
    <t>nuestro mundo está ahogándose plástico pide grandes corporaciones que pongan</t>
  </si>
  <si>
    <t>act going wait till coral reefs millions more people suffer</t>
  </si>
  <si>
    <t>antarctic doesn voice make history let's protectantarctic</t>
  </si>
  <si>
    <t>owe those suffering impacts extreme weather act climate change hurricanemichael</t>
  </si>
  <si>
    <t>many reasonsforhope climate change together solving hard seem thanks saman</t>
  </si>
  <si>
    <t>much know great pacific garbage patch learn more take action</t>
  </si>
  <si>
    <t>change more waiting around time unite make together now share</t>
  </si>
  <si>
    <t>turn up soothing piece penguin cafe inspired protect antarctic campaign</t>
  </si>
  <si>
    <t>share want see plastic polluters coca cola nestlé pepsi clean</t>
  </si>
  <si>
    <t>russia japan sweden turkey re visiting decision makers over world</t>
  </si>
  <si>
    <t>power people</t>
  </si>
  <si>
    <t>new song thom yorke antarctic around world breaking greenpeace premiering</t>
  </si>
  <si>
    <t>new turn up sound hit full screen enjoy collaboration radiohead's</t>
  </si>
  <si>
    <t>close point return moment give up reasonsforhope</t>
  </si>
  <si>
    <t>another year gadget many more planet take together change system</t>
  </si>
  <si>
    <t>antarctic film nearly decision time re screening version governments ready</t>
  </si>
  <si>
    <t>murals here remind constant threat indonesian wildlife inspire act protect</t>
  </si>
  <si>
    <t>good green spaces planet video world economic forum</t>
  </si>
  <si>
    <t>thousands people flooded through central helsinki weekend finland's biggest climate</t>
  </si>
  <si>
    <t>1950s something sneaked lives polluting oceans waterways soil over billion</t>
  </si>
  <si>
    <t>indigenous brazil going through crucial moment history peoples' lives directly</t>
  </si>
  <si>
    <t>plastic choice refuse buying products such food drinks cosmetics way</t>
  </si>
  <si>
    <t>check out beautiful video created greenpeace india painting light illuminate</t>
  </si>
  <si>
    <t>tar sands pipeline canadian summer followed route tankers pacific northwest</t>
  </si>
  <si>
    <t>kitkat throwbackthursday campaign years ago makers committed end deforestation 2020</t>
  </si>
  <si>
    <t>taiwan people power sending strong message coal</t>
  </si>
  <si>
    <t>know dirty palm oil comes tell world's biggest brands dropdirtypalmoil</t>
  </si>
  <si>
    <t>plastic choice refuse buying products such food drinks cosmetics never</t>
  </si>
  <si>
    <t>well shitty news breakfreefromplastic</t>
  </si>
  <si>
    <t>new satellite technology means polluters nowhere hide now find out</t>
  </si>
  <si>
    <t>plastic lipton nescafé coca cola pepsi recycling enough stop pollution</t>
  </si>
  <si>
    <t>breathing dangerous air problem countries around world find out polluted</t>
  </si>
  <si>
    <t>lives rid try breaks tiny pieces ends up oceans land</t>
  </si>
  <si>
    <t>que plásticos usas solo unos minutos contaminan para siempre horror</t>
  </si>
  <si>
    <t>tar sands oil know recipe climate disaster join act stop</t>
  </si>
  <si>
    <t>indonesia area forest size football pitch lost 25 seconds lot</t>
  </si>
  <si>
    <t>plastic totally integrated soil plastics crisis out control need stem</t>
  </si>
  <si>
    <t>generation turns around starting today</t>
  </si>
  <si>
    <t>proteger gracias al apoyo millones personas como tú casi logramos</t>
  </si>
  <si>
    <t>stop breathing burning coal time act now</t>
  </si>
  <si>
    <t>nature good</t>
  </si>
  <si>
    <t>know much demand palm oil boycotting solution watch video find</t>
  </si>
  <si>
    <t>want change world here's guide started</t>
  </si>
  <si>
    <t>chocolate toothpaste everyday products contain dirtypalmoil time tell companies stop</t>
  </si>
  <si>
    <t>know already organic farmers grow food protectors soils guardians biodiversity</t>
  </si>
  <si>
    <t>more 400 000 people 138 countries telling banks financial institutions</t>
  </si>
  <si>
    <t>jakarta new york artists volunteers taken streets remind threat forests</t>
  </si>
  <si>
    <t>happens forests turn up volume witness beauty music tragic loss</t>
  </si>
  <si>
    <t>imagine taking world's biggest polluters over climate impacts people philippines</t>
  </si>
  <si>
    <t>online shopping bring record sales huge environmental implications estimated 2020</t>
  </si>
  <si>
    <t>oreo world palm oil brand themselves favourite cookie know buy</t>
  </si>
  <si>
    <t>palm oil oreo produced without destroying rainforests brands still buying</t>
  </si>
  <si>
    <t>never forget environment cities built</t>
  </si>
  <si>
    <t>tell oreo dropdirtypalmoil act gp 2fvdxzw</t>
  </si>
  <si>
    <t>protect orangutans forest home start telling oreo dropdirtypalmoil today</t>
  </si>
  <si>
    <t>climate act change threatens everything love time now take care</t>
  </si>
  <si>
    <t>breakfreefromplastic ve stop making products use once throw away out</t>
  </si>
  <si>
    <t>oreo week activists delivered message mondelēz international makers demanding stop</t>
  </si>
  <si>
    <t>coast proposed drilling south australia lead oil spill zone spreads</t>
  </si>
  <si>
    <t>stop destruction forests send oreo message dropdirtypalmoil creating flavour</t>
  </si>
  <si>
    <t>palm oil activists board wilmar breaking boarded ship filled dirty</t>
  </si>
  <si>
    <t>palm oil today brave activists boarded ship loaded dirty headed</t>
  </si>
  <si>
    <t>si aceite palma está causando deforestación indonesia deberíamos simplemente boicotearlo</t>
  </si>
  <si>
    <t>happy sunday here dolphins dancing surf natureisawesome</t>
  </si>
  <si>
    <t>dirty palm oil update 24 hrs later activists boarded ship</t>
  </si>
  <si>
    <t>waya stand happening now climbers delaying shipment dirty palm oil</t>
  </si>
  <si>
    <t>carbon emissions acidifying ocean quickly seafloor disintegrating turn around</t>
  </si>
  <si>
    <t>california fire climate change huge part problem</t>
  </si>
  <si>
    <t>taking action companies promised fix problem being ship making sure</t>
  </si>
  <si>
    <t>oreo breaking orangutan london message time stop buying palm oil</t>
  </si>
  <si>
    <t>oreo happens orangutan confronts forest destruction palm oil tell dropdirtypalmoil</t>
  </si>
  <si>
    <t>friendly reminder friends story stuff project money buy happiness uselessstuffday</t>
  </si>
  <si>
    <t>glaciers china supply water billion people re melting fast climate</t>
  </si>
  <si>
    <t>tell oreo part stop deforestation palm oil creating new flavour</t>
  </si>
  <si>
    <t>air pollution coal power plants costing billions read report here</t>
  </si>
  <si>
    <t>one make smthng things want thank black friday don dear</t>
  </si>
  <si>
    <t>penguin chick going walk more words needed apart protectantarctic</t>
  </si>
  <si>
    <t>over million people world calling oreo dropdirtypalmoil join</t>
  </si>
  <si>
    <t>buy bye ll soon saying planet black friday buynothing makesmthng</t>
  </si>
  <si>
    <t>rspo oreo claims palm oil sourced sustainably following standards frequently</t>
  </si>
  <si>
    <t>palmöl regenwald zerstörung greenpeace aktivisten protestieren mondelēz bremen gegen hersteller</t>
  </si>
  <si>
    <t>virtualclimatesummit happening today here's care people living frontlines climate change</t>
  </si>
  <si>
    <t>matter same boat</t>
  </si>
  <si>
    <t>health coal europe know 10 companies attributed two thirds impacts</t>
  </si>
  <si>
    <t>change fueling climate destroying home orangutans many creatures here need</t>
  </si>
  <si>
    <t>295 events 40 countries makesmthng event near check out global</t>
  </si>
  <si>
    <t>italy japan indonesia name world waking up fact oreo using</t>
  </si>
  <si>
    <t>twas night before black friday check out greenpeace danmark disruptblackfriday</t>
  </si>
  <si>
    <t>black friday nope buy makesmthng</t>
  </si>
  <si>
    <t>closets already stuffed really need buy more black friday cyber</t>
  </si>
  <si>
    <t>clear wake up call earth take more plastic waste need</t>
  </si>
  <si>
    <t>breaking right now brave climbers preventing shipment palm oil products</t>
  </si>
  <si>
    <t>during busiest shopping season year here's consumer habits impact environment</t>
  </si>
  <si>
    <t>simple really makesmthng</t>
  </si>
  <si>
    <t>plastic awful whale consumed 115 drinking cups 25 bags bottles</t>
  </si>
  <si>
    <t>sunday brave climbers prevented massive shipment dirty palm oil products</t>
  </si>
  <si>
    <t>poland country year host un's massive meeting climate change cop24</t>
  </si>
  <si>
    <t>over world past week hundreds greenpeace volunteers taken streets help</t>
  </si>
  <si>
    <t>good deal need sake planet try skipping cybermonday makesmthng instead</t>
  </si>
  <si>
    <t>share support next generation climate activists</t>
  </si>
  <si>
    <t>whether 25 62 way change world</t>
  </si>
  <si>
    <t>plastic being know waste worldwide really recycled tonnes ends up</t>
  </si>
  <si>
    <t>coal live very heart burning europe belchatow power plant poland</t>
  </si>
  <si>
    <t>good protect forests destroy</t>
  </si>
  <si>
    <t>climate matter believing already experiencing effects change denying puts people</t>
  </si>
  <si>
    <t>one belgis activists climbed belchatow poland europe largest polluter biggest</t>
  </si>
  <si>
    <t>coal greenpeace activists continue protest biggest power plant europe demand</t>
  </si>
  <si>
    <t>palm oil stop over past few weeks greenpeace esperanza keeping</t>
  </si>
  <si>
    <t>hi belén co founder pira platform shares accessible information tips</t>
  </si>
  <si>
    <t>crying something eye natureisamazing</t>
  </si>
  <si>
    <t>plastic never invented take action</t>
  </si>
  <si>
    <t>climate change getting down read join david attenborough voice heard</t>
  </si>
  <si>
    <t>kayak call activist tivist demanding endcoal spain 2025 join</t>
  </si>
  <si>
    <t>make agree follow smthng join community people fighting overconsumption old</t>
  </si>
  <si>
    <t>re cked something climate change</t>
  </si>
  <si>
    <t>deforestation amazon reached highest point decade</t>
  </si>
  <si>
    <t>hundreds new species discovered great australian bight think cute googly</t>
  </si>
  <si>
    <t>harmful factory farms making planet sick abusing animals threatening small</t>
  </si>
  <si>
    <t>make joined smthng event nairobi bangkok 319 events 42 countries</t>
  </si>
  <si>
    <t>coal power incredible greenpeace activists spent more 12 hours painting</t>
  </si>
  <si>
    <t>recycling enough watch video find out join movement breakfreefromplastic</t>
  </si>
  <si>
    <t>more million people taken action tell oreo dropdirtypalmoil won stop</t>
  </si>
  <si>
    <t>millions come together stand believe sends powerful message decision makers</t>
  </si>
  <si>
    <t>coal people industry silence power silenced show peacefully protesting against</t>
  </si>
  <si>
    <t>ceo keep pressure up tell oreo dropdirtypalmoil sign petition email</t>
  </si>
  <si>
    <t>people world climate action now years ago paris demanded leaders</t>
  </si>
  <si>
    <t>planet take care one</t>
  </si>
  <si>
    <t>together clean up palm oil tell makers oreo take action</t>
  </si>
  <si>
    <t>bight wild remote pristine great australian loved traditional owners coastal</t>
  </si>
  <si>
    <t>world's people spoken message clear time running out sir david</t>
  </si>
  <si>
    <t>12 activists took peaceful action protest against dirtiest fossil fuel</t>
  </si>
  <si>
    <t>incredible sea turtle saved need stop plastic entering oceans first</t>
  </si>
  <si>
    <t>single one signatures matters stoppipelines</t>
  </si>
  <si>
    <t>need last generation solve climate action now cop24</t>
  </si>
  <si>
    <t>lara traveled front lines deforestation indonesia demand makers oreo dropdirtypalmoil</t>
  </si>
  <si>
    <t>activists greenpeace italia paying visit mondelez factory reminding more million</t>
  </si>
  <si>
    <t>coal people industry wanted silence power silenced show peacefully protesting</t>
  </si>
  <si>
    <t>through ready mouth watering experience now end year three women</t>
  </si>
  <si>
    <t>questions ecosystem add join live underneath sea australia's little understood</t>
  </si>
  <si>
    <t>wildfires ripping through planet's forests leaving behind devastation contributing climate</t>
  </si>
  <si>
    <t>good climate change making worse</t>
  </si>
  <si>
    <t>help clean up palm oil tell makers oreo take action</t>
  </si>
  <si>
    <t>ignore wildfires want stand chance preventing climate breakdown one forests</t>
  </si>
  <si>
    <t>time act climate change now</t>
  </si>
  <si>
    <t>oil hint yes palm produced without destroying forests tell makers</t>
  </si>
  <si>
    <t>12 years left save planet let's cop24</t>
  </si>
  <si>
    <t>greenpeace sverige brought climate catastophe straight halls power enough talking</t>
  </si>
  <si>
    <t>ice tale fire forest fires impact sheets thousands miles away</t>
  </si>
  <si>
    <t>breaking thanks million people oil drilling near amazon reef brazilian</t>
  </si>
  <si>
    <t>sea oil leafy dragons southern whales hundreds new species discovered</t>
  </si>
  <si>
    <t>delicious rose gold cocktail recipe definitely weekend started discover amazing</t>
  </si>
  <si>
    <t>beautiful story anyone make difference</t>
  </si>
  <si>
    <t>don something dozens ocean species go extinct few decades</t>
  </si>
  <si>
    <t>right live learn earn love anyone take away standup4humanrights act</t>
  </si>
  <si>
    <t>ignore try climate change reality won humanrightsday here's protect rights</t>
  </si>
  <si>
    <t>take community outside coal city katowice turn against fuel brought</t>
  </si>
  <si>
    <t>climate change people continue already affecting lives see evidence each</t>
  </si>
  <si>
    <t>time celebrate last week brazilian environmental agency denied french company</t>
  </si>
  <si>
    <t>wondered message whales send oil drilling wonder more</t>
  </si>
  <si>
    <t>wilmar palm oil suppliers ll watching big news largest trader</t>
  </si>
  <si>
    <t>swimming pacific ocean finding massive amounts plastic pollution along way</t>
  </si>
  <si>
    <t>reef heard great southern australia little known 'other' spans 100km</t>
  </si>
  <si>
    <t>leafy sea dragon fish act introducing despite appearances unique waters</t>
  </si>
  <si>
    <t>look world around right here ocean floor such wonderful things</t>
  </si>
  <si>
    <t>city propose kindergarten nursing home public canteen offers plant based</t>
  </si>
  <si>
    <t>people standing up big polluters courts boardrooms streets around world</t>
  </si>
  <si>
    <t>before never seen images australia's great southern reef wow take</t>
  </si>
  <si>
    <t>live activists brussels send message prime ministers presidents meeting here</t>
  </si>
  <si>
    <t>whoever wherever need now greta thunberg 15</t>
  </si>
  <si>
    <t>excuse</t>
  </si>
  <si>
    <t>suppliers wilmar one largest palm oil traders announced map monitor</t>
  </si>
  <si>
    <t>putting people's drinking water homes risk coal mine expansion threatening</t>
  </si>
  <si>
    <t>talk world leaders activists impacted communities younger generation truly walking</t>
  </si>
  <si>
    <t>greta thunberg's speech inspiring thing watch today</t>
  </si>
  <si>
    <t>away throw</t>
  </si>
  <si>
    <t>gift little girl shouldn give cleanairnow</t>
  </si>
  <si>
    <t>boreal forest recipes thousands years people canada around world harvesting</t>
  </si>
  <si>
    <t>growing movement keeps generation end fossil fuels</t>
  </si>
  <si>
    <t>swim lifetime</t>
  </si>
  <si>
    <t>success climate emergency re slow</t>
  </si>
  <si>
    <t>fewer cars happier cities learn more</t>
  </si>
  <si>
    <t>case needed another reason stop eating meat meatfreemonday</t>
  </si>
  <si>
    <t>more less meat plants culture life</t>
  </si>
  <si>
    <t>con manos masa</t>
  </si>
  <si>
    <t>out sight mean mind demand big corporations part end plastic</t>
  </si>
  <si>
    <t>inspiring thing watch today</t>
  </si>
  <si>
    <t>earlier year teen vogue joined arctic sunrise travel great pacific</t>
  </si>
  <si>
    <t>oil northern patagonia companies such shell total dumping toxic dangerous</t>
  </si>
  <si>
    <t>over means closely watching make sure wilmar delivers customers follow</t>
  </si>
  <si>
    <t>difficult times hope act courage 2019 approaches look back things</t>
  </si>
  <si>
    <t>time break free plastic here's handy toolkit those ready take</t>
  </si>
  <si>
    <t>don walk 500km demand justice here's take action</t>
  </si>
  <si>
    <t>comes climate ambition young people put world leaders shame yolo</t>
  </si>
  <si>
    <t>more see cities going car free learn</t>
  </si>
  <si>
    <t>share results comments</t>
  </si>
  <si>
    <t>little creativity take control consumption tallestcloset makesmthng buynothing</t>
  </si>
  <si>
    <t>best holiday list we've seen year</t>
  </si>
  <si>
    <t>made boreal forest holiday season challenged consumerism something loved ones</t>
  </si>
  <si>
    <t>forest impress family friends wild mushroom pasta recipe featuring flavours</t>
  </si>
  <si>
    <t>want things differently 2019 here few ideas</t>
  </si>
  <si>
    <t>season giving remember give back mother nature join</t>
  </si>
  <si>
    <t>nearly 30 million people affected climate change year we've already</t>
  </si>
  <si>
    <t>fighting climate catastrophe going take yep even especially actonclimate</t>
  </si>
  <si>
    <t>jobs know 10 million renewable energy worldwide many</t>
  </si>
  <si>
    <t>spot wrong picture top share think supermarkets breakfreefromplastic</t>
  </si>
  <si>
    <t>last minute wrapping panic we've gift covered zerowaste</t>
  </si>
  <si>
    <t>wishing clean air coal holiday stocking comic joe mohr act</t>
  </si>
  <si>
    <t>protect little blue dot home ve known</t>
  </si>
  <si>
    <t>wishing greenest peaceful end 2018</t>
  </si>
  <si>
    <t>already greatest gift protect</t>
  </si>
  <si>
    <t>sit back relax look amazing photos shaped 2018</t>
  </si>
  <si>
    <t>years biggest thing ve learned together stronger thank keeping up</t>
  </si>
  <si>
    <t>make step 2019 year change happen sign up european changemakers</t>
  </si>
  <si>
    <t>dyk forests one best defences against climatechange need protect</t>
  </si>
  <si>
    <t>pemain indonesia sektor anda harus mereka sendiri di ekstraktif energi</t>
  </si>
  <si>
    <t>help name need submarine meet rov remote operated vehicle call</t>
  </si>
  <si>
    <t>let's find out 2019 right reasonsforhope</t>
  </si>
  <si>
    <t>countries already powered 100 renewable energy stopping rest world</t>
  </si>
  <si>
    <t>everyone put people over profit include yes value experiences above</t>
  </si>
  <si>
    <t>greenpeace epic year fleet photos capture breathtaking moments aboard rainbow</t>
  </si>
  <si>
    <t>oil everyone taken action raised voice stood together stop new</t>
  </si>
  <si>
    <t>birthplace theory evolution climate change new threat darwin creatures</t>
  </si>
  <si>
    <t>jamie margolin makes feel better 2018 one teen vogue's girls</t>
  </si>
  <si>
    <t>spent 300 billion dollars subsidies fossil fuels 2017 double governments</t>
  </si>
  <si>
    <t>make 2019 year beat plastic pollution</t>
  </si>
  <si>
    <t>take next potluck holiday brunch perfect conversation starter friends family</t>
  </si>
  <si>
    <t>never doubt small group thoughtful committed citizens change world indeed</t>
  </si>
  <si>
    <t>isn nature amazing</t>
  </si>
  <si>
    <t>take breath tomorrow new day keep fighting green world</t>
  </si>
  <si>
    <t>antarctic less fifty people dived bottom ocean shall join experience</t>
  </si>
  <si>
    <t>shine bright 2019</t>
  </si>
  <si>
    <t>2019 without new year's resolution here's one try keep</t>
  </si>
  <si>
    <t>love always conquer hate make 2019 year</t>
  </si>
  <si>
    <t>new year resolution governments corporations ve made years ago share</t>
  </si>
  <si>
    <t>direction choose</t>
  </si>
  <si>
    <t>meanwhile antarctica</t>
  </si>
  <si>
    <t>recycle way out plastic crisis here's make 2019 year breakfreefromplastic</t>
  </si>
  <si>
    <t>saving world year newyear</t>
  </si>
  <si>
    <t>brazil new president already putting indigenous rights amazon risk</t>
  </si>
  <si>
    <t>feel guilty angry actions matter</t>
  </si>
  <si>
    <t>need plastic trash life breakfreefromplastic</t>
  </si>
  <si>
    <t>happy new year everyone board greenpeace arctic sunrise</t>
  </si>
  <si>
    <t>nice share want city state country follow california lead world</t>
  </si>
  <si>
    <t>heard great southern reef watch find out exploring wild frontier</t>
  </si>
  <si>
    <t>feeling depressed state world know alone best antidote powerless activism</t>
  </si>
  <si>
    <t>system solutions within impossible find maybe change itself reasonsforhope</t>
  </si>
  <si>
    <t>let's make 2019 year took action</t>
  </si>
  <si>
    <t>stand solomon islands climate vulnerable nations suffering impacts extreme weather</t>
  </si>
  <si>
    <t>now new year's resolution want keep</t>
  </si>
  <si>
    <t>breath fresh air</t>
  </si>
  <si>
    <t>meatlessmonday</t>
  </si>
  <si>
    <t>full swim ocean fish plastic make 2019 year breakfreefromplastic</t>
  </si>
  <si>
    <t>listened music forests researchers think way save</t>
  </si>
  <si>
    <t>sent oliver 14 norway spot wrong breakfreefromplastic</t>
  </si>
  <si>
    <t>relate</t>
  </si>
  <si>
    <t>surprised</t>
  </si>
  <si>
    <t>peace taking non violent creative action show alternative possible learn</t>
  </si>
  <si>
    <t>electric car answer problems cleanairnow</t>
  </si>
  <si>
    <t>justin trudeau responds unarmed indigenous defenders asserting rights territory prevent</t>
  </si>
  <si>
    <t>2019 ditch single use plastics join beach river clean ups</t>
  </si>
  <si>
    <t>fruits vegetables wrapped single use plastic now bananas breakfreefromplastic today</t>
  </si>
  <si>
    <t>yes public pressure breakfreefromplastic strengthening major supermarkets south korea banned</t>
  </si>
  <si>
    <t>nature amazing</t>
  </si>
  <si>
    <t>another year record broken</t>
  </si>
  <si>
    <t>sick buying something break down soon growing right repair movement</t>
  </si>
  <si>
    <t>aren sea dragons amazing favorite marine animal</t>
  </si>
  <si>
    <t>facts climate world change here already affecting millions over need</t>
  </si>
  <si>
    <t>grandparents turns out great waaaaay ahead</t>
  </si>
  <si>
    <t>home land want break down door</t>
  </si>
  <si>
    <t>climate deserve right stable healthy environment raise voice justice</t>
  </si>
  <si>
    <t>welcome home</t>
  </si>
  <si>
    <t>many hooked mariekondo alternatives consumer culture fresh air clean waterways</t>
  </si>
  <si>
    <t>best bag one already buynothing</t>
  </si>
  <si>
    <t>doing adults sh tting future</t>
  </si>
  <si>
    <t>enough time hold big corporations accountable plastic pollution crisis created</t>
  </si>
  <si>
    <t>garbage south piles up global suffers last year 51 containers</t>
  </si>
  <si>
    <t>pollen love news</t>
  </si>
  <si>
    <t>likes egg 30 million instagram many planet</t>
  </si>
  <si>
    <t>climate denial didn come out nowhere manufactured fossil fuel industry</t>
  </si>
  <si>
    <t>tag someone use inspiration today</t>
  </si>
  <si>
    <t>island boy mission breakfreefromplastic one person make difference join</t>
  </si>
  <si>
    <t>new type tram climate scientists excited cleanairnow</t>
  </si>
  <si>
    <t>imagine seeing incredible animals up close share video want keep</t>
  </si>
  <si>
    <t>fight woman</t>
  </si>
  <si>
    <t>truth 10yearchallenge arctic 100 years ago today images courtesy christian</t>
  </si>
  <si>
    <t>13 year olds lina bo marching climate 12 000 young</t>
  </si>
  <si>
    <t>diet transforms planet's future saves millions lives read more lessmeatmoregreens</t>
  </si>
  <si>
    <t>took nature hundreds thousands years create humans destroyed less ten</t>
  </si>
  <si>
    <t>air skyline looks imagine millions people breathing everyday deserve right</t>
  </si>
  <si>
    <t>time stop buying things don spark joy</t>
  </si>
  <si>
    <t>inspired youthforclimate</t>
  </si>
  <si>
    <t>nature beautiful share want protect</t>
  </si>
  <si>
    <t>more climate change making extreme weather events dangerous destructive time</t>
  </si>
  <si>
    <t>road ahead rough time act now</t>
  </si>
  <si>
    <t>hope students globe taking action liveable planet</t>
  </si>
  <si>
    <t>more things change stay same 10yearschallenge breakfreefromplastic</t>
  </si>
  <si>
    <t>sunday magic hands up watch happy humpback hours</t>
  </si>
  <si>
    <t>solar system putting quite show tonight ready</t>
  </si>
  <si>
    <t>share want city next</t>
  </si>
  <si>
    <t>answer global crisis handed silver platter swap out beef cauliflower</t>
  </si>
  <si>
    <t>watch swiss seniors want hold government accountable climatechange climatejustice share</t>
  </si>
  <si>
    <t>canadian government failed protect herd caribou community taking action save</t>
  </si>
  <si>
    <t>contaminated water fukushima nuclear plant site discharged pacific ocean watch</t>
  </si>
  <si>
    <t>10yearchallenge wake up call challenge better protect planet agree</t>
  </si>
  <si>
    <t>big plastic trashing planet story petrochemical corporations don want see</t>
  </si>
  <si>
    <t>children leaders behaving thankfully stepping up leading watch greta thunberg</t>
  </si>
  <si>
    <t>climate change coming coffee</t>
  </si>
  <si>
    <t>inequality together world people power overcome fight alliance taking message</t>
  </si>
  <si>
    <t>right air now bangkok thailand under code red due pollution</t>
  </si>
  <si>
    <t>judge best environmental documentaries year five days left cast ballot</t>
  </si>
  <si>
    <t>actions making planet change lot ways still fully understand</t>
  </si>
  <si>
    <t>once upon time capitalism less dominant corporate control over politics</t>
  </si>
  <si>
    <t>take fossil fuel industry</t>
  </si>
  <si>
    <t>great news sweden new petrol diesel cars banned 2030 leave</t>
  </si>
  <si>
    <t>comes climate activism young people choice lives depend</t>
  </si>
  <si>
    <t>more 30 000 students took streets belgium today demand action</t>
  </si>
  <si>
    <t>around world type extreme weather becoming new normal stand up</t>
  </si>
  <si>
    <t>such thing silly question bit back basics climate change starting</t>
  </si>
  <si>
    <t>act underwater photographer caroline power's latest discovery devastating retailers corporations</t>
  </si>
  <si>
    <t>awful dam containing mining waste collapsed brazil earlier today releasing</t>
  </si>
  <si>
    <t>resist two years later message continues relevant</t>
  </si>
  <si>
    <t>thought going zero waste know start tips help</t>
  </si>
  <si>
    <t>Top Words in Post Content by Salience</t>
  </si>
  <si>
    <t>Top Word Pairs in Post Content by Count</t>
  </si>
  <si>
    <t>icymi,we've  we've,teamed  teamed,up  up,young  young,people  people,countries  countries,share  share,small  small,change  change,make</t>
  </si>
  <si>
    <t>diver,went  went,swimming  swimming,ocean  ocean,see  see,manta  manta,rays  rays,found  found,trash  trash,breakfreefromplastic</t>
  </si>
  <si>
    <t>water,vital  vital,life  life,wildlife  wildlife,humans  humans,need  need,clean  clean,water  water,survive  survive,stop  stop,oil</t>
  </si>
  <si>
    <t>oil,pipelines  pipelines,companies  companies,energy  energy,transfer  transfer,partners  partners,want  want,intimidate  intimidate,greenpeace  greenpeace,allies  allies,making</t>
  </si>
  <si>
    <t>tips,tricks  tricks,live  live,plastic  plastic,free  free,life  life,few  few,ideas  ideas,here  here,video  video,world</t>
  </si>
  <si>
    <t>worldcup,kicked  kicked,one  one,opponent  opponent,need  need,take  take,together  together,greenpeace  greenpeace,france</t>
  </si>
  <si>
    <t>thing,oil  oil,companies  companies,need  need,build  build,pipelines  pipelines,money  money,join  join,wave  wave,resistance  resistance,rising</t>
  </si>
  <si>
    <t>time,tell  tell,bank  bank,don  don,want  want,money  money,financing  financing,dirty  dirty,oil  oil,pipelines  pipelines,join</t>
  </si>
  <si>
    <t>planet,need  need,more  more,climate  climate,wrecking  wrecking,oil  oil,pipelines  pipelines,banks  banks,keep  keep,financing  financing,stop</t>
  </si>
  <si>
    <t>turtles,mistake  mistake,plastic  plastic,bags  bags,delicious  delicious,jellyfish  jellyfish,tell  tell,companies  companies,end  end,plastic  plastic,pollution</t>
  </si>
  <si>
    <t>buy,fix  fix,already  already,better  better,better  better,planet</t>
  </si>
  <si>
    <t>oil,pipelines  people,need  need,clean  clean,land  land,clean  clean,air  air,clean  clean,water  water,toxic  toxic,oil</t>
  </si>
  <si>
    <t>tar,sands  look,scenes  scenes,dystopian  dystopian,movie  movie,actually  actually,tar  sands,deposit  deposit,one  one,dirtiest  dirtiest,oils</t>
  </si>
  <si>
    <t>india,go  go,plastic  plastic,free  free,2022  2022,kenya  kenya,eritrea  eritrea,banned  banned,plastic  plastic,bags  bags,sri</t>
  </si>
  <si>
    <t>best,time  time,act  act,climatechange  climatechange,30  30,years  years,ago  ago,first  first,warned  warned,second  second,best</t>
  </si>
  <si>
    <t>last,thing  thing,endangered  endangered,orcas  orcas,need  need,tar  tar,sands  sands,tanker  tanker,superhighway  superhighway,blasted  blasted,through</t>
  </si>
  <si>
    <t>last,thing  thing,amazing  amazing,animals  animals,need  need,more  more,oil  oil,tankers  tankers,increasing  increasing,risk  risk,oil</t>
  </si>
  <si>
    <t>make,holes  holes,distressed  distressed,jeans  jeans,absurd  absurd,kept  kept,clothes  clothes,longer  longer,wear  wear,out  out,naturally</t>
  </si>
  <si>
    <t>nothing,use  use,few  few,minutes  minutes,pollute  pollute,planet  planet,hundreds  hundreds,years  years,time  time,call  call,plastic</t>
  </si>
  <si>
    <t>first,nations  nations,indigenous  indigenous,communities  communities,wildlife  wildlife,local  local,ecosystem  ecosystem,here  here,impacted  impacted,expansion  expansion,trans</t>
  </si>
  <si>
    <t>underwater,shots  shots,amazing  amazing,reminder  reminder,re  re,working  working,hard  hard,free  free,oceans  oceans,plastic</t>
  </si>
  <si>
    <t>awesome,samoa  samoa,banning  banning,single  single,use  use,plastic  plastic,bags  bags,straws  straws,january  january,next  next,year</t>
  </si>
  <si>
    <t>last,thing  thing,endangered  endangered,orcas  orcas,need  need,tar  tar,sands  sands,tanker  tanker,superhighway  superhighway,home  home,protect</t>
  </si>
  <si>
    <t>more,power  power,woman  woman,refuses  refuses,move  move,coal  coal,plant  plant,being  being,expanded  expanded,village  village,read</t>
  </si>
  <si>
    <t>many,videos  videos,dying  dying,seabirds  seabirds,take  take,before  before,finally  finally,end  end,age  age,plastic  plastic,breakfreefromplastic</t>
  </si>
  <si>
    <t>water,life  life,oil  oil,pipeline  pipeline,companies  companies,north  north,america  america,putting  putting,water  water,lives  lives,nature</t>
  </si>
  <si>
    <t>yes,more  more,trees  trees,cities  cities,video  video,world  world,economic  economic,forum</t>
  </si>
  <si>
    <t>message,clear  clear,join  join,wave  wave,resistance  resistance,agree  agree,protect  protect,water  water,dirty  dirty,oil  oil,pipelines</t>
  </si>
  <si>
    <t>energy,transfer  transfer,partners  partners,building  building,new  new,bayou  bayou,bridge  bridge,pipeline  pipeline,last  last,section  section,dakota</t>
  </si>
  <si>
    <t>feels,watch  watch,reef  reef,livelihood  livelihood,pulverised  pulverised,help  help,community  community,save  save,piece  piece,paradise</t>
  </si>
  <si>
    <t>happens,great  great,northern  northern,forest  forest,wakes  wakes,up  up,long  long,winter  winter,need  need,forests  forests,now</t>
  </si>
  <si>
    <t>past,30  30,hours  hours,12  12,courageous  courageous,climbers  climbers,blocked  blocked,tar  tar,sands  sands,oil  oil,tanker</t>
  </si>
  <si>
    <t>live,vancouver  vancouver,canada  canada,climbers  climbers,forming  forming,blockade  blockade,more  more,32  32,hours  hours,show  show,support</t>
  </si>
  <si>
    <t>breaking,police  police,arrived  arrived,location  location,moving  moving,remove  remove,climbers  climbers,bridge  bridge,vancouver  vancouver,canada  canada,peacefully</t>
  </si>
  <si>
    <t>police,moving  moving,remove  remove,climbers  climbers,vancouver  vancouver,canada  canada,peacefully  peacefully,blockading  blockading,trans  trans,mountain  mountain,oil</t>
  </si>
  <si>
    <t>tens,thousands  thousands,square  square,kilometres  kilometres,great  great,northern  northern,forest  forest,fragmented  fragmented,degraded  degraded,destroyed  destroyed,year</t>
  </si>
  <si>
    <t>credit,suisse  suisse,one  one,dirty  dirty,dozen  dozen,banks  banks,funding  funding,destructive  destructive,oil  oil,pipelines  pipelines,companies</t>
  </si>
  <si>
    <t>home,need  need,help  help,protect  protect,choose  choose,forests  forests,choose  choose,life</t>
  </si>
  <si>
    <t>antarctic,ocean  less,fifty  fifty,people  people,dived  dived,bottom  bottom,antarctic  ocean,shall  shall,join  join,experience  experience,wonders</t>
  </si>
  <si>
    <t>oil,pipelines  pipelines,threaten  threaten,beautiful  beautiful,ecologically  ecologically,rich  rich,fragile  fragile,places  places,north  north,america  america,tell</t>
  </si>
  <si>
    <t>create,largest  largest,protected  protected,area  area,earth  earth,join  join,javier  javier,bardem  bardem,help  help,create  create,vast</t>
  </si>
  <si>
    <t>different,countries  countries,share  share,same  same,ocean  ocean,people  people,pacific  pacific,island  island,represent  represent,standing  standing,up</t>
  </si>
  <si>
    <t>seven,years  years,ago  ago,guess  guess,next  next,seasons  seasons,fashion  fashion,trends  trends,colour  colour,rivers  rivers,china</t>
  </si>
  <si>
    <t>oh,y'know  y'know,another  another,day  day,exposing  exposing,environmental  environmental,threats  threats,done  done,without</t>
  </si>
  <si>
    <t>trump,putin  putin,meet  meet,helsinki  helsinki,today  today,group  group,people  people,climbed  climbed,church  church,tower  tower,send</t>
  </si>
  <si>
    <t>building,more  more,pipelines  pipelines,means  means,putting  putting,wildlife  wildlife,access  access,clean  clean,water  water,risk  risk,fueling</t>
  </si>
  <si>
    <t>need,banks  banks,stop  stop,funding  funding,toxic  toxic,tar  tar,sands  sands,pipelines  pipelines,join  join,movement  movement,stoppipelines</t>
  </si>
  <si>
    <t>antarctic,ocean  ocean,houses  houses,unique  unique,ecosystem  ecosystem,filled  filled,amazing  amazing,creatures  creatures,found  found,nowhere  nowhere,earth</t>
  </si>
  <si>
    <t>public,transport  transport,free  free,city  city,drive  drive,less  less,share  share,see  see,city  city,comments  comments,check</t>
  </si>
  <si>
    <t>54,environmental  environmental,defenders  defenders,killed  killed,2018  2018,far  far,names  names,more  more,defend  defend,those  those,defend</t>
  </si>
  <si>
    <t>pure,fire  fire,new  new,summer  summer,hit  hit,notorious  notorious,feat  feat,gangster  gangster,grill  grill,don  don,need</t>
  </si>
  <si>
    <t>first,time  time,greenpeace  greenpeace,sailing  sailing,prideamsterdam  prideamsterdam,100  100,electric  electric,minified  minified,rainbow  rainbow,warrior  warrior,happy</t>
  </si>
  <si>
    <t>time,scale  scale,back  back,commitment  commitment,stopping  stopping,wildlife  wildlife,extinction</t>
  </si>
  <si>
    <t>oil,drilling  next,saturday  saturday,activists  activists,protest  protest,against  against,oil  drilling,celebrate  celebrate,future  future,portugal  portugal,global</t>
  </si>
  <si>
    <t>years,china  china,planted  planted,83  83,million  million,acres  acres,forest</t>
  </si>
  <si>
    <t>solve,plastic  plastic,crisis  crisis,cleaning  cleaning,beaches  beaches,much  much,already  already,need  need,stop  stop,plastic  plastic,waste</t>
  </si>
  <si>
    <t>great,australian  australian,bight  aerial,image  image,great  bight,pristine  pristine,stretch  stretch,ocean  ocean,southern  southern,coastal  coastal,fringe</t>
  </si>
  <si>
    <t>happened,bunch  bunch,curious  curious,onlookers  onlookers,saw  saw,statue  statue,one  one,hottest  hottest,days  days,year  year,korea</t>
  </si>
  <si>
    <t>work,together  together,amazing  amazing,things  things,frame  frame,video  video,greenpeace  greenpeace,deutschland  deutschland,hand  hand,drawn  drawn,someone</t>
  </si>
  <si>
    <t>indigenous,peoples  land,water  honour,international  international,day  day,world's  world's,indigenous  peoples,celebrating  celebrating,courageous  courageous,indigenous  indigenous,land</t>
  </si>
  <si>
    <t>music,message  message,oceans  oceans,breakfreefromplastic</t>
  </si>
  <si>
    <t>powers,entire  entire,household  household,including  including,electric  electric,car  car,free  free,energy  energy,sun  sun,same</t>
  </si>
  <si>
    <t>over,world  world,people  people,suffering  suffering,dirty  dirty,fossil  fossil,fuels  fuels,polluting  polluting,air  air,water  water,now</t>
  </si>
  <si>
    <t>palm,oil  rang,tan's  tan's,forest  forest,home  home,being  being,destroyed  destroyed,clear  clear,way  way,palm  oil,ingredient</t>
  </si>
  <si>
    <t>palm,oil  trail,palm  oil,destruction  destruction,leads  leads,way  way,forests  forests,shopping  shopping,carts  carts,tell  tell,companies</t>
  </si>
  <si>
    <t>day,lose  lose,25  25,orangutans  orangutans,forest  forest,homes  homes,being  being,destroyed  destroyed,dirty  dirty,palm  palm,oil</t>
  </si>
  <si>
    <t>heartbreaking,home  home,turned  turned,tanker  tanker,superhighway</t>
  </si>
  <si>
    <t>waves,plastic  plastic,taken  taken,over  over,manila  manila,philippines  philippines,torrential  torrential,rains  rains,floods  floods,climate  climate,crisis</t>
  </si>
  <si>
    <t>fruits,vegetables  vegetables,wrapped  wrapped,single  single,use  use,plastic  plastic,now  now,bananas  bananas,tell  tell,local  local,supermarket</t>
  </si>
  <si>
    <t>type,photos  photos,changed  changed,view  view,world  world,worldphotographyday</t>
  </si>
  <si>
    <t>palm,oil  today,world  world,orangutan  orangutan,day  day,icymi  icymi,trail  trail,palm  oil,destruction  destruction,leads  leads,way</t>
  </si>
  <si>
    <t>headline,shocking  shocking,trend  trend,nothing  nothing,new  new,here's  here's,stand  stand,up  up,demand  demand,corporate  corporate,accountability</t>
  </si>
  <si>
    <t>famous,actor  actor,taken  taken,streets  streets,beijing  beijing,call  call,attention  attention,need  need,antarctic  antarctic,protection  protection,disguised</t>
  </si>
  <si>
    <t>doctor,job  job,protect  protect,people's  people's,health  health,watch  watch,video  video,see  see,dr  dr,saleh  saleh,along</t>
  </si>
  <si>
    <t>awesome,much  much,community  community,help  help,tackle  tackle,plastic  plastic,pollution  pollution,here  here,few  few,things</t>
  </si>
  <si>
    <t>never,late  late,switch  switch,plant  plant,based  based,diet  diet,here  here,ideas  ideas,started  started,thanks  thanks,zinc</t>
  </si>
  <si>
    <t>unfortunately,recycle  recycle,way  way,out  out,plastics  plastics,problem  problem,bioplastics  bioplastics,probably  probably,help  help,much  much,solution</t>
  </si>
  <si>
    <t>share,want  want,more  more,video  video,world  world,economic  economic,forum</t>
  </si>
  <si>
    <t>160,000  000,sea  sea,birds  birds,300  300,000  000,turtles  turtles,taken  taken,unintended  unintended,bycatch  bycatch,each</t>
  </si>
  <si>
    <t>hear,green  green,cities  cities,video  video,world  world,economic  economic,forum</t>
  </si>
  <si>
    <t>climate,change  doesn,matter  matter,climate  change,affecting  affecting,need  need,vote  vote,people  people,understand  understand,threat  threat,climate</t>
  </si>
  <si>
    <t>decades,big  big,corporations  corporations,profited  profited,expense  expense,environment  environment,more  more,story  story,climate  climate,justice</t>
  </si>
  <si>
    <t>summer,smokestorm  smokestorm,rolled  rolled,through  through,west  west,sun  sun,took  took,eerie  eerie,orange  orange,hue  hue,mountains</t>
  </si>
  <si>
    <t>happy,whale  whale,shark  shark,day  day,gentle  gentle,giants</t>
  </si>
  <si>
    <t>think,country  country,produces  produces,31  31,million  million,pigs  pigs,year  year,good  good,place  place,host  host,world</t>
  </si>
  <si>
    <t>same,25  25,000  000,empire  empire,state  state,buildings  buildings,throw  throw,away  away,away  away,still  still,things</t>
  </si>
  <si>
    <t>feeding,world  world,beauty  beauty,contest  contest,more  more,out  out,called  called,ugly  ugly,fruit  fruit,vegetables  vegetables,here</t>
  </si>
  <si>
    <t>second,breath  breath,take  take,comes  comes,oceans  oceans,oxygen  oxygen,produce  produce,literally  literally,keeps  keeps,alive  alive,right</t>
  </si>
  <si>
    <t>days,go  go,until  until,people  people,around  around,world  world,riseforclimate  riseforclimate,find  find,event  event,near</t>
  </si>
  <si>
    <t>reason,called  called,rainforests  rainforests,sea  sea,damn  damn,beautiful  beautiful,need  need,protection</t>
  </si>
  <si>
    <t>palm,oil  oil,company  company,destroyed  destroyed,area  area,forest  forest,twice  twice,size  size,paris  paris,now  now,letting</t>
  </si>
  <si>
    <t>time,need  need,protest  protest,more  more,first  first,amendments  amendments,rights  rights,under  under,attack  attack,today  today,individuals</t>
  </si>
  <si>
    <t>years,sámi  sámi,people  people,great  great,northern  northern,forest  forest,fighting  fighting,against  against,exploitation  exploitation,lands  lands,now</t>
  </si>
  <si>
    <t>walk,indigenous  indigenous,peoples  peoples,great  great,northern  northern,forest  forest,hear  hear,voices  voices,those  those,affected  affected,exploitation</t>
  </si>
  <si>
    <t>someone,understands  understands,forest  forest,well  well,need  need,listen  listen,watch  watch,sámi  sámi,elder  elder,tuula  tuula,maija</t>
  </si>
  <si>
    <t>anything,going  going,young  young,people  people,out  out,dare  dare,believe  believe,world  world,doesn  doesn,way  way,radical</t>
  </si>
  <si>
    <t>finnish,government  government,trading  trading,away  away,rights  rights,land  land,high  high,northern  northern,forests  forests,sàmi  sàmi,homeland</t>
  </si>
  <si>
    <t>climate,change  change,creating  creating,dangerous  dangerous,cycle  cycle,arctic  arctic,ice  ice,melts  melts,releases  releases,even  even,more</t>
  </si>
  <si>
    <t>climate,change  change,forcing  forcing,members  members,indigenous  indigenous,community  community,land  land,ve  ve,lived  lived,more  more,000</t>
  </si>
  <si>
    <t>first,day  day,parliament  parliament,australia  australia,greenpeace  greenpeace,activists  activists,message  message,brand  brand,new  new,prime  prime,minister</t>
  </si>
  <si>
    <t>fewer,cars  cars,better  better,cities  cities,cleanairnow</t>
  </si>
  <si>
    <t>step,right  right,direction  direction,actually  actually,making  making,sure  sure,implemented  implemented,key  key,join  join,movement  movement,stop</t>
  </si>
  <si>
    <t>another,year  year,another  another,iphone  iphone,many  many,more  more,planet  planet,take</t>
  </si>
  <si>
    <t>difference,car  car,free  free,day  day,makes  makes,cleanairnow</t>
  </si>
  <si>
    <t>climate,solutions  solutions,cheaper  cheaper,climate  climate,change  change,governments  governments,europe  europe,still  still,using  using,money  money,fund</t>
  </si>
  <si>
    <t>happens,forests  forests,happens  happens,even  even,more  more,true  true,sámi  sámi,people  people,whose  whose,way  way,life</t>
  </si>
  <si>
    <t>seen,wild  wild,weather  weather,activity  activity,encircled  encircled,planet  planet,week  week,climate  climate,change  change,making  making,storms</t>
  </si>
  <si>
    <t>out,old  old,renewables</t>
  </si>
  <si>
    <t>60,seconds  seconds,equivalent  equivalent,truckload  truckload,plastic  plastic,enters  enters,ocean  ocean,together  together,change  change,sign  sign,petition</t>
  </si>
  <si>
    <t>birds,paradise  paradise,beautiful  beautiful,creatures  creatures,earth  earth,rainforest  rainforest,papua  papua,call  call,home  home,under  under,threat</t>
  </si>
  <si>
    <t>palm,oil  tell,drop  wilmar,largest  largest,palm  oil,trader  trader,world  world,single  single,biggest  biggest,threat  threat,indonesian</t>
  </si>
  <si>
    <t>palm,oil  tell,drop  breaking,wilmar  wilmar,largest  largest,palm  oil,trader  trader,world  world,single  single,biggest  biggest,threat</t>
  </si>
  <si>
    <t>climate,scientists  scientists,answering  answering,important  important,question  question,long  long,keep  keep,driving  driving,fossil  fossil,fuel  fuel,cars</t>
  </si>
  <si>
    <t>tgi,friday  friday,animals  animals,sense  sense,humour  humour,check  check,out  out,gems  gems,comedywildlifeawards</t>
  </si>
  <si>
    <t>palm,oil  baby,orangutan  orangutan,found  found,crying  crying,palm  oil,plantation  plantation,guess  guess,uses  uses,palm  oil,here</t>
  </si>
  <si>
    <t>people,around  around,world  world,continue  continue,struggle  struggle,aftermath  aftermath,extreme  extreme,weather  weather,new  new,normal  normal,demand</t>
  </si>
  <si>
    <t>happy,international  international,day  day,peace  peace,everyone  everyone,take  take,time  time,soak  soak,beauty  beauty,earth  earth,today</t>
  </si>
  <si>
    <t>car,free  imagine,planet  planet,cities  cities,went  went,car  free,travelling  travelling,car  free,today  today,carfreeday</t>
  </si>
  <si>
    <t>walk,run  run,jump  jump,dance  dance,bike  bike,skate  skate,play  play,breathe  breathe,celebrate  celebrate,international  international,car</t>
  </si>
  <si>
    <t>palm,oil  tell,drop  icymi,investigation  investigation,reveals  reveals,makers  makers,products  products,kitkat  kitkat,dove  dove,head  head,shoulders</t>
  </si>
  <si>
    <t>age,internal  internal,combustion  combustion,engine  engine,over  over,making  making,sure  sure,act  act,gp  gp,2xmrlg9  2xmrlg9,cleanairnow</t>
  </si>
  <si>
    <t>tina,cocadiz  cocadiz,filipino  filipino,american  american,based  based,new  new,york  york,experienced  experienced,hurricane  hurricane,sandy  sandy,standing</t>
  </si>
  <si>
    <t>needs,stop  stop,tell  tell,big  big,companies  companies,drop  drop,wilmar  wilmar,dirty  dirty,palm  palm,oil  oil,before</t>
  </si>
  <si>
    <t>today,brave  brave,volunteers  volunteers,occupying  occupying,palm  palm,oil  oil,refinery  refinery,time  time,makers  makers,products  products,ritz</t>
  </si>
  <si>
    <t>palm,oil  today,30  30,courageous  courageous,activists  activists,around  around,world  world,one  one,indonesian  indonesian,rock  rock,band</t>
  </si>
  <si>
    <t>hambach,forest  forest,12  12,000  000,years  years,old  old,10  10,remains  remains,standing  standing,today  today,being</t>
  </si>
  <si>
    <t>nuclear,weapons  imagine,living  living,world  world,free  free,nuclear  weapons,thanks  thanks,nobel  nobel,peace  peace,prize  prize,winner</t>
  </si>
  <si>
    <t>palm,oil  inside,enormous  enormous,silos  silos,whole  whole,lot  lot,palm  oil,came  came,destruction  destruction,rainforests  rainforests,indonesia</t>
  </si>
  <si>
    <t>possible,one  one,person  person,stand  stand,up  up,giants  giants,polluting  polluting,planet  planet,alone  alone,climatejustice</t>
  </si>
  <si>
    <t>developed,economies  economies,world  world,longer  longer,business  business,way  way,neo  neo,colonial  colonial,bringing  bringing,new  new,waves</t>
  </si>
  <si>
    <t>already,destroyed  destroyed,much  much,forest  forest,protect  protect,left  left,hambacherforst</t>
  </si>
  <si>
    <t>東電は,東海第二の支援資金  東海第二の支援資金,柏崎刈羽再稼働の資金を賠償と事故の収束にあてるべきだと思うのですが  柏崎刈羽再稼働の資金を賠償と事故の収束にあてるべきだと思うのですが,そもそも東海第二は  そもそも東海第二は,もっとも動かしてはいけない原発のひとつです  もっとも動かしてはいけない原発のひとつです,その理由は4つあります  その理由は4つあります,act  act,gp  gp,2dyk1g6</t>
  </si>
  <si>
    <t>big,polluters  polluters,carry  carry,business  business,usual  usual,life  life,know  know,cease  cease,exist  exist,stable  stable,climate</t>
  </si>
  <si>
    <t>icymi,activists  activists,sent  sent,strong  strong,message  message,makers  makers,products  products,ritz  ritz,colgate  colgate,dove  dove,dropdirtypalmoil</t>
  </si>
  <si>
    <t>plastic,crisis  crisis,affecting  affecting,much  much,more  more,small  small,vulnerable  vulnerable,communities  communities,affected  affected,plastic  plastic,industry</t>
  </si>
  <si>
    <t>plastic,pollution  pollution,doesn  doesn,belong  belong,antarctic  antarctic,sign  sign,here  here,protect  protect,one  one,earth's  earth's,last</t>
  </si>
  <si>
    <t>myths,germany's  germany's,hambach  hambach,forest  forest,busted  busted,save  save,erase  erase,hambacherforst</t>
  </si>
  <si>
    <t>don,special  special,become  become,special  special,ordinary  ordinary,people  people,doing  doing,extraordinary  extraordinary,things  things,together  together,let's</t>
  </si>
  <si>
    <t>petition,plastic  plastic,free  free,future  future,hungary's  hungary's,popular  popular,environmental  environmental,call  call,arms  arms,month  month,country's</t>
  </si>
  <si>
    <t>hambach,forest  forest,germany  germany,12  12,000  000,years  years,old  old,less  less,tenth  tenth,remains  remains,expansion</t>
  </si>
  <si>
    <t>greener,cleaner  cleaner,safer  safer,planet  planet,anyone  anyone,wish</t>
  </si>
  <si>
    <t>grown,ups  ups,finally  finally,listening  listening,france  france,voted  voted,serve  serve,one  one,vegetarian  vegetarian,meal  meal,week</t>
  </si>
  <si>
    <t>never,underestimate  underestimate,power  power,young  young,people  people,reasonsforhope</t>
  </si>
  <si>
    <t>12,000  000,year  year,old  old,forest  forest,germany  germany,executives  executives,rwe  rwe,massive  massive,coal  coal,company</t>
  </si>
  <si>
    <t>happy,world  world,animal  animal,day  day,celebrate  celebrate,animal  animal,friends  friends,reminding  reminding,lucky  lucky,share  share,beautiful</t>
  </si>
  <si>
    <t>teens,united  united,states  states,taking  taking,governments  governments,court  court,over  over,failure  failure,protect  protect,climate  climate,change</t>
  </si>
  <si>
    <t>hambach,forest  breaking,news  news,huge  huge,victory  victory,climate  climate,movement  movement,big  big,court  court,muenster  muenster,ruled</t>
  </si>
  <si>
    <t>ordinary,people  people,doing  doing,extraordinary  extraordinary,things  things,together  together,end  end,age  age,oil</t>
  </si>
  <si>
    <t>absolutely,huge  huge,win  win,climate  climate,hambach  hambach,forest  forest,add  add,voice  voice,petition  petition,share  share,great</t>
  </si>
  <si>
    <t>throw,away  away,really  really,means</t>
  </si>
  <si>
    <t>biggest,climate  climate,demonstration  demonstration,german  german,history  history,took  took,place  place,yesterday  yesterday,hambach  hambach,forest  forest,over</t>
  </si>
  <si>
    <t>gives,hope  breaking,activists  activists,taking  taking,action  action,major  major,climate  climate,meeting  meeting,south  south,korea  korea,highlight</t>
  </si>
  <si>
    <t>yes,million  million,people  people,around  around,world  world,calling  calling,antarctic  antarctic,protection  protection,join</t>
  </si>
  <si>
    <t>protect,antarctic  antarctic,doesn  doesn,voice  voice,together  together,penguin  penguin,cafe  cafe,turn  turn,sound  sound,hear  hear,collaboration</t>
  </si>
  <si>
    <t>nuestro,mundo  mundo,está  está,ahogándose  ahogándose,plástico  plástico,pide  pide,grandes  grandes,corporaciones  corporaciones,que  que,pongan  pongan,fin</t>
  </si>
  <si>
    <t>going,wait  wait,till  till,coral  coral,reefs  reefs,millions  millions,more  more,people  people,suffer  suffer,extreme  extreme,weather</t>
  </si>
  <si>
    <t>antarctic,doesn  doesn,voice  voice,make  make,history  history,let's  let's,protectantarctic</t>
  </si>
  <si>
    <t>owe,those  those,suffering  suffering,impacts  impacts,extreme  extreme,weather  weather,act  act,climate  climate,change  change,hurricanemichael  hurricanemichael,proof</t>
  </si>
  <si>
    <t>many,reasonsforhope  reasonsforhope,climate  climate,change  change,together  together,solving  solving,hard  hard,seem  seem,thanks  thanks,saman  saman,musacchio</t>
  </si>
  <si>
    <t>much,know  know,great  great,pacific  pacific,garbage  garbage,patch  patch,learn  learn,more  more,take  take,action  action,now</t>
  </si>
  <si>
    <t>more,waiting  waiting,around  around,time  time,unite  unite,make  make,change  change,together  together,now  now,share  share,reasons</t>
  </si>
  <si>
    <t>turn,up  up,soothing  soothing,piece  piece,penguin  penguin,cafe  cafe,inspired  inspired,protect  protect,antarctic  antarctic,campaign  campaign,inspire</t>
  </si>
  <si>
    <t>share,want  want,see  see,plastic  plastic,polluters  polluters,coca  coca,cola  cola,nestlé  nestlé,pepsi  pepsi,clean  clean,up</t>
  </si>
  <si>
    <t>russia,japan  japan,sweden  sweden,turkey  turkey,re  re,visiting  visiting,decision  decision,makers  makers,over  over,world  world,simple</t>
  </si>
  <si>
    <t>power,people  people,power</t>
  </si>
  <si>
    <t>new,song  thom,yorke  breaking,greenpeace  greenpeace,premiering  premiering,new  song,thom  yorke,radiohead  radiohead,here  here,london  london,marble</t>
  </si>
  <si>
    <t>turn,up  up,sound  sound,hit  hit,full  full,screen  screen,enjoy  enjoy,new  new,collaboration  collaboration,radiohead's  radiohead's,thom</t>
  </si>
  <si>
    <t>close,point  point,return  return,moment  moment,give  give,up  up,reasonsforhope</t>
  </si>
  <si>
    <t>another,year  year,another  another,gadget  gadget,many  many,more  more,planet  planet,take  take,together  together,change  change,system</t>
  </si>
  <si>
    <t>nearly,decision  decision,time  time,antarctic  antarctic,re  re,screening  screening,version  version,film  film,governments  governments,ready  ready,start</t>
  </si>
  <si>
    <t>murals,here  here,remind  remind,constant  constant,threat  threat,indonesian  indonesian,wildlife  wildlife,inspire  inspire,act  act,protect  protect,tell</t>
  </si>
  <si>
    <t>green,spaces  spaces,good  good,good  good,planet  planet,video  video,world  world,economic  economic,forum</t>
  </si>
  <si>
    <t>thousands,people  people,flooded  flooded,through  through,central  central,helsinki  helsinki,weekend  weekend,finland's  finland's,biggest  biggest,climate  climate,march</t>
  </si>
  <si>
    <t>1950s,something  something,sneaked  sneaked,lives  lives,polluting  polluting,oceans  oceans,waterways  waterways,soil  soil,over  over,billion  billion,tonnes</t>
  </si>
  <si>
    <t>brazil,going  going,through  through,crucial  crucial,moment  moment,history  history,indigenous  indigenous,peoples'  peoples',lives  lives,directly  directly,affected</t>
  </si>
  <si>
    <t>choice,refuse  refuse,plastic  plastic,buying  buying,products  products,such  such,food  food,drinks  drinks,cosmetics  cosmetics,way  way,stop</t>
  </si>
  <si>
    <t>check,out  out,beautiful  beautiful,video  video,created  created,greenpeace  greenpeace,india  india,painting  painting,light  light,illuminate  illuminate,path</t>
  </si>
  <si>
    <t>tar,sands  summer,followed  followed,route  route,tar  sands,tankers  tankers,pacific  pacific,northwest  northwest,onboard  onboard,arctic  arctic,sunrise</t>
  </si>
  <si>
    <t>throwbackthursday,kitkat  kitkat,campaign  campaign,years  years,ago  ago,makers  makers,kitkat  kitkat,committed  committed,end  end,deforestation  deforestation,2020</t>
  </si>
  <si>
    <t>taiwan,people  people,power  power,sending  sending,strong  strong,message  message,coal</t>
  </si>
  <si>
    <t>know,dirty  dirty,palm  palm,oil  oil,comes  comes,tell  tell,world's  world's,biggest  biggest,brands  brands,dropdirtypalmoil</t>
  </si>
  <si>
    <t>choice,refuse  refuse,plastic  plastic,buying  buying,products  products,such  such,food  food,drinks  drinks,cosmetics  cosmetics,never  never,way</t>
  </si>
  <si>
    <t>well,shitty  shitty,news  news,breakfreefromplastic</t>
  </si>
  <si>
    <t>new,satellite  satellite,technology  technology,means  means,polluters  polluters,nowhere  nowhere,hide  hide,now  now,find  find,out  out,polluted</t>
  </si>
  <si>
    <t>lipton,nescafé  nescafé,coca  coca,cola  cola,pepsi  pepsi,recycling  recycling,enough  enough,stop  stop,plastic  plastic,pollution  pollution,plastic</t>
  </si>
  <si>
    <t>breathing,dangerous  dangerous,air  air,problem  problem,countries  countries,around  around,world  world,find  find,out  out,polluted  polluted,city</t>
  </si>
  <si>
    <t>lives,rid  rid,try  try,breaks  breaks,tiny  tiny,pieces  pieces,ends  ends,up  up,oceans  oceans,land  land,bodies</t>
  </si>
  <si>
    <t>plásticos,que  que,usas  usas,solo  solo,unos  unos,minutos  minutos,contaminan  contaminan,para  para,siempre  siempre,que  que,horror</t>
  </si>
  <si>
    <t>tar,sands  sands,oil  know,tar  oil,recipe  recipe,climate  climate,disaster  disaster,join  join,act  act,stop  stop,dangerous</t>
  </si>
  <si>
    <t>indonesia,area  area,forest  forest,size  size,football  football,pitch  pitch,lost  lost,25  25,seconds  seconds,lot  lot,make</t>
  </si>
  <si>
    <t>plastic,totally  totally,integrated  integrated,soil  soil,plastics  plastics,crisis  crisis,out  out,control  control,need  need,stem  stem,tide</t>
  </si>
  <si>
    <t>generation,turns  turns,around  around,starting  starting,today</t>
  </si>
  <si>
    <t>gracias,al  al,apoyo  apoyo,millones  millones,personas  personas,como  como,tú  tú,casi  casi,logramos  logramos,crear  crear,santuario</t>
  </si>
  <si>
    <t>stop,breathing  breathing,stop  stop,burning  burning,coal  coal,time  time,act  act,now</t>
  </si>
  <si>
    <t>nature,good</t>
  </si>
  <si>
    <t>know,much  much,demand  demand,palm  palm,oil  oil,boycotting  boycotting,solution  solution,watch  watch,video  video,find  find,out</t>
  </si>
  <si>
    <t>want,change  change,world  world,here's  here's,guide  guide,started</t>
  </si>
  <si>
    <t>chocolate,toothpaste  toothpaste,everyday  everyday,products  products,contain  contain,dirtypalmoil  dirtypalmoil,time  time,tell  tell,companies  companies,stop  stop,forest</t>
  </si>
  <si>
    <t>already,know  know,organic  organic,farmers  farmers,grow  grow,food  food,know  know,protectors  protectors,soils  soils,guardians  guardians,biodiversity</t>
  </si>
  <si>
    <t>more,400  400,000  000,people  people,138  138,countries  countries,telling  telling,banks  banks,financial  financial,institutions  institutions,fund</t>
  </si>
  <si>
    <t>jakarta,new  new,york  york,artists  artists,volunteers  volunteers,taken  taken,streets  streets,remind  remind,threat  threat,forests  forests,time</t>
  </si>
  <si>
    <t>happens,forests  forests,happens  happens,turn  turn,up  up,volume  volume,witness  witness,beauty  beauty,music  music,tragic  tragic,loss</t>
  </si>
  <si>
    <t>imagine,taking  taking,world's  world's,biggest  biggest,polluters  polluters,over  over,climate  climate,impacts  impacts,people  people,philippines  philippines,doing</t>
  </si>
  <si>
    <t>online,shopping  shopping,bring  bring,record  record,sales  sales,huge  huge,environmental  environmental,implications  implications,estimated  estimated,2020  2020,biodegradable</t>
  </si>
  <si>
    <t>palm,oil  oreo,brand  brand,themselves  themselves,world  world,favourite  favourite,cookie  cookie,know  know,buy  buy,palm  oil,world</t>
  </si>
  <si>
    <t>palm,oil  oil,produced  produced,without  without,destroying  destroying,rainforests  rainforests,brands  brands,oreo  oreo,still  still,buying  buying,palm</t>
  </si>
  <si>
    <t>never,forget  forget,environment  environment,cities  cities,built</t>
  </si>
  <si>
    <t>tell,oreo  oreo,dropdirtypalmoil  dropdirtypalmoil,act  act,gp  gp,2fvdxzw</t>
  </si>
  <si>
    <t>protect,orangutans  orangutans,protect  protect,forest  forest,home  home,start  start,telling  telling,oreo  oreo,dropdirtypalmoil  dropdirtypalmoil,today</t>
  </si>
  <si>
    <t>climate,change  change,threatens  threatens,everything  everything,love  love,time  time,act  act,now  now,take  take,care  care,climate</t>
  </si>
  <si>
    <t>ve,stop  stop,making  making,products  products,use  use,once  once,throw  throw,away  away,out  out,materials  materials,last</t>
  </si>
  <si>
    <t>week,activists  activists,delivered  delivered,message  message,mondelēz  mondelēz,international  international,makers  makers,oreo  oreo,demanding  demanding,stop  stop,buying</t>
  </si>
  <si>
    <t>proposed,drilling  drilling,coast  coast,south  south,australia  australia,lead  lead,oil  oil,spill  spill,zone  zone,spreads  spreads,over</t>
  </si>
  <si>
    <t>stop,destruction  destruction,forests  forests,send  send,oreo  oreo,message  message,dropdirtypalmoil  dropdirtypalmoil,creating  creating,flavour</t>
  </si>
  <si>
    <t>palm,oil  breaking,activists  activists,boarded  boarded,ship  ship,filled  filled,dirty  dirty,palm  oil,palm  oil,board  board,belongs</t>
  </si>
  <si>
    <t>palm,oil  today,brave  brave,activists  activists,boarded  boarded,ship  ship,loaded  loaded,dirty  dirty,palm  oil,headed  headed,europe</t>
  </si>
  <si>
    <t>si,aceite  aceite,palma  palma,está  está,causando  causando,deforestación  deforestación,indonesia  indonesia,deberíamos  deberíamos,simplemente  simplemente,boicotearlo  boicotearlo,respuesta</t>
  </si>
  <si>
    <t>happy,sunday  sunday,here  here,dolphins  dolphins,dancing  dancing,surf  surf,natureisawesome</t>
  </si>
  <si>
    <t>dirty,palm  palm,oil  update,24  24,hrs  hrs,later  later,activists  activists,boarded  boarded,ship  ship,carrying  carrying,dirty</t>
  </si>
  <si>
    <t>happening,now  now,climbers  climbers,delaying  delaying,shipment  shipment,dirty  dirty,palm  palm,oil  oil,reaching  reaching,european  european,markets</t>
  </si>
  <si>
    <t>carbon,emissions  emissions,acidifying  acidifying,ocean  ocean,quickly  quickly,seafloor  seafloor,disintegrating  disintegrating,turn  turn,around</t>
  </si>
  <si>
    <t>california,fire  fire,climate  climate,change  change,huge  huge,part  part,problem</t>
  </si>
  <si>
    <t>taking,action  action,companies  companies,promised  promised,fix  fix,problem  problem,being  being,ship  ship,making  making,sure  sure,wilmar</t>
  </si>
  <si>
    <t>breaking,orangutan  orangutan,london  london,message  message,oreo  oreo,time  time,stop  stop,buying  buying,palm  palm,oil  oil,companies</t>
  </si>
  <si>
    <t>happens,orangutan  orangutan,confronts  confronts,oreo  oreo,forest  forest,destruction  destruction,palm  palm,oil  oil,tell  tell,oreo  oreo,dropdirtypalmoil</t>
  </si>
  <si>
    <t>friendly,reminder  reminder,friends  friends,story  story,stuff  stuff,project  project,money  money,buy  buy,happiness  happiness,uselessstuffday</t>
  </si>
  <si>
    <t>glaciers,china  china,supply  supply,water  water,billion  billion,people  people,re  re,melting  melting,fast  fast,climate  climate,wake</t>
  </si>
  <si>
    <t>tell,oreo  oreo,part  part,stop  stop,deforestation  deforestation,palm  palm,oil  oil,creating  creating,new  new,flavour  flavour,dirtypalmoil</t>
  </si>
  <si>
    <t>air,pollution  pollution,coal  coal,power  power,plants  plants,costing  costing,billions  billions,read  read,report  report,here</t>
  </si>
  <si>
    <t>make,smthng  black,friday  dear,make  smthng,community  community,past  past,weeks  weeks,amazed  amazed,participation  participation,challenges  challenges,great</t>
  </si>
  <si>
    <t>penguin,chick  chick,going  going,walk  walk,more  more,words  words,needed  needed,apart  apart,protectantarctic</t>
  </si>
  <si>
    <t>over,million  million,people  people,world  world,calling  calling,oreo  oreo,dropdirtypalmoil  dropdirtypalmoil,join</t>
  </si>
  <si>
    <t>buy,buy  bye,bye  buy,ll  ll,soon  soon,saying  saying,bye  bye,planet  planet,black  black,friday  friday,buynothing</t>
  </si>
  <si>
    <t>oreo,claims  claims,palm  palm,oil  oil,sourced  sourced,sustainably  sustainably,following  following,rspo  rspo,standards  standards,rspo  rspo,frequently</t>
  </si>
  <si>
    <t>palmöl,regenwald  regenwald,zerstörung  zerstörung,greenpeace  greenpeace,aktivisten  aktivisten,protestieren  protestieren,mondelēz  mondelēz,bremen  bremen,gegen  gegen,palmöl  zerstörung,hersteller</t>
  </si>
  <si>
    <t>virtualclimatesummit,happening  happening,today  today,here's  here's,care  care,people  people,living  living,frontlines  frontlines,climate  climate,change  change,fighting</t>
  </si>
  <si>
    <t>matter,same  same,boat</t>
  </si>
  <si>
    <t>know,10  10,companies  companies,attributed  attributed,two  two,thirds  thirds,health  health,impacts  impacts,coal  coal,power  power,europe</t>
  </si>
  <si>
    <t>fueling,climate  climate,change  change,destroying  destroying,home  home,orangutans  orangutans,many  many,creatures  creatures,here  here,need  need,know</t>
  </si>
  <si>
    <t>295,events  events,40  40,countries  countries,makesmthng  makesmthng,event  event,near  near,check  check,out  out,global  global,map</t>
  </si>
  <si>
    <t>italy,japan  japan,indonesia  indonesia,name  name,world  world,waking  waking,up  up,fact  fact,oreo  oreo,using  using,dirty</t>
  </si>
  <si>
    <t>twas,night  night,before  before,black  black,friday  friday,check  check,out  out,greenpeace  greenpeace,danmark  danmark,disruptblackfriday  disruptblackfriday,doing</t>
  </si>
  <si>
    <t>black,friday  friday,nope  nope,buy  buy,makesmthng</t>
  </si>
  <si>
    <t>closets,already  already,stuffed  stuffed,really  really,need  need,buy  buy,more  more,black  black,friday  friday,cyber  cyber,monday</t>
  </si>
  <si>
    <t>clear,wake  wake,up  up,call  call,earth  earth,take  take,more  more,plastic  plastic,waste  waste,need  need,tackle</t>
  </si>
  <si>
    <t>breaking,right  right,now  now,brave  brave,climbers  climbers,preventing  preventing,shipment  shipment,palm  palm,oil  oil,products  products,mooring</t>
  </si>
  <si>
    <t>during,busiest  busiest,shopping  shopping,season  season,year  year,here's  here's,consumer  consumer,habits  habits,impact  impact,environment</t>
  </si>
  <si>
    <t>simple,really  really,really  really,simple  simple,makesmthng</t>
  </si>
  <si>
    <t>awful,whale  whale,consumed  consumed,115  115,drinking  drinking,cups  cups,25  25,plastic  plastic,bags  bags,plastic  plastic,bottles</t>
  </si>
  <si>
    <t>sunday,brave  brave,climbers  climbers,prevented  prevented,massive  massive,shipment  shipment,dirty  dirty,palm  palm,oil  oil,products  products,mooring</t>
  </si>
  <si>
    <t>year,poland  poland,host  host,country  country,un's  un's,massive  massive,meeting  meeting,climate  climate,change  change,cop24  cop24,ironically</t>
  </si>
  <si>
    <t>over,past  past,week  week,hundreds  hundreds,greenpeace  greenpeace,volunteers  volunteers,over  over,world  world,taken  taken,streets  streets,help</t>
  </si>
  <si>
    <t>good,deal  deal,need  need,sake  sake,planet  planet,try  try,skipping  skipping,cybermonday  cybermonday,makesmthng  makesmthng,instead</t>
  </si>
  <si>
    <t>share,support  support,next  next,generation  generation,climate  climate,activists</t>
  </si>
  <si>
    <t>whether,25  25,62  62,way  way,change  change,world</t>
  </si>
  <si>
    <t>know,plastic  plastic,waste  waste,worldwide  worldwide,really  really,being  being,recycled  recycled,tonnes  tonnes,ends  ends,up  up,being</t>
  </si>
  <si>
    <t>live,very  very,heart  heart,coal  coal,burning  burning,europe  europe,belchatow  belchatow,power  power,plant  plant,poland  poland,activists</t>
  </si>
  <si>
    <t>good,protect  protect,forests  forests,destroy</t>
  </si>
  <si>
    <t>matter,believing  believing,already  already,experiencing  experiencing,effects  effects,climate  climate,change  change,denying  denying,puts  puts,people  people,lives</t>
  </si>
  <si>
    <t>belgis,one  one,activists  activists,climbed  climbed,belchatow  belchatow,poland  poland,europe  europe,largest  largest,polluter  polluter,one  one,biggest</t>
  </si>
  <si>
    <t>greenpeace,activists  activists,continue  continue,protest  protest,biggest  biggest,coal  coal,power  power,plant  plant,europe  europe,demand  demand,urgent</t>
  </si>
  <si>
    <t>palm,oil  over,past  past,few  few,weeks  weeks,greenpeace  greenpeace,esperanza  esperanza,keeping  keeping,eye  eye,ship  ship,loaded</t>
  </si>
  <si>
    <t>hi,belén  belén,co  co,founder  founder,pira  pira,platform  platform,shares  shares,accessible  accessible,information  information,tips  tips,sustainability</t>
  </si>
  <si>
    <t>crying,something  something,eye  eye,natureisamazing</t>
  </si>
  <si>
    <t>plastic,never  never,invented  invented,take  take,action</t>
  </si>
  <si>
    <t>climate,change  change,getting  getting,down  down,read  read,join  join,david  david,attenborough  attenborough,voice  voice,heard  heard,takeyourseat</t>
  </si>
  <si>
    <t>call,activist  activist,kayak  kayak,kayak  kayak,tivist  tivist,demanding  demanding,endcoal  endcoal,spain  spain,2025  2025,join</t>
  </si>
  <si>
    <t>agree,follow  follow,make  make,smthng  smthng,join  join,community  community,people  people,fighting  fighting,overconsumption  overconsumption,make  make,old</t>
  </si>
  <si>
    <t>re,cked  cked,something  something,climate  climate,change</t>
  </si>
  <si>
    <t>deforestation,amazon  amazon,reached  reached,highest  highest,point  point,decade</t>
  </si>
  <si>
    <t>hundreds,new  new,species  species,discovered  discovered,great  great,australian  australian,bight  bight,think  think,cute  cute,googly  googly,eyes</t>
  </si>
  <si>
    <t>harmful,factory  factory,farms  farms,making  making,planet  planet,sick  sick,abusing  abusing,animals  animals,threatening  threatening,small  small,scale</t>
  </si>
  <si>
    <t>joined,make  make,smthng  smthng,event  event,nairobi  nairobi,bangkok  bangkok,319  319,events  events,42  42,countries  countries,find</t>
  </si>
  <si>
    <t>incredible,greenpeace  greenpeace,activists  activists,spent  spent,more  more,12  12,hours  hours,painting  painting,400  400,square  square,meter</t>
  </si>
  <si>
    <t>recycling,enough  enough,watch  watch,video  video,find  find,out  out,join  join,movement  movement,breakfreefromplastic</t>
  </si>
  <si>
    <t>more,million  million,people  people,taken  taken,action  action,tell  tell,oreo  oreo,dropdirtypalmoil  dropdirtypalmoil,won  won,stop  stop,until</t>
  </si>
  <si>
    <t>millions,come  come,together  together,stand  stand,believe  believe,sends  sends,powerful  powerful,message  message,decision  decision,makers  makers,generation</t>
  </si>
  <si>
    <t>coal,industry  industry,silence  silence,people  people,power  power,silenced  silenced,show  show,people  people,peacefully  peacefully,protesting  protesting,against</t>
  </si>
  <si>
    <t>keep,pressure  pressure,up  up,tell  tell,oreo  oreo,dropdirtypalmoil  dropdirtypalmoil,sign  sign,petition  petition,email  email,ceo  ceo,call</t>
  </si>
  <si>
    <t>climate,action  action,now  years,ago  ago,paris  paris,people  people,world  world,demanded  demanded,climate  now,world  world,leaders</t>
  </si>
  <si>
    <t>planet,take  take,care  care,one</t>
  </si>
  <si>
    <t>together,clean  clean,up  up,palm  palm,oil  oil,tell  tell,makers  makers,oreo  oreo,take  take,action  action,now</t>
  </si>
  <si>
    <t>wild,remote  remote,pristine  pristine,great  great,australian  australian,bight  bight,loved  loved,traditional  traditional,owners  owners,coastal  coastal,communities</t>
  </si>
  <si>
    <t>world's,people  people,spoken  spoken,message  message,clear  clear,time  time,running  running,out  out,sir  sir,david  david,attenborough</t>
  </si>
  <si>
    <t>12,activists  activists,took  took,peaceful  peaceful,action  action,protest  protest,against  against,dirtiest  dirtiest,fossil  fossil,fuel  fuel,now</t>
  </si>
  <si>
    <t>incredible,sea  sea,turtle  turtle,saved  saved,need  need,stop  stop,plastic  plastic,entering  entering,oceans  oceans,first  first,place</t>
  </si>
  <si>
    <t>single,one  one,signatures  signatures,matters  matters,stoppipelines</t>
  </si>
  <si>
    <t>last,generation  generation,solve  solve,need  need,climate  climate,action  action,need  need,now  now,cop24</t>
  </si>
  <si>
    <t>lara,traveled  traveled,front  front,lines  lines,deforestation  deforestation,indonesia  indonesia,demand  demand,makers  makers,oreo  oreo,dropdirtypalmoil  dropdirtypalmoil,protect</t>
  </si>
  <si>
    <t>activists,greenpeace  greenpeace,italia  italia,paying  paying,visit  visit,mondelez  mondelez,factory  factory,reminding  reminding,more  more,million  million,people</t>
  </si>
  <si>
    <t>coal,industry  industry,wanted  wanted,silence  silence,people  people,power  power,silenced  silenced,show  show,people  people,peacefully  peacefully,protesting</t>
  </si>
  <si>
    <t>ready,mouth  mouth,watering  watering,experience  experience,now  now,through  through,end  end,year  year,three  three,women  women,yukon</t>
  </si>
  <si>
    <t>join,live  live,underneath  underneath,sea  sea,australia's  australia's,little  little,understood  understood,great  great,southern  southern,reef  reef,joined</t>
  </si>
  <si>
    <t>wildfires,ripping  ripping,through  through,planet's  planet's,forests  forests,leaving  leaving,behind  behind,devastation  devastation,contributing  contributing,climate  climate,catastrophe</t>
  </si>
  <si>
    <t>good,climate  climate,change  change,making  making,worse</t>
  </si>
  <si>
    <t>help,clean  clean,up  up,palm  palm,oil  oil,tell  tell,makers  makers,oreo  oreo,take  take,action</t>
  </si>
  <si>
    <t>ignore,wildfires  wildfires,want  want,stand  stand,chance  chance,preventing  preventing,climate  climate,breakdown  breakdown,one  one,forests  forests,burn</t>
  </si>
  <si>
    <t>time,act  act,climate  climate,change  change,now</t>
  </si>
  <si>
    <t>hint,yes  yes,palm  palm,oil  oil,produced  produced,without  without,destroying  destroying,forests  forests,tell  tell,makers  makers,oreo</t>
  </si>
  <si>
    <t>12,years  years,left  left,save  save,planet  planet,let's  let's,cop24</t>
  </si>
  <si>
    <t>greenpeace,sverige  sverige,brought  brought,climate  climate,catastophe  catastophe,straight  straight,halls  halls,power  power,enough  enough,talking  talking,now</t>
  </si>
  <si>
    <t>tale,ice  ice,fire  fire,forest  forest,fires  fires,impact  impact,ice  ice,sheets  sheets,thousands  thousands,miles  miles,away</t>
  </si>
  <si>
    <t>breaking,thanks  thanks,million  million,people  people,oil  oil,drilling  drilling,near  near,amazon  amazon,reef  reef,brazilian  brazilian,environmental</t>
  </si>
  <si>
    <t>leafy,sea  sea,dragons  dragons,southern  southern,whales  whales,hundreds  hundreds,new  new,species  species,discovered  discovered,great  great,australian</t>
  </si>
  <si>
    <t>delicious,rose  rose,gold  gold,cocktail  cocktail,recipe  recipe,definitely  definitely,weekend  weekend,started  started,discover  discover,amazing  amazing,boreal</t>
  </si>
  <si>
    <t>beautiful,story  story,anyone  anyone,make  make,difference</t>
  </si>
  <si>
    <t>don,something  something,dozens  dozens,ocean  ocean,species  species,go  go,extinct  extinct,few  few,decades</t>
  </si>
  <si>
    <t>right,live  live,learn  learn,earn  earn,love  love,anyone  anyone,take  take,away  away,standup4humanrights  standup4humanrights,act  act,gp</t>
  </si>
  <si>
    <t>try,ignore  ignore,climate  climate,change  change,reality  reality,won  won,ignore  ignore,humanrightsday  humanrightsday,here's  here's,protect  protect,rights</t>
  </si>
  <si>
    <t>take,community  community,outside  outside,coal  coal,city  city,katowice  katowice,turn  turn,against  against,fuel  fuel,brought  brought,prosperity</t>
  </si>
  <si>
    <t>climate,change  change,already  already,affecting  affecting,people  people,lives  lives,see  see,evidence  evidence,each  each,new  new,extreme</t>
  </si>
  <si>
    <t>time,celebrate  celebrate,last  last,week  week,brazilian  brazilian,environmental  environmental,agency  agency,denied  denied,french  french,company  company,total</t>
  </si>
  <si>
    <t>wondered,message  message,whales  whales,send  send,oil  oil,drilling  drilling,wonder  wonder,more</t>
  </si>
  <si>
    <t>palm,oil  ll,watching  big,news  news,largest  largest,palm  oil,trader  trader,earth  earth,wilmar  wilmar,announced  announced,map</t>
  </si>
  <si>
    <t>swimming,pacific  pacific,ocean  ocean,finding  finding,massive  massive,amounts  amounts,plastic  plastic,pollution  pollution,along  along,way</t>
  </si>
  <si>
    <t>heard,great  great,southern  southern,reef  reef,australia  australia,little  little,known  known,'other'  'other',reef  reef,spans  spans,100km</t>
  </si>
  <si>
    <t>leafy,sea  sea,dragon  introducing,leafy  dragon,despite  despite,appearances  appearances,fish  fish,unique  unique,waters  waters,south  south,australia</t>
  </si>
  <si>
    <t>look,world  world,around  around,right  right,here  here,ocean  ocean,floor  floor,such  such,wonderful  wonderful,things  things,surround</t>
  </si>
  <si>
    <t>city,propose  propose,kindergarten  kindergarten,nursing  nursing,home  home,public  public,canteen  canteen,offers  offers,plant  plant,based  based,meal</t>
  </si>
  <si>
    <t>people,standing  standing,up  up,big  big,polluters  polluters,courts  courts,boardrooms  boardrooms,streets  streets,around  around,world  world,here's</t>
  </si>
  <si>
    <t>never,before  before,seen  seen,images  images,australia's  australia's,great  great,southern  southern,reef  reef,wow  wow,take  take,action</t>
  </si>
  <si>
    <t>live,activists  activists,brussels  brussels,send  send,message  message,prime  prime,ministers  ministers,presidents  presidents,meeting  meeting,here  here,today</t>
  </si>
  <si>
    <t>whoever,wherever  wherever,need  need,now  now,greta  greta,thunberg  thunberg,15</t>
  </si>
  <si>
    <t>wilmar,one  one,largest  largest,palm  palm,oil  oil,traders  traders,announced  announced,map  map,suppliers  suppliers,monitor  monitor,sattelites</t>
  </si>
  <si>
    <t>putting,people's  people's,drinking  drinking,water  water,homes  homes,risk  risk,coal  coal,mine  mine,expansion  expansion,threatening  threatening,small</t>
  </si>
  <si>
    <t>world,leaders  leaders,talk  talk,talk  talk,activists  activists,impacted  impacted,communities  communities,younger  younger,generation  generation,truly  truly,walking</t>
  </si>
  <si>
    <t>greta,thunberg's  thunberg's,speech  speech,inspiring  inspiring,thing  thing,watch  watch,today</t>
  </si>
  <si>
    <t>throw,away  away,away</t>
  </si>
  <si>
    <t>gift,little  little,girl  girl,shouldn  shouldn,give  give,cleanairnow</t>
  </si>
  <si>
    <t>boreal,forest  thousands,years  years,people  people,canada  canada,around  around,world  world,harvesting  harvesting,ingredients  ingredients,boreal  forest,make</t>
  </si>
  <si>
    <t>movement,keeps  keeps,growing  growing,growing  growing,generation  generation,end  end,fossil  fossil,fuels</t>
  </si>
  <si>
    <t>swim,lifetime</t>
  </si>
  <si>
    <t>climate,emergency  emergency,re  re,slow  slow,success  success,success</t>
  </si>
  <si>
    <t>fewer,cars  cars,happier  happier,cities  cities,learn  learn,more</t>
  </si>
  <si>
    <t>case,needed  needed,another  another,reason  reason,stop  stop,eating  eating,meat  meat,meatfreemonday</t>
  </si>
  <si>
    <t>less,meat  meat,more  more,plants  plants,more  more,culture  culture,more  more,life</t>
  </si>
  <si>
    <t>con,manos  manos,masa</t>
  </si>
  <si>
    <t>out,sight  sight,mean  mean,out  out,mind  mind,demand  demand,big  big,corporations  corporations,part  part,end  end,plastic</t>
  </si>
  <si>
    <t>inspiring,thing  thing,watch  watch,today</t>
  </si>
  <si>
    <t>earlier,year  year,teen  teen,vogue  vogue,joined  joined,arctic  arctic,sunrise  sunrise,travel  travel,great  great,pacific  pacific,garbage</t>
  </si>
  <si>
    <t>northern,patagonia  patagonia,oil  oil,companies  companies,such  such,shell  shell,total  total,dumping  dumping,toxic  toxic,dangerous  dangerous,fracking</t>
  </si>
  <si>
    <t>over,means  means,closely  closely,watching  watching,make  make,sure  sure,wilmar  wilmar,delivers  delivers,customers  customers,follow  follow,suit</t>
  </si>
  <si>
    <t>difficult,times  times,hope  hope,act  act,courage  courage,2019  2019,approaches  approaches,look  look,back  back,things  things,gave</t>
  </si>
  <si>
    <t>time,break  break,free  free,plastic  plastic,here's  here's,handy  handy,toolkit  toolkit,those  those,ready  ready,take  take,plastics</t>
  </si>
  <si>
    <t>don,walk  walk,500km  500km,demand  demand,justice  justice,here's  here's,take  take,action</t>
  </si>
  <si>
    <t>comes,climate  climate,ambition  ambition,young  young,people  people,put  put,world  world,leaders  leaders,shame  shame,yolo</t>
  </si>
  <si>
    <t>see,more  more,cities  cities,going  going,car  car,free  free,learn  learn,more</t>
  </si>
  <si>
    <t>share,results  results,comments</t>
  </si>
  <si>
    <t>little,creativity  creativity,take  take,control  control,consumption  consumption,tallestcloset  tallestcloset,makesmthng  makesmthng,buynothing</t>
  </si>
  <si>
    <t>best,holiday  holiday,list  list,we've  we've,seen  seen,year</t>
  </si>
  <si>
    <t>boreal,forest  holiday,season  season,challenged  challenged,consumerism  consumerism,made  made,something  something,loved  loved,ones  ones,instead  instead,check</t>
  </si>
  <si>
    <t>impress,family  family,friends  friends,wild  wild,mushroom  mushroom,pasta  pasta,recipe  recipe,featuring  featuring,flavours  flavours,canadian  canadian,boreal</t>
  </si>
  <si>
    <t>want,things  things,differently  differently,2019  2019,here  here,few  few,ideas</t>
  </si>
  <si>
    <t>season,giving  giving,remember  remember,give  give,back  back,mother  mother,nature  nature,join</t>
  </si>
  <si>
    <t>nearly,30  30,million  million,people  people,affected  affected,climate  climate,change  change,year  year,we've  we've,already  already,entered</t>
  </si>
  <si>
    <t>fighting,climate  climate,catastrophe  catastrophe,going  going,take  take,yep  yep,even  even,especially  especially,actonclimate</t>
  </si>
  <si>
    <t>know,10  10,million  million,jobs  jobs,renewable  renewable,energy  energy,worldwide  worldwide,many  many,jobs</t>
  </si>
  <si>
    <t>spot,wrong  wrong,picture  picture,top  top,share  share,think  think,supermarkets  supermarkets,breakfreefromplastic</t>
  </si>
  <si>
    <t>last,minute  minute,wrapping  wrapping,panic  panic,we've  we've,gift  gift,covered  covered,zerowaste</t>
  </si>
  <si>
    <t>wishing,clean  clean,air  air,coal  coal,holiday  holiday,stocking  stocking,comic  comic,joe  joe,mohr  mohr,act  act,gp</t>
  </si>
  <si>
    <t>protect,little  little,blue  blue,dot  dot,home  home,ve  ve,known</t>
  </si>
  <si>
    <t>wishing,greenest  greenest,peaceful  peaceful,end  end,2018</t>
  </si>
  <si>
    <t>already,greatest  greatest,gift  gift,protect</t>
  </si>
  <si>
    <t>sit,back  back,relax  relax,look  look,amazing  amazing,photos  photos,shaped  shaped,2018</t>
  </si>
  <si>
    <t>years,biggest  biggest,thing  thing,ve  ve,learned  learned,together  together,stronger  stronger,thank  thank,keeping  keeping,up  up,fight</t>
  </si>
  <si>
    <t>make,2019  2019,year  year,make  make,change  change,happen  happen,sign  sign,up  up,european  european,changemakers  changemakers,course</t>
  </si>
  <si>
    <t>dyk,forests  forests,one  one,best  best,defences  defences,against  against,climatechange  climatechange,need  need,protect</t>
  </si>
  <si>
    <t>anda,harus  di,indonesia  indonesia,sektor  sektor,sektor  sektor,ekstraktif  ekstraktif,energi  energi,dan  dan,infrastruktur  infrastruktur,merupakan  merupakan,permainan</t>
  </si>
  <si>
    <t>need,help  help,meet  meet,rov  rov,remote  remote,operated  operated,vehicle  vehicle,call  call,mini  mini,submarine  submarine,exploring</t>
  </si>
  <si>
    <t>let's,find  find,out  out,2019  2019,right  right,reasonsforhope</t>
  </si>
  <si>
    <t>countries,already  already,powered  powered,100  100,renewable  renewable,energy  energy,stopping  stopping,rest  rest,world</t>
  </si>
  <si>
    <t>put,people  people,over  over,profit  profit,include  include,everyone  everyone,yes  yes,everyone  everyone,value  value,experiences  experiences,above</t>
  </si>
  <si>
    <t>epic,year  year,greenpeace  greenpeace,fleet  fleet,photos  photos,capture  capture,breathtaking  breathtaking,moments  moments,aboard  aboard,greenpeace  greenpeace,rainbow</t>
  </si>
  <si>
    <t>everyone,taken  taken,action  action,raised  raised,voice  voice,stood  stood,together  together,stop  stop,new  new,oil  oil,production</t>
  </si>
  <si>
    <t>birthplace,theory  theory,evolution  evolution,climate  climate,change  change,new  new,threat  threat,darwin  darwin,creatures</t>
  </si>
  <si>
    <t>jamie,margolin  margolin,makes  makes,feel  feel,better  better,2018  2018,one  one,teen  teen,vogue's  vogue's,girls  girls,femmes</t>
  </si>
  <si>
    <t>300,billion  billion,dollars  dollars,spent  spent,subsidies  subsidies,fossil  fossil,fuels  fuels,2017  2017,double  double,governments  governments,spent</t>
  </si>
  <si>
    <t>make,2019  2019,year  year,beat  beat,plastic  plastic,pollution</t>
  </si>
  <si>
    <t>take,next  next,potluck  potluck,holiday  holiday,brunch  brunch,perfect  perfect,conversation  conversation,starter  starter,friends  friends,family  family,protect</t>
  </si>
  <si>
    <t>never,doubt  doubt,small  small,group  group,thoughtful  thoughtful,committed  committed,citizens  citizens,change  change,world  world,indeed  indeed,thing</t>
  </si>
  <si>
    <t>isn,nature  nature,amazing</t>
  </si>
  <si>
    <t>take,breath  breath,tomorrow  tomorrow,new  new,day  day,keep  keep,fighting  fighting,green  green,world</t>
  </si>
  <si>
    <t>less,fifty  fifty,people  people,dived  dived,bottom  bottom,antarctic  antarctic,ocean  ocean,shall  shall,join  join,experience  experience,wonders</t>
  </si>
  <si>
    <t>shine,bright  bright,2019</t>
  </si>
  <si>
    <t>2019,without  without,new  new,year's  year's,resolution  resolution,here's  here's,one  one,try  try,keep</t>
  </si>
  <si>
    <t>love,always  always,conquer  conquer,hate  hate,make  make,2019  2019,year  year,love</t>
  </si>
  <si>
    <t>new,year  year,resolution  resolution,governments  governments,corporations  corporations,ve  ve,made  made,years  years,ago  ago,share  share,want</t>
  </si>
  <si>
    <t>direction,choose</t>
  </si>
  <si>
    <t>meanwhile,antarctica</t>
  </si>
  <si>
    <t>recycle,way  way,out  out,plastic  plastic,crisis  crisis,here's  here's,make  make,2019  2019,year  year,breakfreefromplastic</t>
  </si>
  <si>
    <t>saving,world  world,year  year,newyear</t>
  </si>
  <si>
    <t>brazil,new  new,president  president,already  already,putting  putting,indigenous  indigenous,rights  rights,amazon  amazon,risk</t>
  </si>
  <si>
    <t>feel,guilty  guilty,feel  feel,angry  angry,actions  actions,matter</t>
  </si>
  <si>
    <t>need,plastic  plastic,trash  trash,life  life,breakfreefromplastic</t>
  </si>
  <si>
    <t>happy,new  new,year  year,everyone  everyone,board  board,greenpeace  greenpeace,arctic  arctic,sunrise</t>
  </si>
  <si>
    <t>nice,share  share,want  want,city  city,state  state,country  country,follow  follow,california  california,lead  lead,world  world,economic</t>
  </si>
  <si>
    <t>heard,great  great,southern  southern,reef  reef,watch  watch,find  find,out  out,exploring  exploring,wild  wild,frontier</t>
  </si>
  <si>
    <t>feeling,depressed  depressed,state  state,world  world,know  know,alone  alone,best  best,antidote  antidote,feeling  feeling,powerless  powerless,activism</t>
  </si>
  <si>
    <t>solutions,within  within,system  system,impossible  impossible,find  find,maybe  maybe,change  change,system  system,itself  itself,reasonsforhope</t>
  </si>
  <si>
    <t>let's,make  make,2019  2019,year  year,took  took,action</t>
  </si>
  <si>
    <t>stand,solomon  solomon,islands  islands,climate  climate,vulnerable  vulnerable,nations  nations,suffering  suffering,impacts  impacts,extreme  extreme,weather  weather,climateactionnow</t>
  </si>
  <si>
    <t>now,new  new,year's  year's,resolution  resolution,want  want,keep</t>
  </si>
  <si>
    <t>breath,fresh  fresh,air</t>
  </si>
  <si>
    <t>swim,ocean  ocean,full  full,fish  fish,full  full,plastic  plastic,make  make,2019  2019,year  year,breakfreefromplastic</t>
  </si>
  <si>
    <t>listened,music  music,forests  forests,researchers  researchers,think  think,way  way,save</t>
  </si>
  <si>
    <t>sent,oliver  oliver,14  14,norway  norway,spot  spot,wrong  wrong,breakfreefromplastic</t>
  </si>
  <si>
    <t>peace,taking  taking,non  non,violent  violent,creative  creative,action  action,show  show,alternative  alternative,possible  possible,learn  learn,more</t>
  </si>
  <si>
    <t>electric,car  car,answer  answer,problems  problems,cleanairnow</t>
  </si>
  <si>
    <t>justin,trudeau  trudeau,responds  responds,unarmed  unarmed,indigenous  indigenous,defenders  defenders,asserting  asserting,rights  rights,territory  territory,prevent  prevent,construction</t>
  </si>
  <si>
    <t>2019,ditch  ditch,single  single,use  use,plastics  plastics,join  join,beach  beach,river  river,clean  clean,ups  ups,demand</t>
  </si>
  <si>
    <t>fruits,vegetables  vegetables,wrapped  wrapped,single  single,use  use,plastic  plastic,now  now,bananas  bananas,breakfreefromplastic  breakfreefromplastic,today</t>
  </si>
  <si>
    <t>yes,public  public,pressure  pressure,breakfreefromplastic  breakfreefromplastic,strengthening  strengthening,major  major,supermarkets  supermarkets,south  south,korea  korea,banned  banned,using</t>
  </si>
  <si>
    <t>nature,amazing</t>
  </si>
  <si>
    <t>another,year  year,another  another,record  record,broken</t>
  </si>
  <si>
    <t>sick,buying  buying,something  something,break  break,down  down,soon  soon,growing  growing,right  right,repair  repair,movement  movement,forcing</t>
  </si>
  <si>
    <t>aren,sea  sea,dragons  dragons,amazing  amazing,favorite  favorite,marine  marine,animal</t>
  </si>
  <si>
    <t>facts,facts  facts,climate  climate,change  change,here  here,already  already,affecting  affecting,millions  millions,over  over,world  world,need</t>
  </si>
  <si>
    <t>turns,out  out,grandparents  grandparents,great  great,grandparents  grandparents,waaaaay  waaaaay,ahead</t>
  </si>
  <si>
    <t>home,land  land,want  want,break  break,down  down,door</t>
  </si>
  <si>
    <t>deserve,right  right,stable  stable,climate  climate,healthy  healthy,environment  environment,raise  raise,voice  voice,climate  climate,justice</t>
  </si>
  <si>
    <t>welcome,home</t>
  </si>
  <si>
    <t>hooked,mariekondo  mariekondo,many  many,many  many,alternatives  alternatives,consumer  consumer,culture  culture,fresh  fresh,air  air,clean  clean,waterways</t>
  </si>
  <si>
    <t>best,bag  bag,one  one,already  already,buynothing</t>
  </si>
  <si>
    <t>doing,adults  adults,sh  sh,tting  tting,future</t>
  </si>
  <si>
    <t>enough,enough  enough,time  time,hold  hold,big  big,corporations  corporations,accountable  accountable,plastic  plastic,pollution  pollution,crisis  crisis,created</t>
  </si>
  <si>
    <t>garbage,piles  piles,up  up,global  global,south  south,suffers  suffers,last  last,year  year,51  51,containers  containers,illegal</t>
  </si>
  <si>
    <t>pollen,love  love,news</t>
  </si>
  <si>
    <t>egg,30  30,million  million,likes  likes,instagram  instagram,many  many,likes  likes,planet</t>
  </si>
  <si>
    <t>climate,denial  denial,didn  didn,come  come,out  out,nowhere  nowhere,manufactured  manufactured,fossil  fossil,fuel  fuel,industry</t>
  </si>
  <si>
    <t>tag,someone  someone,use  use,inspiration  inspiration,today</t>
  </si>
  <si>
    <t>island,boy  boy,mission  mission,breakfreefromplastic  breakfreefromplastic,one  one,person  person,make  make,difference  difference,join</t>
  </si>
  <si>
    <t>new,type  type,tram  tram,climate  climate,scientists  scientists,excited  excited,cleanairnow</t>
  </si>
  <si>
    <t>imagine,seeing  seeing,incredible  incredible,animals  animals,up  up,close  close,share  share,video  video,want  want,keep  keep,home</t>
  </si>
  <si>
    <t>fight,woman</t>
  </si>
  <si>
    <t>truth,10yearchallenge  10yearchallenge,arctic  arctic,100  100,years  years,ago  ago,today  today,images  images,courtesy  courtesy,christian  christian,åslund</t>
  </si>
  <si>
    <t>13,year  year,olds  olds,lina  lina,bo  bo,marching  marching,climate  climate,12  12,000  000,young  young,people</t>
  </si>
  <si>
    <t>diet,transforms  transforms,planet's  planet's,future  future,saves  saves,millions  millions,lives  lives,read  read,more  more,lessmeatmoregreens</t>
  </si>
  <si>
    <t>took,nature  nature,hundreds  hundreds,thousands  thousands,years  years,create  create,humans  humans,destroyed  destroyed,less  less,ten  ten,saddest</t>
  </si>
  <si>
    <t>skyline,looks  looks,imagine  imagine,air  air,millions  millions,people  people,breathing  breathing,everyday  everyday,deserve  deserve,right  right,clean</t>
  </si>
  <si>
    <t>time,stop  stop,buying  buying,things  things,don  don,spark  spark,joy</t>
  </si>
  <si>
    <t>inspired,inspired  inspired,youthforclimate</t>
  </si>
  <si>
    <t>nature,beautiful  beautiful,share  share,want  want,protect</t>
  </si>
  <si>
    <t>climate,change  change,making  making,extreme  extreme,weather  weather,events  events,more  more,dangerous  dangerous,more  more,destructive  destructive,time</t>
  </si>
  <si>
    <t>road,ahead  ahead,rough  rough,time  time,act  act,now</t>
  </si>
  <si>
    <t>hope,students  students,globe  globe,taking  taking,action  action,liveable  liveable,planet</t>
  </si>
  <si>
    <t>more,things  things,change  change,more  more,stay  stay,same  same,10yearschallenge  10yearschallenge,breakfreefromplastic</t>
  </si>
  <si>
    <t>sunday,magic  magic,hands  hands,up  up,watch  watch,happy  happy,humpback  humpback,hours</t>
  </si>
  <si>
    <t>solar,system  system,putting  putting,quite  quite,show  show,tonight  tonight,ready</t>
  </si>
  <si>
    <t>share,want  want,city  city,next</t>
  </si>
  <si>
    <t>answer,global  global,crisis  crisis,handed  handed,silver  silver,platter  platter,swap  swap,out  out,beef  beef,cauliflower  cauliflower,steak</t>
  </si>
  <si>
    <t>watch,swiss  swiss,seniors  seniors,want  want,hold  hold,government  government,accountable  accountable,climatechange  climatechange,climatejustice  climatejustice,share  share,video</t>
  </si>
  <si>
    <t>canadian,government  government,failed  failed,protect  protect,herd  herd,caribou  caribou,community  community,taking  taking,action  action,save  save,day</t>
  </si>
  <si>
    <t>contaminated,water  water,fukushima  fukushima,nuclear  nuclear,plant  plant,site  site,discharged  discharged,pacific  pacific,ocean  ocean,watch  watch,expose</t>
  </si>
  <si>
    <t>10yearchallenge,wake  wake,up  up,call  call,challenge  challenge,better  better,protect  protect,planet  planet,agree</t>
  </si>
  <si>
    <t>big,plastic  plastic,trashing  trashing,planet  planet,story  story,petrochemical  petrochemical,corporations  corporations,don  don,want  want,see  see,breakfreefromplastic</t>
  </si>
  <si>
    <t>leaders,behaving  behaving,children  children,thankfully  thankfully,children  children,stepping  stepping,up  up,leading  leading,watch  watch,greta  greta,thunberg</t>
  </si>
  <si>
    <t>climate,change  change,coming  coming,coffee</t>
  </si>
  <si>
    <t>people,power  power,overcome  overcome,inequality  inequality,together  together,fight  fight,inequality  inequality,alliance  alliance,taking  taking,message  message,world</t>
  </si>
  <si>
    <t>right,now  now,bangkok  bangkok,thailand  thailand,under  under,code  code,red  red,due  due,air  air,pollution  pollution,people</t>
  </si>
  <si>
    <t>judge,best  best,environmental  environmental,documentaries  documentaries,year  year,five  five,days  days,left  left,cast  cast,ballot</t>
  </si>
  <si>
    <t>actions,making  making,planet  planet,change  change,lot  lot,ways  ways,still  still,fully  fully,understand</t>
  </si>
  <si>
    <t>once,upon  upon,time  time,capitalism  capitalism,less  less,dominant  dominant,corporate  corporate,control  control,over  over,politics  politics,weaker</t>
  </si>
  <si>
    <t>take,fossil  fossil,fuel  fuel,industry</t>
  </si>
  <si>
    <t>great,news  news,sweden  sweden,new  new,petrol  petrol,diesel  diesel,cars  cars,banned  banned,2030  2030,leave  leave,comment</t>
  </si>
  <si>
    <t>comes,climate  climate,activism  activism,young  young,people  people,choice  choice,lives  lives,depend</t>
  </si>
  <si>
    <t>more,30  30,000  000,students  students,took  took,streets  streets,belgium  belgium,today  today,demand  demand,action  action,climate</t>
  </si>
  <si>
    <t>around,world  world,type  type,extreme  extreme,weather  weather,becoming  becoming,new  new,normal  normal,stand  stand,up  up,demand</t>
  </si>
  <si>
    <t>such,thing  thing,silly  silly,question  question,bit  bit,back  back,basics  basics,climate  climate,change  change,starting  starting,things</t>
  </si>
  <si>
    <t>underwater,photographer  photographer,caroline  caroline,power's  power's,latest  latest,discovery  discovery,devastating  devastating,retailers  retailers,corporations  corporations,businesses  businesses,act</t>
  </si>
  <si>
    <t>awful,dam  dam,containing  containing,mining  mining,waste  waste,collapsed  collapsed,brazil  brazil,earlier  earlier,today  today,releasing  releasing,river</t>
  </si>
  <si>
    <t>two,years  years,later  later,message  message,continues  continues,relevant  relevant,resist  resist,resist</t>
  </si>
  <si>
    <t>thought,going  going,zero  zero,waste  waste,know  know,start  start,tips  tips,help</t>
  </si>
  <si>
    <t>Top Word Pairs in Post Content by Salience</t>
  </si>
  <si>
    <t>Count of Time</t>
  </si>
  <si>
    <t>Row Labels</t>
  </si>
  <si>
    <t>Grand Total</t>
  </si>
  <si>
    <t>Jun</t>
  </si>
  <si>
    <t>17-Jun</t>
  </si>
  <si>
    <t>18-Jun</t>
  </si>
  <si>
    <t>19-Jun</t>
  </si>
  <si>
    <t>20-Jun</t>
  </si>
  <si>
    <t>21-Jun</t>
  </si>
  <si>
    <t>22-Jun</t>
  </si>
  <si>
    <t>23-Jun</t>
  </si>
  <si>
    <t>24-Jun</t>
  </si>
  <si>
    <t>25-Jun</t>
  </si>
  <si>
    <t>26-Jun</t>
  </si>
  <si>
    <t>27-Jun</t>
  </si>
  <si>
    <t>28-Jun</t>
  </si>
  <si>
    <t>29-Jun</t>
  </si>
  <si>
    <t>30-Jun</t>
  </si>
  <si>
    <t>Jul</t>
  </si>
  <si>
    <t>2-Jul</t>
  </si>
  <si>
    <t>3-Jul</t>
  </si>
  <si>
    <t>4-Jul</t>
  </si>
  <si>
    <t>5-Jul</t>
  </si>
  <si>
    <t>6-Jul</t>
  </si>
  <si>
    <t>7-Jul</t>
  </si>
  <si>
    <t>9-Jul</t>
  </si>
  <si>
    <t>11-Jul</t>
  </si>
  <si>
    <t>12-Jul</t>
  </si>
  <si>
    <t>13-Jul</t>
  </si>
  <si>
    <t>15-Jul</t>
  </si>
  <si>
    <t>16-Jul</t>
  </si>
  <si>
    <t>17-Jul</t>
  </si>
  <si>
    <t>19-Jul</t>
  </si>
  <si>
    <t>23-Jul</t>
  </si>
  <si>
    <t>24-Jul</t>
  </si>
  <si>
    <t>25-Jul</t>
  </si>
  <si>
    <t>30-Jul</t>
  </si>
  <si>
    <t>31-Jul</t>
  </si>
  <si>
    <t>Aug</t>
  </si>
  <si>
    <t>1-Aug</t>
  </si>
  <si>
    <t>2-Aug</t>
  </si>
  <si>
    <t>3-Aug</t>
  </si>
  <si>
    <t>6-Aug</t>
  </si>
  <si>
    <t>7-Aug</t>
  </si>
  <si>
    <t>8-Aug</t>
  </si>
  <si>
    <t>9-Aug</t>
  </si>
  <si>
    <t>10-Aug</t>
  </si>
  <si>
    <t>11-Aug</t>
  </si>
  <si>
    <t>12-Aug</t>
  </si>
  <si>
    <t>13-Aug</t>
  </si>
  <si>
    <t>14-Aug</t>
  </si>
  <si>
    <t>15-Aug</t>
  </si>
  <si>
    <t>16-Aug</t>
  </si>
  <si>
    <t>18-Aug</t>
  </si>
  <si>
    <t>19-Aug</t>
  </si>
  <si>
    <t>20-Aug</t>
  </si>
  <si>
    <t>21-Aug</t>
  </si>
  <si>
    <t>23-Aug</t>
  </si>
  <si>
    <t>24-Aug</t>
  </si>
  <si>
    <t>25-Aug</t>
  </si>
  <si>
    <t>27-Aug</t>
  </si>
  <si>
    <t>28-Aug</t>
  </si>
  <si>
    <t>29-Aug</t>
  </si>
  <si>
    <t>30-Aug</t>
  </si>
  <si>
    <t>Sep</t>
  </si>
  <si>
    <t>2-Sep</t>
  </si>
  <si>
    <t>3-Sep</t>
  </si>
  <si>
    <t>4-Sep</t>
  </si>
  <si>
    <t>5-Sep</t>
  </si>
  <si>
    <t>6-Sep</t>
  </si>
  <si>
    <t>7-Sep</t>
  </si>
  <si>
    <t>8-Sep</t>
  </si>
  <si>
    <t>9-Sep</t>
  </si>
  <si>
    <t>10-Sep</t>
  </si>
  <si>
    <t>12-Sep</t>
  </si>
  <si>
    <t>13-Sep</t>
  </si>
  <si>
    <t>14-Sep</t>
  </si>
  <si>
    <t>15-Sep</t>
  </si>
  <si>
    <t>16-Sep</t>
  </si>
  <si>
    <t>17-Sep</t>
  </si>
  <si>
    <t>18-Sep</t>
  </si>
  <si>
    <t>19-Sep</t>
  </si>
  <si>
    <t>20-Sep</t>
  </si>
  <si>
    <t>21-Sep</t>
  </si>
  <si>
    <t>22-Sep</t>
  </si>
  <si>
    <t>23-Sep</t>
  </si>
  <si>
    <t>24-Sep</t>
  </si>
  <si>
    <t>25-Sep</t>
  </si>
  <si>
    <t>26-Sep</t>
  </si>
  <si>
    <t>27-Sep</t>
  </si>
  <si>
    <t>28-Sep</t>
  </si>
  <si>
    <t>29-Sep</t>
  </si>
  <si>
    <t>30-Sep</t>
  </si>
  <si>
    <t>Oct</t>
  </si>
  <si>
    <t>1-Oct</t>
  </si>
  <si>
    <t>2-Oct</t>
  </si>
  <si>
    <t>3-Oct</t>
  </si>
  <si>
    <t>4-Oct</t>
  </si>
  <si>
    <t>5-Oct</t>
  </si>
  <si>
    <t>6-Oct</t>
  </si>
  <si>
    <t>7-Oct</t>
  </si>
  <si>
    <t>8-Oct</t>
  </si>
  <si>
    <t>9-Oct</t>
  </si>
  <si>
    <t>10-Oct</t>
  </si>
  <si>
    <t>11-Oct</t>
  </si>
  <si>
    <t>12-Oct</t>
  </si>
  <si>
    <t>13-Oct</t>
  </si>
  <si>
    <t>14-Oct</t>
  </si>
  <si>
    <t>15-Oct</t>
  </si>
  <si>
    <t>16-Oct</t>
  </si>
  <si>
    <t>17-Oct</t>
  </si>
  <si>
    <t>18-Oct</t>
  </si>
  <si>
    <t>19-Oct</t>
  </si>
  <si>
    <t>20-Oct</t>
  </si>
  <si>
    <t>22-Oct</t>
  </si>
  <si>
    <t>23-Oct</t>
  </si>
  <si>
    <t>24-Oct</t>
  </si>
  <si>
    <t>25-Oct</t>
  </si>
  <si>
    <t>26-Oct</t>
  </si>
  <si>
    <t>27-Oct</t>
  </si>
  <si>
    <t>28-Oct</t>
  </si>
  <si>
    <t>29-Oct</t>
  </si>
  <si>
    <t>30-Oct</t>
  </si>
  <si>
    <t>31-Oct</t>
  </si>
  <si>
    <t>Nov</t>
  </si>
  <si>
    <t>1-Nov</t>
  </si>
  <si>
    <t>2-Nov</t>
  </si>
  <si>
    <t>3-Nov</t>
  </si>
  <si>
    <t>5-Nov</t>
  </si>
  <si>
    <t>6-Nov</t>
  </si>
  <si>
    <t>7-Nov</t>
  </si>
  <si>
    <t>12-Nov</t>
  </si>
  <si>
    <t>13-Nov</t>
  </si>
  <si>
    <t>14-Nov</t>
  </si>
  <si>
    <t>15-Nov</t>
  </si>
  <si>
    <t>16-Nov</t>
  </si>
  <si>
    <t>17-Nov</t>
  </si>
  <si>
    <t>18-Nov</t>
  </si>
  <si>
    <t>19-Nov</t>
  </si>
  <si>
    <t>20-Nov</t>
  </si>
  <si>
    <t>21-Nov</t>
  </si>
  <si>
    <t>22-Nov</t>
  </si>
  <si>
    <t>23-Nov</t>
  </si>
  <si>
    <t>24-Nov</t>
  </si>
  <si>
    <t>25-Nov</t>
  </si>
  <si>
    <t>26-Nov</t>
  </si>
  <si>
    <t>27-Nov</t>
  </si>
  <si>
    <t>28-Nov</t>
  </si>
  <si>
    <t>29-Nov</t>
  </si>
  <si>
    <t>30-Nov</t>
  </si>
  <si>
    <t>Dec</t>
  </si>
  <si>
    <t>1-Dec</t>
  </si>
  <si>
    <t>2-Dec</t>
  </si>
  <si>
    <t>3-Dec</t>
  </si>
  <si>
    <t>4-Dec</t>
  </si>
  <si>
    <t>5-Dec</t>
  </si>
  <si>
    <t>6-Dec</t>
  </si>
  <si>
    <t>7-Dec</t>
  </si>
  <si>
    <t>8-Dec</t>
  </si>
  <si>
    <t>9-Dec</t>
  </si>
  <si>
    <t>10-Dec</t>
  </si>
  <si>
    <t>11-Dec</t>
  </si>
  <si>
    <t>12-Dec</t>
  </si>
  <si>
    <t>13-Dec</t>
  </si>
  <si>
    <t>14-Dec</t>
  </si>
  <si>
    <t>15-Dec</t>
  </si>
  <si>
    <t>16-Dec</t>
  </si>
  <si>
    <t>17-Dec</t>
  </si>
  <si>
    <t>18-Dec</t>
  </si>
  <si>
    <t>19-Dec</t>
  </si>
  <si>
    <t>20-Dec</t>
  </si>
  <si>
    <t>21-Dec</t>
  </si>
  <si>
    <t>22-Dec</t>
  </si>
  <si>
    <t>23-Dec</t>
  </si>
  <si>
    <t>24-Dec</t>
  </si>
  <si>
    <t>25-Dec</t>
  </si>
  <si>
    <t>26-Dec</t>
  </si>
  <si>
    <t>27-Dec</t>
  </si>
  <si>
    <t>28-Dec</t>
  </si>
  <si>
    <t>29-Dec</t>
  </si>
  <si>
    <t>30-Dec</t>
  </si>
  <si>
    <t>31-Dec</t>
  </si>
  <si>
    <t>Jan</t>
  </si>
  <si>
    <t>1-Jan</t>
  </si>
  <si>
    <t>2-Jan</t>
  </si>
  <si>
    <t>3-Jan</t>
  </si>
  <si>
    <t>4-Jan</t>
  </si>
  <si>
    <t>5-Jan</t>
  </si>
  <si>
    <t>6-Jan</t>
  </si>
  <si>
    <t>7-Jan</t>
  </si>
  <si>
    <t>8-Jan</t>
  </si>
  <si>
    <t>9-Jan</t>
  </si>
  <si>
    <t>10-Jan</t>
  </si>
  <si>
    <t>11-Jan</t>
  </si>
  <si>
    <t>12-Jan</t>
  </si>
  <si>
    <t>13-Jan</t>
  </si>
  <si>
    <t>14-Jan</t>
  </si>
  <si>
    <t>15-Jan</t>
  </si>
  <si>
    <t>16-Jan</t>
  </si>
  <si>
    <t>17-Jan</t>
  </si>
  <si>
    <t>18-Jan</t>
  </si>
  <si>
    <t>19-Jan</t>
  </si>
  <si>
    <t>20-Jan</t>
  </si>
  <si>
    <t>21-Jan</t>
  </si>
  <si>
    <t>22-Jan</t>
  </si>
  <si>
    <t>23-Jan</t>
  </si>
  <si>
    <t>24-Jan</t>
  </si>
  <si>
    <t>25-Jan</t>
  </si>
  <si>
    <t>26-Jan</t>
  </si>
  <si>
    <t>G1: oil climate more world people palm now change plastic join</t>
  </si>
  <si>
    <t>▓0▓0▓0▓True▓Black▓Black▓▓▓0▓0▓0▓0▓0▓False▓▓0▓0▓0▓0▓0▓False▓▓0▓0▓0▓True▓Black▓Black▓▓Total Likes▓16▓4920▓0▓200▓1000▓False▓▓0▓0▓0▓0▓0▓False▓▓0▓0▓0▓0▓0▓False▓▓0▓0▓0▓0▓0▓False</t>
  </si>
  <si>
    <t>GraphSource░FacebookFanPage▓GraphTerm░Greenpeace International(greenpeace.international)▓ImportDescription░The graph represents the Post - Post (self-loops) network of the "Greenpeace International" (greenpeace.international) Facebook fan page.  The network was obtained from Facebook on Saturday, 26 January 2019 at 14:35 UTC.  Wall post from 1 to 500 of the fan page are analyzed.  There is an edge (self-loop) between posts.  The earliest post in the network was posted  on Sunday, 17 June 2018 at 07:00 UTC.  The latest post in the network was posted  on Saturday, 26 January 2019 at 06:30 UTC.▓ImportSuggestedTitle░Greenpeace International Facebook Fan Page▓ImportSuggestedFileNameNoExtension░2019-01-26 14-32-20 NodeXL Greenpeace International Facebook Fan Page▓GroupingDescription░The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</si>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</sst>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49" fontId="6" fillId="5" borderId="1" xfId="25" applyNumberFormat="1" applyAlignment="1">
      <alignment wrapText="1"/>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0" fontId="10" fillId="0" borderId="0" xfId="28" applyAlignment="1">
      <alignment/>
    </xf>
    <xf numFmtId="0" fontId="10" fillId="0" borderId="0" xfId="28"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0"/>
      <tableStyleElement type="headerRow" dxfId="229"/>
    </tableStyle>
    <tableStyle name="NodeXL Table" pivot="0" count="1">
      <tableStyleElement type="headerRow" dxfId="2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906175"/>
        <c:axId val="31828984"/>
      </c:barChart>
      <c:catAx>
        <c:axId val="25906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828984"/>
        <c:crosses val="autoZero"/>
        <c:auto val="1"/>
        <c:lblOffset val="100"/>
        <c:noMultiLvlLbl val="0"/>
      </c:catAx>
      <c:valAx>
        <c:axId val="31828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6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Greenpeace International(greenpeace.international) from NodeXL Facebook Fan Page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Series'!$A$26:$A$234</c:f>
              <c:strCache>
                <c:ptCount val="198"/>
                <c:pt idx="0">
                  <c:v>17-Jun
Jun
2018</c:v>
                </c:pt>
                <c:pt idx="1">
                  <c:v>18-Jun</c:v>
                </c:pt>
                <c:pt idx="2">
                  <c:v>19-Jun</c:v>
                </c:pt>
                <c:pt idx="3">
                  <c:v>20-Jun</c:v>
                </c:pt>
                <c:pt idx="4">
                  <c:v>21-Jun</c:v>
                </c:pt>
                <c:pt idx="5">
                  <c:v>22-Jun</c:v>
                </c:pt>
                <c:pt idx="6">
                  <c:v>23-Jun</c:v>
                </c:pt>
                <c:pt idx="7">
                  <c:v>24-Jun</c:v>
                </c:pt>
                <c:pt idx="8">
                  <c:v>25-Jun</c:v>
                </c:pt>
                <c:pt idx="9">
                  <c:v>26-Jun</c:v>
                </c:pt>
                <c:pt idx="10">
                  <c:v>27-Jun</c:v>
                </c:pt>
                <c:pt idx="11">
                  <c:v>28-Jun</c:v>
                </c:pt>
                <c:pt idx="12">
                  <c:v>29-Jun</c:v>
                </c:pt>
                <c:pt idx="13">
                  <c:v>30-Jun</c:v>
                </c:pt>
                <c:pt idx="14">
                  <c:v>2-Jul
Jul</c:v>
                </c:pt>
                <c:pt idx="15">
                  <c:v>3-Jul</c:v>
                </c:pt>
                <c:pt idx="16">
                  <c:v>4-Jul</c:v>
                </c:pt>
                <c:pt idx="17">
                  <c:v>5-Jul</c:v>
                </c:pt>
                <c:pt idx="18">
                  <c:v>6-Jul</c:v>
                </c:pt>
                <c:pt idx="19">
                  <c:v>7-Jul</c:v>
                </c:pt>
                <c:pt idx="20">
                  <c:v>9-Jul</c:v>
                </c:pt>
                <c:pt idx="21">
                  <c:v>11-Jul</c:v>
                </c:pt>
                <c:pt idx="22">
                  <c:v>12-Jul</c:v>
                </c:pt>
                <c:pt idx="23">
                  <c:v>13-Jul</c:v>
                </c:pt>
                <c:pt idx="24">
                  <c:v>15-Jul</c:v>
                </c:pt>
                <c:pt idx="25">
                  <c:v>16-Jul</c:v>
                </c:pt>
                <c:pt idx="26">
                  <c:v>17-Jul</c:v>
                </c:pt>
                <c:pt idx="27">
                  <c:v>19-Jul</c:v>
                </c:pt>
                <c:pt idx="28">
                  <c:v>23-Jul</c:v>
                </c:pt>
                <c:pt idx="29">
                  <c:v>24-Jul</c:v>
                </c:pt>
                <c:pt idx="30">
                  <c:v>25-Jul</c:v>
                </c:pt>
                <c:pt idx="31">
                  <c:v>30-Jul</c:v>
                </c:pt>
                <c:pt idx="32">
                  <c:v>31-Jul</c:v>
                </c:pt>
                <c:pt idx="33">
                  <c:v>1-Aug
Aug</c:v>
                </c:pt>
                <c:pt idx="34">
                  <c:v>2-Aug</c:v>
                </c:pt>
                <c:pt idx="35">
                  <c:v>3-Aug</c:v>
                </c:pt>
                <c:pt idx="36">
                  <c:v>6-Aug</c:v>
                </c:pt>
                <c:pt idx="37">
                  <c:v>7-Aug</c:v>
                </c:pt>
                <c:pt idx="38">
                  <c:v>8-Aug</c:v>
                </c:pt>
                <c:pt idx="39">
                  <c:v>9-Aug</c:v>
                </c:pt>
                <c:pt idx="40">
                  <c:v>10-Aug</c:v>
                </c:pt>
                <c:pt idx="41">
                  <c:v>11-Aug</c:v>
                </c:pt>
                <c:pt idx="42">
                  <c:v>12-Aug</c:v>
                </c:pt>
                <c:pt idx="43">
                  <c:v>13-Aug</c:v>
                </c:pt>
                <c:pt idx="44">
                  <c:v>14-Aug</c:v>
                </c:pt>
                <c:pt idx="45">
                  <c:v>15-Aug</c:v>
                </c:pt>
                <c:pt idx="46">
                  <c:v>16-Aug</c:v>
                </c:pt>
                <c:pt idx="47">
                  <c:v>18-Aug</c:v>
                </c:pt>
                <c:pt idx="48">
                  <c:v>19-Aug</c:v>
                </c:pt>
                <c:pt idx="49">
                  <c:v>20-Aug</c:v>
                </c:pt>
                <c:pt idx="50">
                  <c:v>21-Aug</c:v>
                </c:pt>
                <c:pt idx="51">
                  <c:v>23-Aug</c:v>
                </c:pt>
                <c:pt idx="52">
                  <c:v>24-Aug</c:v>
                </c:pt>
                <c:pt idx="53">
                  <c:v>25-Aug</c:v>
                </c:pt>
                <c:pt idx="54">
                  <c:v>27-Aug</c:v>
                </c:pt>
                <c:pt idx="55">
                  <c:v>28-Aug</c:v>
                </c:pt>
                <c:pt idx="56">
                  <c:v>29-Aug</c:v>
                </c:pt>
                <c:pt idx="57">
                  <c:v>30-Aug</c:v>
                </c:pt>
                <c:pt idx="58">
                  <c:v>2-Sep
Sep</c:v>
                </c:pt>
                <c:pt idx="59">
                  <c:v>3-Sep</c:v>
                </c:pt>
                <c:pt idx="60">
                  <c:v>4-Sep</c:v>
                </c:pt>
                <c:pt idx="61">
                  <c:v>5-Sep</c:v>
                </c:pt>
                <c:pt idx="62">
                  <c:v>6-Sep</c:v>
                </c:pt>
                <c:pt idx="63">
                  <c:v>7-Sep</c:v>
                </c:pt>
                <c:pt idx="64">
                  <c:v>8-Sep</c:v>
                </c:pt>
                <c:pt idx="65">
                  <c:v>9-Sep</c:v>
                </c:pt>
                <c:pt idx="66">
                  <c:v>10-Sep</c:v>
                </c:pt>
                <c:pt idx="67">
                  <c:v>12-Sep</c:v>
                </c:pt>
                <c:pt idx="68">
                  <c:v>13-Sep</c:v>
                </c:pt>
                <c:pt idx="69">
                  <c:v>14-Sep</c:v>
                </c:pt>
                <c:pt idx="70">
                  <c:v>15-Sep</c:v>
                </c:pt>
                <c:pt idx="71">
                  <c:v>16-Sep</c:v>
                </c:pt>
                <c:pt idx="72">
                  <c:v>17-Sep</c:v>
                </c:pt>
                <c:pt idx="73">
                  <c:v>18-Sep</c:v>
                </c:pt>
                <c:pt idx="74">
                  <c:v>19-Sep</c:v>
                </c:pt>
                <c:pt idx="75">
                  <c:v>20-Sep</c:v>
                </c:pt>
                <c:pt idx="76">
                  <c:v>21-Sep</c:v>
                </c:pt>
                <c:pt idx="77">
                  <c:v>22-Sep</c:v>
                </c:pt>
                <c:pt idx="78">
                  <c:v>23-Sep</c:v>
                </c:pt>
                <c:pt idx="79">
                  <c:v>24-Sep</c:v>
                </c:pt>
                <c:pt idx="80">
                  <c:v>25-Sep</c:v>
                </c:pt>
                <c:pt idx="81">
                  <c:v>26-Sep</c:v>
                </c:pt>
                <c:pt idx="82">
                  <c:v>27-Sep</c:v>
                </c:pt>
                <c:pt idx="83">
                  <c:v>28-Sep</c:v>
                </c:pt>
                <c:pt idx="84">
                  <c:v>29-Sep</c:v>
                </c:pt>
                <c:pt idx="85">
                  <c:v>30-Sep</c:v>
                </c:pt>
                <c:pt idx="86">
                  <c:v>1-Oct
Oct</c:v>
                </c:pt>
                <c:pt idx="87">
                  <c:v>2-Oct</c:v>
                </c:pt>
                <c:pt idx="88">
                  <c:v>3-Oct</c:v>
                </c:pt>
                <c:pt idx="89">
                  <c:v>4-Oct</c:v>
                </c:pt>
                <c:pt idx="90">
                  <c:v>5-Oct</c:v>
                </c:pt>
                <c:pt idx="91">
                  <c:v>6-Oct</c:v>
                </c:pt>
                <c:pt idx="92">
                  <c:v>7-Oct</c:v>
                </c:pt>
                <c:pt idx="93">
                  <c:v>8-Oct</c:v>
                </c:pt>
                <c:pt idx="94">
                  <c:v>9-Oct</c:v>
                </c:pt>
                <c:pt idx="95">
                  <c:v>10-Oct</c:v>
                </c:pt>
                <c:pt idx="96">
                  <c:v>11-Oct</c:v>
                </c:pt>
                <c:pt idx="97">
                  <c:v>12-Oct</c:v>
                </c:pt>
                <c:pt idx="98">
                  <c:v>13-Oct</c:v>
                </c:pt>
                <c:pt idx="99">
                  <c:v>14-Oct</c:v>
                </c:pt>
                <c:pt idx="100">
                  <c:v>15-Oct</c:v>
                </c:pt>
                <c:pt idx="101">
                  <c:v>16-Oct</c:v>
                </c:pt>
                <c:pt idx="102">
                  <c:v>17-Oct</c:v>
                </c:pt>
                <c:pt idx="103">
                  <c:v>18-Oct</c:v>
                </c:pt>
                <c:pt idx="104">
                  <c:v>19-Oct</c:v>
                </c:pt>
                <c:pt idx="105">
                  <c:v>20-Oct</c:v>
                </c:pt>
                <c:pt idx="106">
                  <c:v>22-Oct</c:v>
                </c:pt>
                <c:pt idx="107">
                  <c:v>23-Oct</c:v>
                </c:pt>
                <c:pt idx="108">
                  <c:v>24-Oct</c:v>
                </c:pt>
                <c:pt idx="109">
                  <c:v>25-Oct</c:v>
                </c:pt>
                <c:pt idx="110">
                  <c:v>26-Oct</c:v>
                </c:pt>
                <c:pt idx="111">
                  <c:v>27-Oct</c:v>
                </c:pt>
                <c:pt idx="112">
                  <c:v>28-Oct</c:v>
                </c:pt>
                <c:pt idx="113">
                  <c:v>29-Oct</c:v>
                </c:pt>
                <c:pt idx="114">
                  <c:v>30-Oct</c:v>
                </c:pt>
                <c:pt idx="115">
                  <c:v>31-Oct</c:v>
                </c:pt>
                <c:pt idx="116">
                  <c:v>1-Nov
Nov</c:v>
                </c:pt>
                <c:pt idx="117">
                  <c:v>2-Nov</c:v>
                </c:pt>
                <c:pt idx="118">
                  <c:v>3-Nov</c:v>
                </c:pt>
                <c:pt idx="119">
                  <c:v>5-Nov</c:v>
                </c:pt>
                <c:pt idx="120">
                  <c:v>6-Nov</c:v>
                </c:pt>
                <c:pt idx="121">
                  <c:v>7-Nov</c:v>
                </c:pt>
                <c:pt idx="122">
                  <c:v>12-Nov</c:v>
                </c:pt>
                <c:pt idx="123">
                  <c:v>13-Nov</c:v>
                </c:pt>
                <c:pt idx="124">
                  <c:v>14-Nov</c:v>
                </c:pt>
                <c:pt idx="125">
                  <c:v>15-Nov</c:v>
                </c:pt>
                <c:pt idx="126">
                  <c:v>16-Nov</c:v>
                </c:pt>
                <c:pt idx="127">
                  <c:v>17-Nov</c:v>
                </c:pt>
                <c:pt idx="128">
                  <c:v>18-Nov</c:v>
                </c:pt>
                <c:pt idx="129">
                  <c:v>19-Nov</c:v>
                </c:pt>
                <c:pt idx="130">
                  <c:v>20-Nov</c:v>
                </c:pt>
                <c:pt idx="131">
                  <c:v>21-Nov</c:v>
                </c:pt>
                <c:pt idx="132">
                  <c:v>22-Nov</c:v>
                </c:pt>
                <c:pt idx="133">
                  <c:v>23-Nov</c:v>
                </c:pt>
                <c:pt idx="134">
                  <c:v>24-Nov</c:v>
                </c:pt>
                <c:pt idx="135">
                  <c:v>25-Nov</c:v>
                </c:pt>
                <c:pt idx="136">
                  <c:v>26-Nov</c:v>
                </c:pt>
                <c:pt idx="137">
                  <c:v>27-Nov</c:v>
                </c:pt>
                <c:pt idx="138">
                  <c:v>28-Nov</c:v>
                </c:pt>
                <c:pt idx="139">
                  <c:v>29-Nov</c:v>
                </c:pt>
                <c:pt idx="140">
                  <c:v>30-Nov</c:v>
                </c:pt>
                <c:pt idx="141">
                  <c:v>1-Dec
Dec</c:v>
                </c:pt>
                <c:pt idx="142">
                  <c:v>2-Dec</c:v>
                </c:pt>
                <c:pt idx="143">
                  <c:v>3-Dec</c:v>
                </c:pt>
                <c:pt idx="144">
                  <c:v>4-Dec</c:v>
                </c:pt>
                <c:pt idx="145">
                  <c:v>5-Dec</c:v>
                </c:pt>
                <c:pt idx="146">
                  <c:v>6-Dec</c:v>
                </c:pt>
                <c:pt idx="147">
                  <c:v>7-Dec</c:v>
                </c:pt>
                <c:pt idx="148">
                  <c:v>8-Dec</c:v>
                </c:pt>
                <c:pt idx="149">
                  <c:v>9-Dec</c:v>
                </c:pt>
                <c:pt idx="150">
                  <c:v>10-Dec</c:v>
                </c:pt>
                <c:pt idx="151">
                  <c:v>11-Dec</c:v>
                </c:pt>
                <c:pt idx="152">
                  <c:v>12-Dec</c:v>
                </c:pt>
                <c:pt idx="153">
                  <c:v>13-Dec</c:v>
                </c:pt>
                <c:pt idx="154">
                  <c:v>14-Dec</c:v>
                </c:pt>
                <c:pt idx="155">
                  <c:v>15-Dec</c:v>
                </c:pt>
                <c:pt idx="156">
                  <c:v>16-Dec</c:v>
                </c:pt>
                <c:pt idx="157">
                  <c:v>17-Dec</c:v>
                </c:pt>
                <c:pt idx="158">
                  <c:v>18-Dec</c:v>
                </c:pt>
                <c:pt idx="159">
                  <c:v>19-Dec</c:v>
                </c:pt>
                <c:pt idx="160">
                  <c:v>20-Dec</c:v>
                </c:pt>
                <c:pt idx="161">
                  <c:v>21-Dec</c:v>
                </c:pt>
                <c:pt idx="162">
                  <c:v>22-Dec</c:v>
                </c:pt>
                <c:pt idx="163">
                  <c:v>23-Dec</c:v>
                </c:pt>
                <c:pt idx="164">
                  <c:v>24-Dec</c:v>
                </c:pt>
                <c:pt idx="165">
                  <c:v>25-Dec</c:v>
                </c:pt>
                <c:pt idx="166">
                  <c:v>26-Dec</c:v>
                </c:pt>
                <c:pt idx="167">
                  <c:v>27-Dec</c:v>
                </c:pt>
                <c:pt idx="168">
                  <c:v>28-Dec</c:v>
                </c:pt>
                <c:pt idx="169">
                  <c:v>29-Dec</c:v>
                </c:pt>
                <c:pt idx="170">
                  <c:v>30-Dec</c:v>
                </c:pt>
                <c:pt idx="171">
                  <c:v>31-Dec</c:v>
                </c:pt>
                <c:pt idx="172">
                  <c:v>1-Jan
Jan
2019</c:v>
                </c:pt>
                <c:pt idx="173">
                  <c:v>2-Jan</c:v>
                </c:pt>
                <c:pt idx="174">
                  <c:v>3-Jan</c:v>
                </c:pt>
                <c:pt idx="175">
                  <c:v>4-Jan</c:v>
                </c:pt>
                <c:pt idx="176">
                  <c:v>5-Jan</c:v>
                </c:pt>
                <c:pt idx="177">
                  <c:v>6-Jan</c:v>
                </c:pt>
                <c:pt idx="178">
                  <c:v>7-Jan</c:v>
                </c:pt>
                <c:pt idx="179">
                  <c:v>8-Jan</c:v>
                </c:pt>
                <c:pt idx="180">
                  <c:v>9-Jan</c:v>
                </c:pt>
                <c:pt idx="181">
                  <c:v>10-Jan</c:v>
                </c:pt>
                <c:pt idx="182">
                  <c:v>11-Jan</c:v>
                </c:pt>
                <c:pt idx="183">
                  <c:v>12-Jan</c:v>
                </c:pt>
                <c:pt idx="184">
                  <c:v>13-Jan</c:v>
                </c:pt>
                <c:pt idx="185">
                  <c:v>14-Jan</c:v>
                </c:pt>
                <c:pt idx="186">
                  <c:v>15-Jan</c:v>
                </c:pt>
                <c:pt idx="187">
                  <c:v>16-Jan</c:v>
                </c:pt>
                <c:pt idx="188">
                  <c:v>17-Jan</c:v>
                </c:pt>
                <c:pt idx="189">
                  <c:v>18-Jan</c:v>
                </c:pt>
                <c:pt idx="190">
                  <c:v>19-Jan</c:v>
                </c:pt>
                <c:pt idx="191">
                  <c:v>20-Jan</c:v>
                </c:pt>
                <c:pt idx="192">
                  <c:v>21-Jan</c:v>
                </c:pt>
                <c:pt idx="193">
                  <c:v>22-Jan</c:v>
                </c:pt>
                <c:pt idx="194">
                  <c:v>23-Jan</c:v>
                </c:pt>
                <c:pt idx="195">
                  <c:v>24-Jan</c:v>
                </c:pt>
                <c:pt idx="196">
                  <c:v>25-Jan</c:v>
                </c:pt>
                <c:pt idx="197">
                  <c:v>26-Jan</c:v>
                </c:pt>
              </c:strCache>
            </c:strRef>
          </c:cat>
          <c:val>
            <c:numRef>
              <c:f>'Time Series'!$B$26:$B$234</c:f>
              <c:numCache>
                <c:formatCode>General</c:formatCode>
                <c:ptCount val="198"/>
                <c:pt idx="0">
                  <c:v>2</c:v>
                </c:pt>
                <c:pt idx="1">
                  <c:v>2</c:v>
                </c:pt>
                <c:pt idx="2">
                  <c:v>3</c:v>
                </c:pt>
                <c:pt idx="3">
                  <c:v>1</c:v>
                </c:pt>
                <c:pt idx="4">
                  <c:v>1</c:v>
                </c:pt>
                <c:pt idx="5">
                  <c:v>3</c:v>
                </c:pt>
                <c:pt idx="6">
                  <c:v>1</c:v>
                </c:pt>
                <c:pt idx="7">
                  <c:v>1</c:v>
                </c:pt>
                <c:pt idx="8">
                  <c:v>3</c:v>
                </c:pt>
                <c:pt idx="9">
                  <c:v>3</c:v>
                </c:pt>
                <c:pt idx="10">
                  <c:v>4</c:v>
                </c:pt>
                <c:pt idx="11">
                  <c:v>2</c:v>
                </c:pt>
                <c:pt idx="12">
                  <c:v>2</c:v>
                </c:pt>
                <c:pt idx="13">
                  <c:v>1</c:v>
                </c:pt>
                <c:pt idx="14">
                  <c:v>1</c:v>
                </c:pt>
                <c:pt idx="15">
                  <c:v>1</c:v>
                </c:pt>
                <c:pt idx="16">
                  <c:v>5</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2</c:v>
                </c:pt>
                <c:pt idx="38">
                  <c:v>2</c:v>
                </c:pt>
                <c:pt idx="39">
                  <c:v>1</c:v>
                </c:pt>
                <c:pt idx="40">
                  <c:v>1</c:v>
                </c:pt>
                <c:pt idx="41">
                  <c:v>1</c:v>
                </c:pt>
                <c:pt idx="42">
                  <c:v>1</c:v>
                </c:pt>
                <c:pt idx="43">
                  <c:v>2</c:v>
                </c:pt>
                <c:pt idx="44">
                  <c:v>2</c:v>
                </c:pt>
                <c:pt idx="45">
                  <c:v>1</c:v>
                </c:pt>
                <c:pt idx="46">
                  <c:v>1</c:v>
                </c:pt>
                <c:pt idx="47">
                  <c:v>1</c:v>
                </c:pt>
                <c:pt idx="48">
                  <c:v>2</c:v>
                </c:pt>
                <c:pt idx="49">
                  <c:v>1</c:v>
                </c:pt>
                <c:pt idx="50">
                  <c:v>1</c:v>
                </c:pt>
                <c:pt idx="51">
                  <c:v>1</c:v>
                </c:pt>
                <c:pt idx="52">
                  <c:v>2</c:v>
                </c:pt>
                <c:pt idx="53">
                  <c:v>1</c:v>
                </c:pt>
                <c:pt idx="54">
                  <c:v>2</c:v>
                </c:pt>
                <c:pt idx="55">
                  <c:v>1</c:v>
                </c:pt>
                <c:pt idx="56">
                  <c:v>2</c:v>
                </c:pt>
                <c:pt idx="57">
                  <c:v>2</c:v>
                </c:pt>
                <c:pt idx="58">
                  <c:v>1</c:v>
                </c:pt>
                <c:pt idx="59">
                  <c:v>2</c:v>
                </c:pt>
                <c:pt idx="60">
                  <c:v>1</c:v>
                </c:pt>
                <c:pt idx="61">
                  <c:v>3</c:v>
                </c:pt>
                <c:pt idx="62">
                  <c:v>2</c:v>
                </c:pt>
                <c:pt idx="63">
                  <c:v>2</c:v>
                </c:pt>
                <c:pt idx="64">
                  <c:v>2</c:v>
                </c:pt>
                <c:pt idx="65">
                  <c:v>1</c:v>
                </c:pt>
                <c:pt idx="66">
                  <c:v>2</c:v>
                </c:pt>
                <c:pt idx="67">
                  <c:v>2</c:v>
                </c:pt>
                <c:pt idx="68">
                  <c:v>2</c:v>
                </c:pt>
                <c:pt idx="69">
                  <c:v>1</c:v>
                </c:pt>
                <c:pt idx="70">
                  <c:v>1</c:v>
                </c:pt>
                <c:pt idx="71">
                  <c:v>1</c:v>
                </c:pt>
                <c:pt idx="72">
                  <c:v>1</c:v>
                </c:pt>
                <c:pt idx="73">
                  <c:v>1</c:v>
                </c:pt>
                <c:pt idx="74">
                  <c:v>2</c:v>
                </c:pt>
                <c:pt idx="75">
                  <c:v>1</c:v>
                </c:pt>
                <c:pt idx="76">
                  <c:v>4</c:v>
                </c:pt>
                <c:pt idx="77">
                  <c:v>2</c:v>
                </c:pt>
                <c:pt idx="78">
                  <c:v>1</c:v>
                </c:pt>
                <c:pt idx="79">
                  <c:v>3</c:v>
                </c:pt>
                <c:pt idx="80">
                  <c:v>2</c:v>
                </c:pt>
                <c:pt idx="81">
                  <c:v>3</c:v>
                </c:pt>
                <c:pt idx="82">
                  <c:v>3</c:v>
                </c:pt>
                <c:pt idx="83">
                  <c:v>3</c:v>
                </c:pt>
                <c:pt idx="84">
                  <c:v>1</c:v>
                </c:pt>
                <c:pt idx="85">
                  <c:v>2</c:v>
                </c:pt>
                <c:pt idx="86">
                  <c:v>1</c:v>
                </c:pt>
                <c:pt idx="87">
                  <c:v>3</c:v>
                </c:pt>
                <c:pt idx="88">
                  <c:v>2</c:v>
                </c:pt>
                <c:pt idx="89">
                  <c:v>4</c:v>
                </c:pt>
                <c:pt idx="90">
                  <c:v>1</c:v>
                </c:pt>
                <c:pt idx="91">
                  <c:v>3</c:v>
                </c:pt>
                <c:pt idx="92">
                  <c:v>2</c:v>
                </c:pt>
                <c:pt idx="93">
                  <c:v>1</c:v>
                </c:pt>
                <c:pt idx="94">
                  <c:v>2</c:v>
                </c:pt>
                <c:pt idx="95">
                  <c:v>3</c:v>
                </c:pt>
                <c:pt idx="96">
                  <c:v>2</c:v>
                </c:pt>
                <c:pt idx="97">
                  <c:v>2</c:v>
                </c:pt>
                <c:pt idx="98">
                  <c:v>1</c:v>
                </c:pt>
                <c:pt idx="99">
                  <c:v>2</c:v>
                </c:pt>
                <c:pt idx="100">
                  <c:v>1</c:v>
                </c:pt>
                <c:pt idx="101">
                  <c:v>3</c:v>
                </c:pt>
                <c:pt idx="102">
                  <c:v>1</c:v>
                </c:pt>
                <c:pt idx="103">
                  <c:v>2</c:v>
                </c:pt>
                <c:pt idx="104">
                  <c:v>1</c:v>
                </c:pt>
                <c:pt idx="105">
                  <c:v>1</c:v>
                </c:pt>
                <c:pt idx="106">
                  <c:v>1</c:v>
                </c:pt>
                <c:pt idx="107">
                  <c:v>3</c:v>
                </c:pt>
                <c:pt idx="108">
                  <c:v>2</c:v>
                </c:pt>
                <c:pt idx="109">
                  <c:v>2</c:v>
                </c:pt>
                <c:pt idx="110">
                  <c:v>1</c:v>
                </c:pt>
                <c:pt idx="111">
                  <c:v>3</c:v>
                </c:pt>
                <c:pt idx="112">
                  <c:v>1</c:v>
                </c:pt>
                <c:pt idx="113">
                  <c:v>1</c:v>
                </c:pt>
                <c:pt idx="114">
                  <c:v>2</c:v>
                </c:pt>
                <c:pt idx="115">
                  <c:v>3</c:v>
                </c:pt>
                <c:pt idx="116">
                  <c:v>1</c:v>
                </c:pt>
                <c:pt idx="117">
                  <c:v>3</c:v>
                </c:pt>
                <c:pt idx="118">
                  <c:v>3</c:v>
                </c:pt>
                <c:pt idx="119">
                  <c:v>1</c:v>
                </c:pt>
                <c:pt idx="120">
                  <c:v>3</c:v>
                </c:pt>
                <c:pt idx="121">
                  <c:v>3</c:v>
                </c:pt>
                <c:pt idx="122">
                  <c:v>1</c:v>
                </c:pt>
                <c:pt idx="123">
                  <c:v>2</c:v>
                </c:pt>
                <c:pt idx="124">
                  <c:v>2</c:v>
                </c:pt>
                <c:pt idx="125">
                  <c:v>2</c:v>
                </c:pt>
                <c:pt idx="126">
                  <c:v>3</c:v>
                </c:pt>
                <c:pt idx="127">
                  <c:v>5</c:v>
                </c:pt>
                <c:pt idx="128">
                  <c:v>5</c:v>
                </c:pt>
                <c:pt idx="129">
                  <c:v>4</c:v>
                </c:pt>
                <c:pt idx="130">
                  <c:v>4</c:v>
                </c:pt>
                <c:pt idx="131">
                  <c:v>5</c:v>
                </c:pt>
                <c:pt idx="132">
                  <c:v>4</c:v>
                </c:pt>
                <c:pt idx="133">
                  <c:v>5</c:v>
                </c:pt>
                <c:pt idx="134">
                  <c:v>3</c:v>
                </c:pt>
                <c:pt idx="135">
                  <c:v>2</c:v>
                </c:pt>
                <c:pt idx="136">
                  <c:v>6</c:v>
                </c:pt>
                <c:pt idx="137">
                  <c:v>5</c:v>
                </c:pt>
                <c:pt idx="138">
                  <c:v>5</c:v>
                </c:pt>
                <c:pt idx="139">
                  <c:v>5</c:v>
                </c:pt>
                <c:pt idx="140">
                  <c:v>6</c:v>
                </c:pt>
                <c:pt idx="141">
                  <c:v>3</c:v>
                </c:pt>
                <c:pt idx="142">
                  <c:v>3</c:v>
                </c:pt>
                <c:pt idx="143">
                  <c:v>6</c:v>
                </c:pt>
                <c:pt idx="144">
                  <c:v>5</c:v>
                </c:pt>
                <c:pt idx="145">
                  <c:v>7</c:v>
                </c:pt>
                <c:pt idx="146">
                  <c:v>4</c:v>
                </c:pt>
                <c:pt idx="147">
                  <c:v>5</c:v>
                </c:pt>
                <c:pt idx="148">
                  <c:v>2</c:v>
                </c:pt>
                <c:pt idx="149">
                  <c:v>2</c:v>
                </c:pt>
                <c:pt idx="150">
                  <c:v>5</c:v>
                </c:pt>
                <c:pt idx="151">
                  <c:v>3</c:v>
                </c:pt>
                <c:pt idx="152">
                  <c:v>3</c:v>
                </c:pt>
                <c:pt idx="153">
                  <c:v>8</c:v>
                </c:pt>
                <c:pt idx="154">
                  <c:v>4</c:v>
                </c:pt>
                <c:pt idx="155">
                  <c:v>3</c:v>
                </c:pt>
                <c:pt idx="156">
                  <c:v>3</c:v>
                </c:pt>
                <c:pt idx="157">
                  <c:v>5</c:v>
                </c:pt>
                <c:pt idx="158">
                  <c:v>4</c:v>
                </c:pt>
                <c:pt idx="159">
                  <c:v>3</c:v>
                </c:pt>
                <c:pt idx="160">
                  <c:v>4</c:v>
                </c:pt>
                <c:pt idx="161">
                  <c:v>3</c:v>
                </c:pt>
                <c:pt idx="162">
                  <c:v>3</c:v>
                </c:pt>
                <c:pt idx="163">
                  <c:v>5</c:v>
                </c:pt>
                <c:pt idx="164">
                  <c:v>2</c:v>
                </c:pt>
                <c:pt idx="165">
                  <c:v>5</c:v>
                </c:pt>
                <c:pt idx="166">
                  <c:v>3</c:v>
                </c:pt>
                <c:pt idx="167">
                  <c:v>5</c:v>
                </c:pt>
                <c:pt idx="168">
                  <c:v>3</c:v>
                </c:pt>
                <c:pt idx="169">
                  <c:v>3</c:v>
                </c:pt>
                <c:pt idx="170">
                  <c:v>3</c:v>
                </c:pt>
                <c:pt idx="171">
                  <c:v>3</c:v>
                </c:pt>
                <c:pt idx="172">
                  <c:v>2</c:v>
                </c:pt>
                <c:pt idx="173">
                  <c:v>3</c:v>
                </c:pt>
                <c:pt idx="174">
                  <c:v>4</c:v>
                </c:pt>
                <c:pt idx="175">
                  <c:v>5</c:v>
                </c:pt>
                <c:pt idx="176">
                  <c:v>4</c:v>
                </c:pt>
                <c:pt idx="177">
                  <c:v>2</c:v>
                </c:pt>
                <c:pt idx="178">
                  <c:v>5</c:v>
                </c:pt>
                <c:pt idx="179">
                  <c:v>4</c:v>
                </c:pt>
                <c:pt idx="180">
                  <c:v>4</c:v>
                </c:pt>
                <c:pt idx="181">
                  <c:v>5</c:v>
                </c:pt>
                <c:pt idx="182">
                  <c:v>3</c:v>
                </c:pt>
                <c:pt idx="183">
                  <c:v>2</c:v>
                </c:pt>
                <c:pt idx="184">
                  <c:v>2</c:v>
                </c:pt>
                <c:pt idx="185">
                  <c:v>4</c:v>
                </c:pt>
                <c:pt idx="186">
                  <c:v>4</c:v>
                </c:pt>
                <c:pt idx="187">
                  <c:v>5</c:v>
                </c:pt>
                <c:pt idx="188">
                  <c:v>4</c:v>
                </c:pt>
                <c:pt idx="189">
                  <c:v>5</c:v>
                </c:pt>
                <c:pt idx="190">
                  <c:v>3</c:v>
                </c:pt>
                <c:pt idx="191">
                  <c:v>3</c:v>
                </c:pt>
                <c:pt idx="192">
                  <c:v>3</c:v>
                </c:pt>
                <c:pt idx="193">
                  <c:v>5</c:v>
                </c:pt>
                <c:pt idx="194">
                  <c:v>4</c:v>
                </c:pt>
                <c:pt idx="195">
                  <c:v>4</c:v>
                </c:pt>
                <c:pt idx="196">
                  <c:v>6</c:v>
                </c:pt>
                <c:pt idx="197">
                  <c:v>1</c:v>
                </c:pt>
              </c:numCache>
            </c:numRef>
          </c:val>
        </c:ser>
        <c:axId val="23166473"/>
        <c:axId val="7171666"/>
      </c:barChart>
      <c:catAx>
        <c:axId val="23166473"/>
        <c:scaling>
          <c:orientation val="minMax"/>
        </c:scaling>
        <c:axPos val="b"/>
        <c:delete val="0"/>
        <c:numFmt formatCode="General" sourceLinked="1"/>
        <c:majorTickMark val="out"/>
        <c:minorTickMark val="none"/>
        <c:tickLblPos val="nextTo"/>
        <c:crossAx val="7171666"/>
        <c:crosses val="autoZero"/>
        <c:auto val="1"/>
        <c:lblOffset val="100"/>
        <c:noMultiLvlLbl val="0"/>
      </c:catAx>
      <c:valAx>
        <c:axId val="7171666"/>
        <c:scaling>
          <c:orientation val="minMax"/>
        </c:scaling>
        <c:axPos val="l"/>
        <c:majorGridlines/>
        <c:delete val="0"/>
        <c:numFmt formatCode="General" sourceLinked="1"/>
        <c:majorTickMark val="out"/>
        <c:minorTickMark val="none"/>
        <c:tickLblPos val="nextTo"/>
        <c:crossAx val="231664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025401"/>
        <c:axId val="28010882"/>
      </c:barChart>
      <c:catAx>
        <c:axId val="180254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10882"/>
        <c:crosses val="autoZero"/>
        <c:auto val="1"/>
        <c:lblOffset val="100"/>
        <c:noMultiLvlLbl val="0"/>
      </c:catAx>
      <c:valAx>
        <c:axId val="28010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254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0771347"/>
        <c:axId val="54288940"/>
      </c:barChart>
      <c:catAx>
        <c:axId val="5077134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88940"/>
        <c:crosses val="autoZero"/>
        <c:auto val="1"/>
        <c:lblOffset val="100"/>
        <c:noMultiLvlLbl val="0"/>
      </c:catAx>
      <c:valAx>
        <c:axId val="54288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71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838413"/>
        <c:axId val="35327990"/>
      </c:barChart>
      <c:catAx>
        <c:axId val="188384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327990"/>
        <c:crosses val="autoZero"/>
        <c:auto val="1"/>
        <c:lblOffset val="100"/>
        <c:noMultiLvlLbl val="0"/>
      </c:catAx>
      <c:valAx>
        <c:axId val="3532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38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9516455"/>
        <c:axId val="42994912"/>
      </c:barChart>
      <c:catAx>
        <c:axId val="495164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994912"/>
        <c:crosses val="autoZero"/>
        <c:auto val="1"/>
        <c:lblOffset val="100"/>
        <c:noMultiLvlLbl val="0"/>
      </c:catAx>
      <c:valAx>
        <c:axId val="4299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16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409889"/>
        <c:axId val="60035818"/>
      </c:barChart>
      <c:catAx>
        <c:axId val="51409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35818"/>
        <c:crosses val="autoZero"/>
        <c:auto val="1"/>
        <c:lblOffset val="100"/>
        <c:noMultiLvlLbl val="0"/>
      </c:catAx>
      <c:valAx>
        <c:axId val="60035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0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51451"/>
        <c:axId val="31063060"/>
      </c:barChart>
      <c:catAx>
        <c:axId val="345145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063060"/>
        <c:crosses val="autoZero"/>
        <c:auto val="1"/>
        <c:lblOffset val="100"/>
        <c:noMultiLvlLbl val="0"/>
      </c:catAx>
      <c:valAx>
        <c:axId val="3106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14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1132085"/>
        <c:axId val="33079902"/>
      </c:barChart>
      <c:catAx>
        <c:axId val="1113208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079902"/>
        <c:crosses val="autoZero"/>
        <c:auto val="1"/>
        <c:lblOffset val="100"/>
        <c:noMultiLvlLbl val="0"/>
      </c:catAx>
      <c:valAx>
        <c:axId val="33079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320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9283663"/>
        <c:axId val="62226376"/>
      </c:barChart>
      <c:catAx>
        <c:axId val="29283663"/>
        <c:scaling>
          <c:orientation val="minMax"/>
        </c:scaling>
        <c:axPos val="b"/>
        <c:delete val="1"/>
        <c:majorTickMark val="out"/>
        <c:minorTickMark val="none"/>
        <c:tickLblPos val="none"/>
        <c:crossAx val="62226376"/>
        <c:crosses val="autoZero"/>
        <c:auto val="1"/>
        <c:lblOffset val="100"/>
        <c:noMultiLvlLbl val="0"/>
      </c:catAx>
      <c:valAx>
        <c:axId val="62226376"/>
        <c:scaling>
          <c:orientation val="minMax"/>
        </c:scaling>
        <c:axPos val="l"/>
        <c:delete val="1"/>
        <c:majorTickMark val="out"/>
        <c:minorTickMark val="none"/>
        <c:tickLblPos val="none"/>
        <c:crossAx val="292836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15</xdr:col>
      <xdr:colOff>581025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0" refreshedBy="Space Lab" refreshedVersion="6">
  <cacheSource type="worksheet">
    <worksheetSource ref="A2:AJ502" sheet="Edges"/>
  </cacheSource>
  <cacheFields count="3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Type">
      <sharedItems containsMixedTypes="0" count="0"/>
    </cacheField>
    <cacheField name="Post Content">
      <sharedItems containsBlank="1" containsMixedTypes="0" longText="1" count="0"/>
    </cacheField>
    <cacheField name="Post URL">
      <sharedItems containsMixedTypes="0" count="0"/>
    </cacheField>
    <cacheField name="Time" numFmtId="22">
      <sharedItems containsSemiMixedTypes="0" containsNonDate="0" containsDate="1" containsString="0" containsMixedTypes="0" count="499">
        <d v="2018-06-17T05:00:00.000"/>
        <d v="2018-06-17T19:30:00.000"/>
        <d v="2018-06-18T06:17:44.000"/>
        <d v="2018-06-18T15:31:43.000"/>
        <d v="2018-06-19T04:44:33.000"/>
        <d v="2018-06-19T13:56:17.000"/>
        <d v="2018-06-19T18:35:00.000"/>
        <d v="2018-06-20T20:25:06.000"/>
        <d v="2018-06-21T19:30:01.000"/>
        <d v="2018-06-22T06:16:00.000"/>
        <d v="2018-06-22T18:48:21.000"/>
        <d v="2018-06-22T21:00:01.000"/>
        <d v="2018-06-23T18:24:00.000"/>
        <d v="2018-06-24T19:15:00.000"/>
        <d v="2018-06-25T05:58:14.000"/>
        <d v="2018-06-25T13:01:00.000"/>
        <d v="2018-06-25T22:25:03.000"/>
        <d v="2018-06-26T12:41:53.000"/>
        <d v="2018-06-26T17:49:05.000"/>
        <d v="2018-06-26T22:00:13.000"/>
        <d v="2018-06-27T04:28:36.000"/>
        <d v="2018-06-27T06:15:00.000"/>
        <d v="2018-06-27T21:22:24.000"/>
        <d v="2018-06-27T23:25:04.000"/>
        <d v="2018-06-28T06:58:20.000"/>
        <d v="2018-06-28T11:12:10.000"/>
        <d v="2018-06-29T05:30:00.000"/>
        <d v="2018-06-29T22:41:58.000"/>
        <d v="2018-06-30T18:29:00.000"/>
        <d v="2018-07-02T19:35:46.000"/>
        <d v="2018-07-03T01:52:47.000"/>
        <d v="2018-07-04T13:05:01.000"/>
        <d v="2018-07-04T18:11:44.000"/>
        <d v="2018-07-04T19:06:48.000"/>
        <d v="2018-07-04T21:29:27.000"/>
        <d v="2018-07-04T22:46:13.000"/>
        <d v="2018-07-05T13:21:00.000"/>
        <d v="2018-07-06T19:59:13.000"/>
        <d v="2018-07-07T08:00:00.000"/>
        <d v="2018-07-09T12:17:00.000"/>
        <d v="2018-07-09T20:31:23.000"/>
        <d v="2018-07-11T13:00:01.000"/>
        <d v="2018-07-12T05:27:56.000"/>
        <d v="2018-07-13T15:10:00.000"/>
        <d v="2018-07-15T08:00:33.000"/>
        <d v="2018-07-16T09:47:30.000"/>
        <d v="2018-07-17T22:13:38.000"/>
        <d v="2018-07-19T08:09:12.000"/>
        <d v="2018-07-23T14:00:00.000"/>
        <d v="2018-07-24T09:39:53.000"/>
        <d v="2018-07-25T23:39:00.000"/>
        <d v="2018-07-30T10:18:08.000"/>
        <d v="2018-07-31T10:30:02.000"/>
        <d v="2018-08-01T20:15:15.000"/>
        <d v="2018-08-02T07:33:55.000"/>
        <d v="2018-08-03T07:57:41.000"/>
        <d v="2018-08-06T13:09:06.000"/>
        <d v="2018-08-07T10:38:04.000"/>
        <d v="2018-08-07T10:39:19.000"/>
        <d v="2018-08-08T03:00:01.000"/>
        <d v="2018-08-08T14:01:25.000"/>
        <d v="2018-08-09T14:59:16.000"/>
        <d v="2018-08-10T02:54:35.000"/>
        <d v="2018-08-11T14:36:00.000"/>
        <d v="2018-08-12T13:59:00.000"/>
        <d v="2018-08-13T14:00:29.000"/>
        <d v="2018-08-13T14:25:49.000"/>
        <d v="2018-08-14T06:32:19.000"/>
        <d v="2018-08-14T22:09:40.000"/>
        <d v="2018-08-15T06:39:23.000"/>
        <d v="2018-08-16T18:24:35.000"/>
        <d v="2018-08-18T05:30:00.000"/>
        <d v="2018-08-19T06:00:00.000"/>
        <d v="2018-08-19T18:30:00.000"/>
        <d v="2018-08-20T10:42:13.000"/>
        <d v="2018-08-21T12:46:51.000"/>
        <d v="2018-08-23T23:26:24.000"/>
        <d v="2018-08-24T06:30:00.000"/>
        <d v="2018-08-24T20:23:10.000"/>
        <d v="2018-08-25T19:35:00.000"/>
        <d v="2018-08-27T06:56:06.000"/>
        <d v="2018-08-27T19:35:00.000"/>
        <d v="2018-08-28T18:11:50.000"/>
        <d v="2018-08-29T06:15:00.000"/>
        <d v="2018-08-29T21:01:05.000"/>
        <d v="2018-08-30T07:05:06.000"/>
        <d v="2018-08-30T10:35:04.000"/>
        <d v="2018-09-02T05:00:00.000"/>
        <d v="2018-09-03T02:39:40.000"/>
        <d v="2018-09-03T13:20:57.000"/>
        <d v="2018-09-04T22:45:00.000"/>
        <d v="2018-09-05T05:11:44.000"/>
        <d v="2018-09-05T14:46:23.000"/>
        <d v="2018-09-05T18:17:32.000"/>
        <d v="2018-09-06T09:23:50.000"/>
        <d v="2018-09-06T14:40:07.000"/>
        <d v="2018-09-07T11:01:03.000"/>
        <d v="2018-09-07T19:33:44.000"/>
        <d v="2018-09-08T15:30:03.000"/>
        <d v="2018-09-08T19:24:00.000"/>
        <d v="2018-09-09T19:30:00.000"/>
        <d v="2018-09-10T01:58:36.000"/>
        <d v="2018-09-10T10:34:00.000"/>
        <d v="2018-09-12T04:24:05.000"/>
        <d v="2018-09-12T20:26:00.000"/>
        <d v="2018-09-13T10:30:02.000"/>
        <d v="2018-09-13T13:45:00.000"/>
        <d v="2018-09-14T11:59:33.000"/>
        <d v="2018-09-15T06:00:00.000"/>
        <d v="2018-09-16T06:00:00.000"/>
        <d v="2018-09-17T16:25:25.000"/>
        <d v="2018-09-18T21:31:21.000"/>
        <d v="2018-09-19T04:06:15.000"/>
        <d v="2018-09-19T06:00:00.000"/>
        <d v="2018-09-20T13:07:10.000"/>
        <d v="2018-09-21T04:30:05.000"/>
        <d v="2018-09-21T11:35:44.000"/>
        <d v="2018-09-21T19:03:00.000"/>
        <d v="2018-09-21T22:42:55.000"/>
        <d v="2018-09-22T13:14:00.000"/>
        <d v="2018-09-22T18:40:10.000"/>
        <d v="2018-09-23T05:30:00.000"/>
        <d v="2018-09-24T10:02:38.000"/>
        <d v="2018-09-24T14:05:18.000"/>
        <d v="2018-09-24T19:19:00.000"/>
        <d v="2018-09-25T00:35:40.000"/>
        <d v="2018-09-25T16:18:03.000"/>
        <d v="2018-09-26T09:20:00.000"/>
        <d v="2018-09-26T11:40:51.000"/>
        <d v="2018-09-26T17:30:12.000"/>
        <d v="2018-09-27T06:00:08.000"/>
        <d v="2018-09-27T13:10:15.000"/>
        <d v="2018-09-27T14:58:00.000"/>
        <d v="2018-09-28T03:07:48.000"/>
        <d v="2018-09-28T06:17:50.000"/>
        <d v="2018-09-28T19:13:00.000"/>
        <d v="2018-09-29T18:30:18.000"/>
        <d v="2018-09-30T05:00:00.000"/>
        <d v="2018-09-30T14:09:00.000"/>
        <d v="2018-10-01T11:33:01.000"/>
        <d v="2018-10-02T03:20:44.000"/>
        <d v="2018-10-02T12:52:13.000"/>
        <d v="2018-10-02T21:54:06.000"/>
        <d v="2018-10-03T03:05:00.000"/>
        <d v="2018-10-03T11:00:29.000"/>
        <d v="2018-10-04T06:20:44.000"/>
        <d v="2018-10-04T10:20:25.000"/>
        <d v="2018-10-04T14:30:00.000"/>
        <d v="2018-10-04T17:30:00.000"/>
        <d v="2018-10-05T10:41:25.000"/>
        <d v="2018-10-06T06:00:09.000"/>
        <d v="2018-10-06T13:36:00.000"/>
        <d v="2018-10-06T18:55:07.000"/>
        <d v="2018-10-07T12:35:09.000"/>
        <d v="2018-10-07T22:55:13.000"/>
        <d v="2018-10-08T19:24:00.000"/>
        <d v="2018-10-09T11:25:43.000"/>
        <d v="2018-10-09T19:32:05.000"/>
        <d v="2018-10-10T03:03:23.000"/>
        <d v="2018-10-10T10:40:31.000"/>
        <d v="2018-10-10T10:49:51.000"/>
        <d v="2018-10-11T06:30:01.000"/>
        <d v="2018-10-11T22:45:00.000"/>
        <d v="2018-10-12T02:57:14.000"/>
        <d v="2018-10-12T19:10:00.000"/>
        <d v="2018-10-13T18:30:00.000"/>
        <d v="2018-10-14T05:30:07.000"/>
        <d v="2018-10-14T18:59:54.000"/>
        <d v="2018-10-15T18:22:55.000"/>
        <d v="2018-10-16T06:33:24.000"/>
        <d v="2018-10-16T19:23:35.000"/>
        <d v="2018-10-16T21:53:21.000"/>
        <d v="2018-10-17T05:45:00.000"/>
        <d v="2018-10-18T06:01:26.000"/>
        <d v="2018-10-18T12:00:01.000"/>
        <d v="2018-10-19T06:09:37.000"/>
        <d v="2018-10-20T19:34:00.000"/>
        <d v="2018-10-22T14:00:01.000"/>
        <d v="2018-10-23T05:00:00.000"/>
        <d v="2018-10-23T21:50:32.000"/>
        <d v="2018-10-23T23:40:06.000"/>
        <d v="2018-10-24T13:30:01.000"/>
        <d v="2018-10-24T21:43:25.000"/>
        <d v="2018-10-25T06:46:57.000"/>
        <d v="2018-10-25T12:50:49.000"/>
        <d v="2018-10-26T05:31:03.000"/>
        <d v="2018-10-27T05:00:00.000"/>
        <d v="2018-10-27T18:15:11.000"/>
        <d v="2018-10-27T19:57:00.000"/>
        <d v="2018-10-28T05:30:00.000"/>
        <d v="2018-10-29T07:48:23.000"/>
        <d v="2018-10-30T06:09:22.000"/>
        <d v="2018-10-30T20:05:06.000"/>
        <d v="2018-10-31T06:29:17.000"/>
        <d v="2018-10-31T19:17:00.000"/>
        <d v="2018-10-31T20:19:54.000"/>
        <d v="2018-11-01T04:33:56.000"/>
        <d v="2018-11-02T10:18:35.000"/>
        <d v="2018-11-02T20:59:27.000"/>
        <d v="2018-11-02T23:15:00.000"/>
        <d v="2018-11-03T05:00:49.000"/>
        <d v="2018-11-03T14:27:07.000"/>
        <d v="2018-11-03T18:34:53.000"/>
        <d v="2018-11-05T17:18:39.000"/>
        <d v="2018-11-06T07:04:02.000"/>
        <d v="2018-11-06T10:16:52.000"/>
        <d v="2018-11-06T23:50:09.000"/>
        <d v="2018-11-07T05:17:56.000"/>
        <d v="2018-11-07T10:00:07.000"/>
        <d v="2018-11-07T16:37:13.000"/>
        <d v="2018-11-12T05:11:27.000"/>
        <d v="2018-11-13T14:54:48.000"/>
        <d v="2018-11-13T21:15:11.000"/>
        <d v="2018-11-14T06:30:00.000"/>
        <d v="2018-11-14T14:10:53.000"/>
        <d v="2018-11-15T15:36:37.000"/>
        <d v="2018-11-15T23:30:00.000"/>
        <d v="2018-11-16T14:30:01.000"/>
        <d v="2018-11-16T17:45:00.000"/>
        <d v="2018-11-16T20:24:18.000"/>
        <d v="2018-11-17T05:00:55.000"/>
        <d v="2018-11-17T06:15:00.000"/>
        <d v="2018-11-17T12:08:46.000"/>
        <d v="2018-11-17T18:00:21.000"/>
        <d v="2018-11-17T19:48:00.000"/>
        <d v="2018-11-18T06:30:00.000"/>
        <d v="2018-11-18T09:29:33.000"/>
        <d v="2018-11-18T12:53:22.000"/>
        <d v="2018-11-18T13:15:00.000"/>
        <d v="2018-11-18T21:30:13.000"/>
        <d v="2018-11-19T04:55:47.000"/>
        <d v="2018-11-19T11:06:47.000"/>
        <d v="2018-11-19T19:14:03.000"/>
        <d v="2018-11-19T23:30:00.000"/>
        <d v="2018-11-20T04:05:45.000"/>
        <d v="2018-11-20T07:00:08.000"/>
        <d v="2018-11-20T09:17:03.000"/>
        <d v="2018-11-20T21:57:07.000"/>
        <d v="2018-11-21T04:32:02.000"/>
        <d v="2018-11-21T06:30:00.000"/>
        <d v="2018-11-21T15:14:34.000"/>
        <d v="2018-11-21T19:48:57.000"/>
        <d v="2018-11-21T21:47:21.000"/>
        <d v="2018-11-22T03:20:31.000"/>
        <d v="2018-11-22T10:18:15.000"/>
        <d v="2018-11-22T14:03:00.000"/>
        <d v="2018-11-22T21:05:07.000"/>
        <d v="2018-11-23T03:57:16.000"/>
        <d v="2018-11-23T08:08:31.000"/>
        <d v="2018-11-23T13:00:00.000"/>
        <d v="2018-11-23T16:00:01.000"/>
        <d v="2018-11-23T21:00:01.000"/>
        <d v="2018-11-24T06:30:01.000"/>
        <d v="2018-11-24T10:50:41.000"/>
        <d v="2018-11-24T21:12:00.000"/>
        <d v="2018-11-25T13:00:01.000"/>
        <d v="2018-11-25T21:22:00.000"/>
        <d v="2018-11-26T04:52:59.000"/>
        <d v="2018-11-26T07:09:55.000"/>
        <d v="2018-11-26T11:30:00.000"/>
        <d v="2018-11-26T16:19:19.000"/>
        <d v="2018-11-26T19:35:51.000"/>
        <d v="2018-11-26T23:45:00.000"/>
        <d v="2018-11-27T03:02:32.000"/>
        <d v="2018-11-27T07:34:24.000"/>
        <d v="2018-11-27T13:39:06.000"/>
        <d v="2018-11-27T19:40:09.000"/>
        <d v="2018-11-27T23:14:54.000"/>
        <d v="2018-11-28T06:35:24.000"/>
        <d v="2018-11-28T12:41:45.000"/>
        <d v="2018-11-28T16:11:26.000"/>
        <d v="2018-11-28T22:03:53.000"/>
        <d v="2018-11-28T23:01:50.000"/>
        <d v="2018-11-29T03:00:00.000"/>
        <d v="2018-11-29T06:00:00.000"/>
        <d v="2018-11-29T11:00:10.000"/>
        <d v="2018-11-29T14:45:00.000"/>
        <d v="2018-11-29T19:50:16.000"/>
        <d v="2018-11-30T00:11:10.000"/>
        <d v="2018-11-30T03:56:00.000"/>
        <d v="2018-11-30T11:15:00.000"/>
        <d v="2018-11-30T15:31:11.000"/>
        <d v="2018-11-30T19:02:07.000"/>
        <d v="2018-11-30T22:48:56.000"/>
        <d v="2018-12-01T05:30:00.000"/>
        <d v="2018-12-01T13:00:01.000"/>
        <d v="2018-12-01T20:03:00.000"/>
        <d v="2018-12-02T06:00:00.000"/>
        <d v="2018-12-02T13:00:01.000"/>
        <d v="2018-12-02T22:00:00.000"/>
        <d v="2018-12-03T02:34:23.000"/>
        <d v="2018-12-03T08:12:58.000"/>
        <d v="2018-12-03T12:26:54.000"/>
        <d v="2018-12-03T14:24:00.000"/>
        <d v="2018-12-03T19:08:53.000"/>
        <d v="2018-12-03T23:15:00.000"/>
        <d v="2018-12-04T04:13:19.000"/>
        <d v="2018-12-04T07:08:19.000"/>
        <d v="2018-12-04T12:18:43.000"/>
        <d v="2018-12-04T14:33:25.000"/>
        <d v="2018-12-04T23:00:01.000"/>
        <d v="2018-12-05T05:05:34.000"/>
        <d v="2018-12-05T07:30:09.000"/>
        <d v="2018-12-05T08:10:07.000"/>
        <d v="2018-12-05T10:02:00.000"/>
        <d v="2018-12-05T20:37:08.000"/>
        <d v="2018-12-05T22:21:42.000"/>
        <d v="2018-12-06T04:00:01.000"/>
        <d v="2018-12-06T10:58:00.000"/>
        <d v="2018-12-06T19:17:29.000"/>
        <d v="2018-12-06T23:00:00.000"/>
        <d v="2018-12-07T04:00:00.000"/>
        <d v="2018-12-07T14:30:46.000"/>
        <d v="2018-12-07T15:26:00.000"/>
        <d v="2018-12-07T19:59:54.000"/>
        <d v="2018-12-07T22:54:53.000"/>
        <d v="2018-12-08T06:00:50.000"/>
        <d v="2018-12-08T19:30:00.000"/>
        <d v="2018-12-09T05:00:54.000"/>
        <d v="2018-12-09T20:05:05.000"/>
        <d v="2018-12-10T04:39:00.000"/>
        <d v="2018-12-10T11:40:14.000"/>
        <d v="2018-12-10T15:00:02.000"/>
        <d v="2018-12-10T19:00:18.000"/>
        <d v="2018-12-10T22:10:00.000"/>
        <d v="2018-12-11T03:00:00.000"/>
        <d v="2018-12-11T06:00:00.000"/>
        <d v="2018-12-11T19:15:00.000"/>
        <d v="2018-12-12T04:34:53.000"/>
        <d v="2018-12-12T14:15:00.000"/>
        <d v="2018-12-12T21:23:00.000"/>
        <d v="2018-12-13T02:25:00.000"/>
        <d v="2018-12-13T03:00:00.000"/>
        <d v="2018-12-13T06:00:00.000"/>
        <d v="2018-12-13T13:32:09.000"/>
        <d v="2018-12-13T13:39:50.000"/>
        <d v="2018-12-13T14:31:20.000"/>
        <d v="2018-12-13T15:31:00.000"/>
        <d v="2018-12-13T19:26:36.000"/>
        <d v="2018-12-14T04:26:48.000"/>
        <d v="2018-12-14T11:31:37.000"/>
        <d v="2018-12-14T15:48:17.000"/>
        <d v="2018-12-14T21:48:20.000"/>
        <d v="2018-12-15T05:00:00.000"/>
        <d v="2018-12-15T11:02:00.000"/>
        <d v="2018-12-15T18:05:00.000"/>
        <d v="2018-12-16T05:00:00.000"/>
        <d v="2018-12-16T12:30:00.000"/>
        <d v="2018-12-16T20:00:00.000"/>
        <d v="2018-12-17T04:56:35.000"/>
        <d v="2018-12-17T11:49:00.000"/>
        <d v="2018-12-17T14:47:16.000"/>
        <d v="2018-12-17T18:34:46.000"/>
        <d v="2018-12-17T22:30:00.000"/>
        <d v="2018-12-18T06:31:06.000"/>
        <d v="2018-12-18T15:09:15.000"/>
        <d v="2018-12-18T19:45:01.000"/>
        <d v="2018-12-18T23:00:23.000"/>
        <d v="2018-12-19T05:43:59.000"/>
        <d v="2018-12-19T07:18:00.000"/>
        <d v="2018-12-19T21:21:22.000"/>
        <d v="2018-12-20T05:00:00.000"/>
        <d v="2018-12-20T13:06:38.000"/>
        <d v="2018-12-20T16:36:00.000"/>
        <d v="2018-12-20T23:00:00.000"/>
        <d v="2018-12-21T05:07:00.000"/>
        <d v="2018-12-21T16:44:00.000"/>
        <d v="2018-12-21T21:21:00.000"/>
        <d v="2018-12-22T04:00:01.000"/>
        <d v="2018-12-22T13:45:00.000"/>
        <d v="2018-12-22T21:20:07.000"/>
        <d v="2018-12-23T05:00:19.000"/>
        <d v="2018-12-23T12:49:00.000"/>
        <d v="2018-12-23T13:43:00.000"/>
        <d v="2018-12-23T15:45:33.000"/>
        <d v="2018-12-23T22:55:00.000"/>
        <d v="2018-12-24T06:00:00.000"/>
        <d v="2018-12-24T12:30:01.000"/>
        <d v="2018-12-25T05:00:26.000"/>
        <d v="2018-12-25T14:00:26.000"/>
        <d v="2018-12-25T15:46:00.000"/>
        <d v="2018-12-25T21:00:00.000"/>
        <d v="2018-12-25T21:20:07.000"/>
        <d v="2018-12-26T03:56:21.000"/>
        <d v="2018-12-26T14:45:01.000"/>
        <d v="2018-12-26T21:15:13.000"/>
        <d v="2018-12-27T02:11:08.000"/>
        <d v="2018-12-27T03:00:00.000"/>
        <d v="2018-12-27T06:00:00.000"/>
        <d v="2018-12-27T16:51:06.000"/>
        <d v="2018-12-27T22:30:00.000"/>
        <d v="2018-12-28T04:40:41.000"/>
        <d v="2018-12-28T12:30:37.000"/>
        <d v="2018-12-28T21:20:10.000"/>
        <d v="2018-12-29T06:00:00.000"/>
        <d v="2018-12-29T16:23:39.000"/>
        <d v="2018-12-29T21:30:19.000"/>
        <d v="2018-12-30T01:41:00.000"/>
        <d v="2018-12-30T14:18:00.000"/>
        <d v="2018-12-30T21:00:00.000"/>
        <d v="2018-12-31T02:36:00.000"/>
        <d v="2018-12-31T11:27:19.000"/>
        <d v="2018-12-31T23:00:00.000"/>
        <d v="2019-01-01T06:30:00.000"/>
        <d v="2019-01-01T21:20:07.000"/>
        <d v="2019-01-02T02:00:00.000"/>
        <d v="2019-01-02T11:45:00.000"/>
        <d v="2019-01-02T21:20:53.000"/>
        <d v="2019-01-03T04:00:01.000"/>
        <d v="2019-01-03T11:36:49.000"/>
        <d v="2019-01-03T19:22:18.000"/>
        <d v="2019-01-03T23:30:00.000"/>
        <d v="2019-01-04T04:00:00.000"/>
        <d v="2019-01-04T11:52:36.000"/>
        <d v="2019-01-04T13:17:55.000"/>
        <d v="2019-01-04T15:16:22.000"/>
        <d v="2019-01-04T19:37:38.000"/>
        <d v="2019-01-05T04:00:34.000"/>
        <d v="2019-01-05T15:02:00.000"/>
        <d v="2019-01-05T15:29:00.000"/>
        <d v="2019-01-05T20:00:00.000"/>
        <d v="2019-01-06T03:00:01.000"/>
        <d v="2019-01-06T20:30:00.000"/>
        <d v="2019-01-07T05:08:46.000"/>
        <d v="2019-01-07T07:00:00.000"/>
        <d v="2019-01-07T13:47:11.000"/>
        <d v="2019-01-07T19:00:27.000"/>
        <d v="2019-01-07T22:40:04.000"/>
        <d v="2019-01-08T07:44:42.000"/>
        <d v="2019-01-08T15:39:42.000"/>
        <d v="2019-01-08T18:45:52.000"/>
        <d v="2019-01-08T23:14:09.000"/>
        <d v="2019-01-09T05:00:01.000"/>
        <d v="2019-01-09T11:18:50.000"/>
        <d v="2019-01-09T18:51:24.000"/>
        <d v="2019-01-09T22:45:44.000"/>
        <d v="2019-01-10T04:13:17.000"/>
        <d v="2019-01-10T06:30:00.000"/>
        <d v="2019-01-10T14:14:44.000"/>
        <d v="2019-01-10T19:29:23.000"/>
        <d v="2019-01-10T23:00:00.000"/>
        <d v="2019-01-11T06:40:27.000"/>
        <d v="2019-01-11T18:45:40.000"/>
        <d v="2019-01-11T22:45:04.000"/>
        <d v="2019-01-12T05:00:24.000"/>
        <d v="2019-01-12T22:00:00.000"/>
        <d v="2019-01-13T06:00:19.000"/>
        <d v="2019-01-13T21:35:00.000"/>
        <d v="2019-01-14T06:13:20.000"/>
        <d v="2019-01-14T13:28:11.000"/>
        <d v="2019-01-14T19:56:10.000"/>
        <d v="2019-01-14T23:15:07.000"/>
        <d v="2019-01-15T03:30:11.000"/>
        <d v="2019-01-15T06:30:00.000"/>
        <d v="2019-01-15T10:27:41.000"/>
        <d v="2019-01-15T20:02:20.000"/>
        <d v="2019-01-16T00:00:00.000"/>
        <d v="2019-01-16T06:25:28.000"/>
        <d v="2019-01-16T12:17:00.000"/>
        <d v="2019-01-16T19:20:05.000"/>
        <d v="2019-01-16T22:45:00.000"/>
        <d v="2019-01-17T06:21:45.000"/>
        <d v="2019-01-17T10:11:41.000"/>
        <d v="2019-01-17T10:15:08.000"/>
        <d v="2019-01-17T18:54:34.000"/>
        <d v="2019-01-18T04:42:01.000"/>
        <d v="2019-01-18T06:45:26.000"/>
        <d v="2019-01-18T10:26:59.000"/>
        <d v="2019-01-18T18:30:11.000"/>
        <d v="2019-01-18T22:30:59.000"/>
        <d v="2019-01-19T05:00:00.000"/>
        <d v="2019-01-19T14:42:17.000"/>
        <d v="2019-01-19T20:10:00.000"/>
        <d v="2019-01-20T06:00:00.000"/>
        <d v="2019-01-20T13:30:01.000"/>
        <d v="2019-01-20T21:10:00.000"/>
        <d v="2019-01-21T04:54:09.000"/>
        <d v="2019-01-21T13:30:00.000"/>
        <d v="2019-01-21T19:40:40.000"/>
        <d v="2019-01-22T02:55:31.000"/>
        <d v="2019-01-22T06:30:00.000"/>
        <d v="2019-01-22T13:30:01.000"/>
        <d v="2019-01-22T17:42:31.000"/>
        <d v="2019-01-22T22:50:00.000"/>
        <d v="2019-01-23T03:24:51.000"/>
        <d v="2019-01-23T07:04:13.000"/>
        <d v="2019-01-23T14:30:00.000"/>
        <d v="2019-01-23T21:22:33.000"/>
        <d v="2019-01-24T04:45:49.000"/>
        <d v="2019-01-24T10:32:15.000"/>
        <d v="2019-01-24T15:08:57.000"/>
        <d v="2019-01-24T20:09:37.000"/>
        <d v="2019-01-25T00:00:00.000"/>
        <d v="2019-01-25T05:05:51.000"/>
        <d v="2019-01-25T06:45:00.000"/>
        <d v="2019-01-25T14:53:21.000"/>
        <d v="2019-01-25T19:26:52.000"/>
        <d v="2019-01-25T22:35:07.000"/>
        <d v="2019-01-26T05:30:01.000"/>
      </sharedItems>
      <fieldGroup par="37" base="18">
        <rangePr groupBy="days" autoEnd="1" autoStart="1" startDate="2018-06-17T05:00:00.000" endDate="2019-01-26T05:30:01.000"/>
        <groupItems count="368">
          <s v="&lt;6/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19"/>
        </groupItems>
      </fieldGroup>
    </cacheField>
    <cacheField name="Total Likes">
      <sharedItems containsSemiMixedTypes="0" containsString="0" containsMixedTypes="0" containsNumber="1" containsInteger="1" count="0"/>
    </cacheField>
    <cacheField name="Total Comments">
      <sharedItems containsSemiMixedTypes="0" containsString="0" containsMixedTypes="0" containsNumber="1" containsInteger="1" count="0"/>
    </cacheField>
    <cacheField name="URLs in Post">
      <sharedItems containsBlank="1" containsMixedTypes="0" count="0"/>
    </cacheField>
    <cacheField name="Domains in Post">
      <sharedItems containsBlank="1" containsMixedTypes="0" count="0"/>
    </cacheField>
    <cacheField name="Hashtags in Post">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Keywords Word Count" numFmtId="1">
      <sharedItems containsString="0" containsBlank="1" containsMixedTypes="0" containsNumber="1" containsInteger="1" count="0"/>
    </cacheField>
    <cacheField name="Sentiment List #3: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8">
        <rangePr groupBy="months" autoEnd="1" autoStart="1" startDate="2018-06-17T05:00:00.000" endDate="2019-01-26T05:30:01.000"/>
        <groupItems count="14">
          <s v="&lt;6/17/2018"/>
          <s v="Jan"/>
          <s v="Feb"/>
          <s v="Mar"/>
          <s v="Apr"/>
          <s v="May"/>
          <s v="Jun"/>
          <s v="Jul"/>
          <s v="Aug"/>
          <s v="Sep"/>
          <s v="Oct"/>
          <s v="Nov"/>
          <s v="Dec"/>
          <s v="&gt;1/26/2019"/>
        </groupItems>
      </fieldGroup>
    </cacheField>
    <cacheField name="Years" databaseField="0">
      <sharedItems containsMixedTypes="0" count="0"/>
      <fieldGroup base="18">
        <rangePr groupBy="years" autoEnd="1" autoStart="1" startDate="2018-06-17T05:00:00.000" endDate="2019-01-26T05:30:01.000"/>
        <groupItems count="4">
          <s v="&lt;6/17/2018"/>
          <s v="2018"/>
          <s v="2019"/>
          <s v="&gt;1/26/2019"/>
        </groupItems>
      </fieldGroup>
    </cacheField>
  </cacheFields>
</pivotCacheDefinition>
</file>

<file path=xl/pivotCache/pivotCacheRecords1.xml><?xml version="1.0" encoding="utf-8"?>
<pivotCacheRecords xmlns="http://schemas.openxmlformats.org/spreadsheetml/2006/main" xmlns:r="http://schemas.openxmlformats.org/officeDocument/2006/relationships" count="500">
  <r>
    <s v="7297163299_10156011958743300"/>
    <s v="7297163299_10156011958743300"/>
    <m/>
    <m/>
    <m/>
    <m/>
    <m/>
    <m/>
    <m/>
    <m/>
    <s v="No"/>
    <n v="3"/>
    <m/>
    <m/>
    <s v="Post"/>
    <s v="Post"/>
    <s v="ICYMI -- We've teamed up with young people in 9 countries to share how a small change can make a big difference and you can join too! _x000a__x000a_There are plenty of ways to get involved from cutting out meat for a day to switching to a plant-based alternative for the week. Leave a comment if you plan on getting involved and register to take part &gt;&gt;&gt;&gt; https://act.gp/2sEhx63 🌱"/>
    <s v="https://www.facebook.com/7297163299_10156011958743300"/>
    <x v="0"/>
    <n v="144"/>
    <n v="21"/>
    <m/>
    <m/>
    <m/>
    <n v="1"/>
    <s v="1"/>
    <s v="1"/>
    <n v="0"/>
    <n v="0"/>
    <n v="0"/>
    <n v="0"/>
    <n v="0"/>
    <n v="0"/>
    <n v="65"/>
    <n v="100"/>
    <n v="65"/>
  </r>
  <r>
    <s v="7297163299_10155406896346479"/>
    <s v="7297163299_10155406896346479"/>
    <m/>
    <m/>
    <m/>
    <m/>
    <m/>
    <m/>
    <m/>
    <m/>
    <s v="No"/>
    <n v="4"/>
    <m/>
    <m/>
    <s v="Post"/>
    <s v="Post"/>
    <s v="This diver went swimming in the ocean to see manta rays — but all he found was trash. We MUST #BreakFreeFromPlastic &gt;&gt; https://act.gp/2HxvjjK"/>
    <s v="https://www.facebook.com/7297163299_10155406896346479"/>
    <x v="1"/>
    <n v="997"/>
    <n v="229"/>
    <m/>
    <m/>
    <s v=" #BreakFreeFromPlastic"/>
    <n v="1"/>
    <s v="1"/>
    <s v="1"/>
    <n v="0"/>
    <n v="0"/>
    <n v="1"/>
    <n v="5"/>
    <n v="0"/>
    <n v="0"/>
    <n v="19"/>
    <n v="95"/>
    <n v="20"/>
  </r>
  <r>
    <s v="7297163299_10156019499528300"/>
    <s v="7297163299_10156019499528300"/>
    <m/>
    <m/>
    <m/>
    <m/>
    <m/>
    <m/>
    <m/>
    <m/>
    <s v="No"/>
    <n v="5"/>
    <m/>
    <m/>
    <s v="Post"/>
    <s v="Post"/>
    <s v="Water is vital for life. Wildlife and humans need clean water to survive. _x000a__x000a_We must stop oil pipeline companies from putting oceans and groundwater at risk of oil spills that can endanger wildlife and poison our futures. _x000a__x000a_Protect water. #StopPipelines. Sign the petition &gt;&gt; https://act.gp/2leqUoX"/>
    <s v="https://www.facebook.com/7297163299_10156019499528300"/>
    <x v="2"/>
    <n v="405"/>
    <n v="1"/>
    <m/>
    <m/>
    <s v=" #StopPipelines"/>
    <n v="1"/>
    <s v="1"/>
    <s v="1"/>
    <n v="2"/>
    <n v="4.651162790697675"/>
    <n v="3"/>
    <n v="6.976744186046512"/>
    <n v="0"/>
    <n v="0"/>
    <n v="38"/>
    <n v="88.37209302325581"/>
    <n v="43"/>
  </r>
  <r>
    <s v="7297163299_10156020278798300"/>
    <s v="7297163299_10156020278798300"/>
    <m/>
    <m/>
    <m/>
    <m/>
    <m/>
    <m/>
    <m/>
    <m/>
    <s v="No"/>
    <n v="6"/>
    <m/>
    <m/>
    <s v="Post"/>
    <s v="Post"/>
    <s v="Oil pipelines companies like Energy Transfer Partners want to intimidate Greenpeace and our allies. _x000a__x000a_But this is just making the movement stronger! Join the wave of resistance to #StopPipelines https://act.gp/2MBTLQD ✊✊✊"/>
    <s v="https://www.facebook.com/7297163299_10156020278798300"/>
    <x v="3"/>
    <n v="466"/>
    <n v="15"/>
    <m/>
    <m/>
    <s v=" #StopPipelines"/>
    <n v="1"/>
    <s v="1"/>
    <s v="1"/>
    <n v="2"/>
    <n v="6.896551724137931"/>
    <n v="2"/>
    <n v="6.896551724137931"/>
    <n v="0"/>
    <n v="0"/>
    <n v="25"/>
    <n v="86.20689655172414"/>
    <n v="29"/>
  </r>
  <r>
    <s v="7297163299_10155414842041479"/>
    <s v="7297163299_10155414842041479"/>
    <m/>
    <m/>
    <m/>
    <m/>
    <m/>
    <m/>
    <m/>
    <m/>
    <s v="No"/>
    <n v="7"/>
    <m/>
    <m/>
    <s v="Post"/>
    <s v="Post"/>
    <s v="What are your tips and tricks to live a plastic-free life?_x000a__x000a_We have a few ideas here &gt;&gt;&gt; https://act.gp/2IXqxgK_x000a__x000a_(Video via World Economic Forum)"/>
    <s v="https://www.facebook.com/7297163299_10155414842041479"/>
    <x v="4"/>
    <n v="645"/>
    <n v="25"/>
    <m/>
    <m/>
    <m/>
    <n v="1"/>
    <s v="1"/>
    <s v="1"/>
    <n v="1"/>
    <n v="4.3478260869565215"/>
    <n v="0"/>
    <n v="0"/>
    <n v="0"/>
    <n v="0"/>
    <n v="22"/>
    <n v="95.65217391304348"/>
    <n v="23"/>
  </r>
  <r>
    <s v="7297163299_10156022565683300"/>
    <s v="7297163299_10156022565683300"/>
    <m/>
    <m/>
    <m/>
    <m/>
    <m/>
    <m/>
    <m/>
    <m/>
    <s v="No"/>
    <n v="8"/>
    <m/>
    <m/>
    <s v="Post"/>
    <s v="Post"/>
    <s v="The #WorldCup has just kicked off! But there's one opponent we all need to take on together ⚽️_x000a__x000a_via Greenpeace France"/>
    <s v="https://www.facebook.com/7297163299_10156022565683300"/>
    <x v="5"/>
    <n v="79"/>
    <n v="4"/>
    <m/>
    <m/>
    <s v=" #WorldCup"/>
    <n v="1"/>
    <s v="1"/>
    <s v="1"/>
    <n v="0"/>
    <n v="0"/>
    <n v="1"/>
    <n v="5"/>
    <n v="0"/>
    <n v="0"/>
    <n v="19"/>
    <n v="95"/>
    <n v="20"/>
  </r>
  <r>
    <s v="7297163299_10156023153328300"/>
    <s v="7297163299_10156023153328300"/>
    <m/>
    <m/>
    <m/>
    <m/>
    <m/>
    <m/>
    <m/>
    <m/>
    <s v="No"/>
    <n v="9"/>
    <m/>
    <m/>
    <s v="Post"/>
    <s v="Post"/>
    <s v="There's 1 thing oil companies need to build their pipelines. Money._x000a__x000a_Join the wave of resistance rising up to #StopPipelines. &gt;&gt; https://act.gp/2MBd3W5"/>
    <s v="https://www.facebook.com/7297163299_10156023153328300"/>
    <x v="6"/>
    <n v="323"/>
    <n v="3"/>
    <m/>
    <m/>
    <s v=" #StopPipelines"/>
    <n v="1"/>
    <s v="1"/>
    <s v="1"/>
    <n v="0"/>
    <n v="0"/>
    <n v="1"/>
    <n v="5"/>
    <n v="0"/>
    <n v="0"/>
    <n v="19"/>
    <n v="95"/>
    <n v="20"/>
  </r>
  <r>
    <s v="7297163299_10156025845423300"/>
    <s v="7297163299_10156025845423300"/>
    <m/>
    <m/>
    <m/>
    <m/>
    <m/>
    <m/>
    <m/>
    <m/>
    <s v="No"/>
    <n v="10"/>
    <m/>
    <m/>
    <s v="Post"/>
    <s v="Post"/>
    <s v="It’s time to tell your bank you don’t want your money financing dirty oil pipelines. Join the wave of resistance:  https://act.gp/2K5zlOd #StopPipelines"/>
    <s v="https://www.facebook.com/7297163299_10156025845423300"/>
    <x v="7"/>
    <n v="166"/>
    <n v="8"/>
    <m/>
    <m/>
    <s v=" #StopPipelines"/>
    <n v="1"/>
    <s v="1"/>
    <s v="1"/>
    <n v="0"/>
    <n v="0"/>
    <n v="2"/>
    <n v="8.695652173913043"/>
    <n v="0"/>
    <n v="0"/>
    <n v="21"/>
    <n v="91.30434782608695"/>
    <n v="23"/>
  </r>
  <r>
    <s v="7297163299_10156027817133300"/>
    <s v="7297163299_10156027817133300"/>
    <m/>
    <m/>
    <m/>
    <m/>
    <m/>
    <m/>
    <m/>
    <m/>
    <s v="No"/>
    <n v="11"/>
    <m/>
    <m/>
    <s v="Post"/>
    <s v="Post"/>
    <s v="Our planet doesn't need more climate-wrecking oil pipelines, but banks keep financing them. Stop the money, stop the pipelines &gt;&gt; https://act.gp/2K6TeaL"/>
    <s v="https://www.facebook.com/7297163299_10156027817133300"/>
    <x v="8"/>
    <n v="541"/>
    <n v="66"/>
    <m/>
    <m/>
    <m/>
    <n v="1"/>
    <s v="1"/>
    <s v="1"/>
    <n v="0"/>
    <n v="0"/>
    <n v="0"/>
    <n v="0"/>
    <n v="0"/>
    <n v="0"/>
    <n v="20"/>
    <n v="100"/>
    <n v="20"/>
  </r>
  <r>
    <s v="7297163299_10156029211493300"/>
    <s v="7297163299_10156029211493300"/>
    <m/>
    <m/>
    <m/>
    <m/>
    <m/>
    <m/>
    <m/>
    <m/>
    <s v="No"/>
    <n v="12"/>
    <m/>
    <m/>
    <s v="Post"/>
    <s v="Post"/>
    <s v="&quot;Turtles mistake plastic bags for delicious jellyfish.&quot; 😕  _x000a__x000a_Tell companies to end plastic pollution &gt;&gt; https://act.gp/2HLC3uV"/>
    <s v="https://www.facebook.com/7297163299_10156029211493300"/>
    <x v="9"/>
    <n v="213"/>
    <n v="14"/>
    <m/>
    <m/>
    <m/>
    <n v="1"/>
    <s v="1"/>
    <s v="1"/>
    <n v="1"/>
    <n v="7.6923076923076925"/>
    <n v="1"/>
    <n v="7.6923076923076925"/>
    <n v="0"/>
    <n v="0"/>
    <n v="11"/>
    <n v="84.61538461538461"/>
    <n v="13"/>
  </r>
  <r>
    <s v="7297163299_10156030491128300"/>
    <s v="7297163299_10156030491128300"/>
    <m/>
    <m/>
    <m/>
    <m/>
    <m/>
    <m/>
    <m/>
    <m/>
    <s v="No"/>
    <n v="13"/>
    <m/>
    <m/>
    <s v="Post"/>
    <s v="Post"/>
    <s v="Why buy when you can fix what you already have? Better for you, better for the planet."/>
    <s v="https://www.facebook.com/7297163299_10156030491128300"/>
    <x v="10"/>
    <n v="7456"/>
    <n v="245"/>
    <m/>
    <m/>
    <m/>
    <n v="1"/>
    <s v="1"/>
    <s v="1"/>
    <n v="2"/>
    <n v="11.764705882352942"/>
    <n v="0"/>
    <n v="0"/>
    <n v="0"/>
    <n v="0"/>
    <n v="15"/>
    <n v="88.23529411764706"/>
    <n v="17"/>
  </r>
  <r>
    <s v="7297163299_10156030494478300"/>
    <s v="7297163299_10156030494478300"/>
    <m/>
    <m/>
    <m/>
    <m/>
    <m/>
    <m/>
    <m/>
    <m/>
    <s v="No"/>
    <n v="14"/>
    <m/>
    <m/>
    <s v="Post"/>
    <s v="Post"/>
    <s v="People need clean land, clean air, clean water - not toxic oil pipelines. Oil pipelines inevitably spill, leaving communities at risk._x000a__x000a_Add your voice to protect water and #StopPipelines &gt;&gt; https://act.gp/2K5clDa"/>
    <s v="https://www.facebook.com/7297163299_10156030494478300"/>
    <x v="11"/>
    <n v="503"/>
    <n v="11"/>
    <m/>
    <m/>
    <s v=" #StopPipelines"/>
    <n v="1"/>
    <s v="1"/>
    <s v="1"/>
    <n v="4"/>
    <n v="14.285714285714286"/>
    <n v="3"/>
    <n v="10.714285714285714"/>
    <n v="0"/>
    <n v="0"/>
    <n v="21"/>
    <n v="75"/>
    <n v="28"/>
  </r>
  <r>
    <s v="7297163299_10156030453288300"/>
    <s v="7297163299_10156030453288300"/>
    <m/>
    <m/>
    <m/>
    <m/>
    <m/>
    <m/>
    <m/>
    <m/>
    <s v="No"/>
    <n v="15"/>
    <m/>
    <m/>
    <s v="Post"/>
    <s v="Post"/>
    <s v="This may look like scenes from a dystopian movie, but they are actually tar sands: a deposit of one of the dirtiest oils in the world._x000a_Join the wave of resistance to stop the expansion of tar sands pipelines: https://act.gp/2MQe2C7"/>
    <s v="https://www.facebook.com/7297163299_10156030453288300"/>
    <x v="12"/>
    <n v="216"/>
    <n v="24"/>
    <m/>
    <m/>
    <m/>
    <n v="1"/>
    <s v="1"/>
    <s v="1"/>
    <n v="1"/>
    <n v="2.5641025641025643"/>
    <n v="1"/>
    <n v="2.5641025641025643"/>
    <n v="0"/>
    <n v="0"/>
    <n v="37"/>
    <n v="94.87179487179488"/>
    <n v="39"/>
  </r>
  <r>
    <s v="7297163299_10155422449706479"/>
    <s v="7297163299_10155422449706479"/>
    <m/>
    <m/>
    <m/>
    <m/>
    <m/>
    <m/>
    <m/>
    <m/>
    <s v="No"/>
    <n v="16"/>
    <m/>
    <m/>
    <s v="Post"/>
    <s v="Post"/>
    <s v="India will go plastic-free by 2022. Kenya and Eritrea have banned plastic bags. Sri Lanka banned styrofoam. What is your country doing to #BreakFreeFromPlastic?"/>
    <s v="https://www.facebook.com/7297163299_10155422449706479"/>
    <x v="13"/>
    <n v="1400"/>
    <n v="54"/>
    <m/>
    <m/>
    <s v=" #BreakFreeFromPlastic"/>
    <n v="1"/>
    <s v="1"/>
    <s v="1"/>
    <n v="1"/>
    <n v="4"/>
    <n v="0"/>
    <n v="0"/>
    <n v="0"/>
    <n v="0"/>
    <n v="24"/>
    <n v="96"/>
    <n v="25"/>
  </r>
  <r>
    <s v="7297163299_10156036494868300"/>
    <s v="7297163299_10156036494868300"/>
    <m/>
    <m/>
    <m/>
    <m/>
    <m/>
    <m/>
    <m/>
    <m/>
    <s v="No"/>
    <n v="17"/>
    <m/>
    <m/>
    <s v="Post"/>
    <s v="Post"/>
    <s v="The best time to act on #climatechange was 30 years ago, when we were first warned about it._x000a__x000a_The second best time is NOW. #Breakfree &gt;&gt; https://act.gp/2MgeiJe"/>
    <s v="https://www.facebook.com/7297163299_10156036494868300"/>
    <x v="14"/>
    <n v="728"/>
    <n v="17"/>
    <m/>
    <m/>
    <s v=" #climatechange #Breakfree"/>
    <n v="1"/>
    <s v="1"/>
    <s v="1"/>
    <n v="2"/>
    <n v="8"/>
    <n v="1"/>
    <n v="4"/>
    <n v="0"/>
    <n v="0"/>
    <n v="22"/>
    <n v="88"/>
    <n v="25"/>
  </r>
  <r>
    <s v="7297163299_10156036955098300"/>
    <s v="7297163299_10156036955098300"/>
    <m/>
    <m/>
    <m/>
    <m/>
    <m/>
    <m/>
    <m/>
    <m/>
    <s v="No"/>
    <n v="18"/>
    <m/>
    <m/>
    <s v="Post"/>
    <s v="Post"/>
    <s v="The last thing these endangered orcas need is a tar sands tanker superhighway blasted through their home. An oil spill here would be devastating. _x000a__x000a_Protect water #StopPipelines 🐬_x000a_https://act.gp/2yHnYea"/>
    <s v="https://www.facebook.com/7297163299_10156036955098300"/>
    <x v="15"/>
    <n v="689"/>
    <n v="30"/>
    <m/>
    <m/>
    <s v=" #StopPipelines"/>
    <n v="1"/>
    <s v="1"/>
    <s v="1"/>
    <n v="1"/>
    <n v="3.7037037037037037"/>
    <n v="2"/>
    <n v="7.407407407407407"/>
    <n v="0"/>
    <n v="0"/>
    <n v="24"/>
    <n v="88.88888888888889"/>
    <n v="27"/>
  </r>
  <r>
    <s v="7297163299_10156038042433300"/>
    <s v="7297163299_10156038042433300"/>
    <m/>
    <m/>
    <m/>
    <m/>
    <m/>
    <m/>
    <m/>
    <m/>
    <s v="No"/>
    <n v="19"/>
    <m/>
    <m/>
    <s v="Post"/>
    <s v="Post"/>
    <s v="The last thing these amazing animals need is more oil tankers increasing the risk of oil spills in their home._x000a_Join the wave of resistance against pipelines: https://act.gp/2JOiTWA"/>
    <s v="https://www.facebook.com/7297163299_10156038042433300"/>
    <x v="16"/>
    <n v="262"/>
    <n v="8"/>
    <m/>
    <m/>
    <m/>
    <n v="1"/>
    <s v="1"/>
    <s v="1"/>
    <n v="1"/>
    <n v="3.7037037037037037"/>
    <n v="2"/>
    <n v="7.407407407407407"/>
    <n v="0"/>
    <n v="0"/>
    <n v="24"/>
    <n v="88.88888888888889"/>
    <n v="27"/>
  </r>
  <r>
    <s v="7297163299_10156039190918300"/>
    <s v="7297163299_10156039190918300"/>
    <m/>
    <m/>
    <m/>
    <m/>
    <m/>
    <m/>
    <m/>
    <m/>
    <s v="No"/>
    <n v="20"/>
    <m/>
    <m/>
    <s v="Post"/>
    <s v="Post"/>
    <s v="THIS is how they make the holes in distressed jeans?! Absurd. _x000a__x000a_What if we kept our clothes longer and let them wear out naturally? And invested in repairs, rather than artificial wear and tear?"/>
    <s v="https://www.facebook.com/7297163299_10156039190918300"/>
    <x v="17"/>
    <n v="2348"/>
    <n v="759"/>
    <m/>
    <m/>
    <m/>
    <n v="1"/>
    <s v="1"/>
    <s v="1"/>
    <n v="0"/>
    <n v="0"/>
    <n v="2"/>
    <n v="5.882352941176471"/>
    <n v="0"/>
    <n v="0"/>
    <n v="32"/>
    <n v="94.11764705882354"/>
    <n v="34"/>
  </r>
  <r>
    <s v="7297163299_10156039704243300"/>
    <s v="7297163299_10156039704243300"/>
    <m/>
    <m/>
    <m/>
    <m/>
    <m/>
    <m/>
    <m/>
    <m/>
    <s v="No"/>
    <n v="21"/>
    <m/>
    <m/>
    <s v="Post"/>
    <s v="Post"/>
    <s v="Nothing we use for a few minutes should pollute our planet for hundreds of years._x000a_It’s time to call for a plastic-free future!_x000a_https://act.gp/2tv2dJq"/>
    <s v="https://www.facebook.com/7297163299_10156039704243300"/>
    <x v="18"/>
    <n v="2036"/>
    <n v="100"/>
    <m/>
    <m/>
    <m/>
    <n v="1"/>
    <s v="1"/>
    <s v="1"/>
    <n v="1"/>
    <n v="4"/>
    <n v="1"/>
    <n v="4"/>
    <n v="0"/>
    <n v="0"/>
    <n v="23"/>
    <n v="92"/>
    <n v="25"/>
  </r>
  <r>
    <s v="7297163299_10156040131738300"/>
    <s v="7297163299_10156040131738300"/>
    <m/>
    <m/>
    <m/>
    <m/>
    <m/>
    <m/>
    <m/>
    <m/>
    <s v="No"/>
    <n v="22"/>
    <m/>
    <m/>
    <s v="Post"/>
    <s v="Post"/>
    <s v="From First Nations, Indigenous and other communities to wildlife and the local ecosystem, here’s what could be impacted by the expansion of the Trans Mountain pipeline._x000a_#StopPipelines"/>
    <s v="https://www.facebook.com/7297163299_10156040131738300"/>
    <x v="19"/>
    <n v="70"/>
    <n v="8"/>
    <m/>
    <m/>
    <s v=" #StopPipelines"/>
    <n v="1"/>
    <s v="1"/>
    <s v="1"/>
    <n v="0"/>
    <n v="0"/>
    <n v="0"/>
    <n v="0"/>
    <n v="0"/>
    <n v="0"/>
    <n v="28"/>
    <n v="100"/>
    <n v="28"/>
  </r>
  <r>
    <s v="7297163299_10156040744973300"/>
    <s v="7297163299_10156040744973300"/>
    <m/>
    <m/>
    <m/>
    <m/>
    <m/>
    <m/>
    <m/>
    <m/>
    <s v="No"/>
    <n v="23"/>
    <m/>
    <m/>
    <s v="Post"/>
    <s v="Post"/>
    <s v="These underwater shots are amazing! 😍 _x000a__x000a_A reminder why we’re working so hard to free our oceans from plastic &gt;&gt; https://act.gp/2KnEKn8"/>
    <s v="https://www.facebook.com/7297163299_10156040744973300"/>
    <x v="20"/>
    <n v="370"/>
    <n v="13"/>
    <m/>
    <m/>
    <m/>
    <n v="1"/>
    <s v="1"/>
    <s v="1"/>
    <n v="2"/>
    <n v="10.526315789473685"/>
    <n v="1"/>
    <n v="5.2631578947368425"/>
    <n v="0"/>
    <n v="0"/>
    <n v="16"/>
    <n v="84.21052631578948"/>
    <n v="19"/>
  </r>
  <r>
    <s v="7297163299_10156040844283300"/>
    <s v="7297163299_10156040844283300"/>
    <m/>
    <m/>
    <m/>
    <m/>
    <m/>
    <m/>
    <m/>
    <m/>
    <s v="No"/>
    <n v="24"/>
    <m/>
    <m/>
    <s v="Post"/>
    <s v="Post"/>
    <s v="Awesome! Samoa is banning single-use plastic bags and straws by January next year! 👍_x000a__x000a_This will help protect Samoa's unique mangrove systems and wildlife. So, who's next?! https://act.gp/2Komb2i"/>
    <s v="https://www.facebook.com/7297163299_10156040844283300"/>
    <x v="21"/>
    <n v="1529"/>
    <n v="22"/>
    <m/>
    <m/>
    <m/>
    <n v="1"/>
    <s v="1"/>
    <s v="1"/>
    <n v="2"/>
    <n v="7.407407407407407"/>
    <n v="0"/>
    <n v="0"/>
    <n v="0"/>
    <n v="0"/>
    <n v="25"/>
    <n v="92.5925925925926"/>
    <n v="27"/>
  </r>
  <r>
    <s v="7297163299_10156042391558300"/>
    <s v="7297163299_10156042391558300"/>
    <m/>
    <m/>
    <m/>
    <m/>
    <m/>
    <m/>
    <m/>
    <m/>
    <s v="No"/>
    <n v="25"/>
    <m/>
    <m/>
    <s v="Post"/>
    <s v="Post"/>
    <m/>
    <s v="https://www.facebook.com/7297163299_10156042391558300"/>
    <x v="22"/>
    <n v="161"/>
    <n v="4"/>
    <m/>
    <m/>
    <m/>
    <n v="1"/>
    <s v="1"/>
    <s v="1"/>
    <m/>
    <m/>
    <m/>
    <m/>
    <m/>
    <m/>
    <m/>
    <m/>
    <m/>
  </r>
  <r>
    <s v="7297163299_10156042567098300"/>
    <s v="7297163299_10156042567098300"/>
    <m/>
    <m/>
    <m/>
    <m/>
    <m/>
    <m/>
    <m/>
    <m/>
    <s v="No"/>
    <n v="26"/>
    <m/>
    <m/>
    <s v="Post"/>
    <s v="Post"/>
    <s v="The last thing these endangered orcas need is a tar sands tanker superhighway in their home. Protect water #StopPipelines 🐬&gt;&gt; https://act.gp/2KavvGH"/>
    <s v="https://www.facebook.com/7297163299_10156042567098300"/>
    <x v="23"/>
    <n v="455"/>
    <n v="3"/>
    <m/>
    <m/>
    <s v=" #StopPipelines"/>
    <n v="1"/>
    <s v="1"/>
    <s v="1"/>
    <n v="1"/>
    <n v="5.2631578947368425"/>
    <n v="0"/>
    <n v="0"/>
    <n v="0"/>
    <n v="0"/>
    <n v="18"/>
    <n v="94.73684210526316"/>
    <n v="19"/>
  </r>
  <r>
    <s v="7297163299_10156043184873300"/>
    <s v="7297163299_10156043184873300"/>
    <m/>
    <m/>
    <m/>
    <m/>
    <m/>
    <m/>
    <m/>
    <m/>
    <s v="No"/>
    <n v="27"/>
    <m/>
    <m/>
    <s v="Post"/>
    <s v="Post"/>
    <s v="More power to her! This woman refuses to move for a coal plant being expanded in her village. Read about her struggle to #BreakFreeFromCoal &gt;&gt;&gt; https://act.gp/2KsfagM"/>
    <s v="https://www.facebook.com/7297163299_10156043184873300"/>
    <x v="24"/>
    <n v="149"/>
    <n v="2"/>
    <m/>
    <m/>
    <s v=" #BreakFreeFromCoal"/>
    <n v="1"/>
    <s v="1"/>
    <s v="1"/>
    <n v="0"/>
    <n v="0"/>
    <n v="2"/>
    <n v="8.333333333333334"/>
    <n v="0"/>
    <n v="0"/>
    <n v="22"/>
    <n v="91.66666666666667"/>
    <n v="24"/>
  </r>
  <r>
    <s v="7297163299_10156043476123300"/>
    <s v="7297163299_10156043476123300"/>
    <m/>
    <m/>
    <m/>
    <m/>
    <m/>
    <m/>
    <m/>
    <m/>
    <s v="No"/>
    <n v="28"/>
    <m/>
    <m/>
    <s v="Post"/>
    <s v="Post"/>
    <s v="How many videos of dying seabirds will it take before we finally end the age of plastic? _x000a_https://act.gp/2lGPTl3_x000a__x000a_#BreakFreeFromPlastic"/>
    <s v="https://www.facebook.com/7297163299_10156043476123300"/>
    <x v="25"/>
    <n v="828"/>
    <n v="80"/>
    <m/>
    <m/>
    <s v=" #BreakFreeFromPlastic"/>
    <n v="1"/>
    <s v="1"/>
    <s v="1"/>
    <n v="0"/>
    <n v="0"/>
    <n v="1"/>
    <n v="5.555555555555555"/>
    <n v="0"/>
    <n v="0"/>
    <n v="17"/>
    <n v="94.44444444444444"/>
    <n v="18"/>
  </r>
  <r>
    <s v="7297163299_10156045331228300"/>
    <s v="7297163299_10156045331228300"/>
    <m/>
    <m/>
    <m/>
    <m/>
    <m/>
    <m/>
    <m/>
    <m/>
    <s v="No"/>
    <n v="29"/>
    <m/>
    <m/>
    <s v="Post"/>
    <s v="Post"/>
    <s v="Water is life! But oil pipeline companies in North America are putting water, lives and nature at risk._x000a__x000a_It's time to tell banks to choose people over oil and stop funding dirty pipelines &gt;&gt;&gt; https://act.gp/2MQe2C7"/>
    <s v="https://www.facebook.com/7297163299_10156045331228300"/>
    <x v="26"/>
    <n v="494"/>
    <n v="15"/>
    <m/>
    <m/>
    <m/>
    <n v="1"/>
    <s v="1"/>
    <s v="1"/>
    <n v="0"/>
    <n v="0"/>
    <n v="2"/>
    <n v="6.0606060606060606"/>
    <n v="0"/>
    <n v="0"/>
    <n v="31"/>
    <n v="93.93939393939394"/>
    <n v="33"/>
  </r>
  <r>
    <s v="7297163299_10155438087441479"/>
    <s v="7297163299_10155438087441479"/>
    <m/>
    <m/>
    <m/>
    <m/>
    <m/>
    <m/>
    <m/>
    <m/>
    <s v="No"/>
    <n v="30"/>
    <m/>
    <m/>
    <s v="Post"/>
    <s v="Post"/>
    <s v="YES to more trees in cities! 🌳❤️_x000a__x000a_Video via World Economic Forum"/>
    <s v="https://www.facebook.com/7297163299_10155438087441479"/>
    <x v="27"/>
    <n v="1289"/>
    <n v="36"/>
    <m/>
    <m/>
    <m/>
    <n v="1"/>
    <s v="1"/>
    <s v="1"/>
    <n v="0"/>
    <n v="0"/>
    <n v="0"/>
    <n v="0"/>
    <n v="0"/>
    <n v="0"/>
    <n v="11"/>
    <n v="100"/>
    <n v="11"/>
  </r>
  <r>
    <s v="7297163299_1982341258467632"/>
    <s v="7297163299_1982341258467632"/>
    <m/>
    <m/>
    <m/>
    <m/>
    <m/>
    <m/>
    <m/>
    <m/>
    <s v="No"/>
    <n v="31"/>
    <m/>
    <m/>
    <s v="Post"/>
    <s v="Post"/>
    <s v="The message is clear. Join the wave of resistance if you agree we should protect water and say NO to dirty oil pipelines: http://ow.ly/E3N830kJpGx_x000a_  #StopPipelines"/>
    <s v="https://www.facebook.com/7297163299_1982341258467632"/>
    <x v="28"/>
    <n v="205"/>
    <n v="12"/>
    <s v=" http://ow.ly/E3N830kJpGx"/>
    <s v="ow.ly"/>
    <s v=" #StopPipelines"/>
    <n v="1"/>
    <s v="1"/>
    <s v="1"/>
    <n v="2"/>
    <n v="8.333333333333334"/>
    <n v="2"/>
    <n v="8.333333333333334"/>
    <n v="0"/>
    <n v="0"/>
    <n v="20"/>
    <n v="83.33333333333333"/>
    <n v="24"/>
  </r>
  <r>
    <s v="7297163299_10156736299684684"/>
    <s v="7297163299_10156736299684684"/>
    <m/>
    <m/>
    <m/>
    <m/>
    <m/>
    <m/>
    <m/>
    <m/>
    <s v="No"/>
    <n v="32"/>
    <m/>
    <m/>
    <s v="Post"/>
    <s v="Post"/>
    <s v="In the US, Energy Transfer Partners is building the new Bayou Bridge pipeline, the last section of the Dakota Access Pipeline. Those from impacted communities, like Melinda, are fighting back — this time ETP won't get away with its dirty tricks._x000a__x000a_Tell the banks to cut ties with Energy Transfer Partners &gt;&gt; https://act.gp/2NhIG7m"/>
    <s v="https://www.facebook.com/7297163299_10156736299684684"/>
    <x v="29"/>
    <n v="104"/>
    <n v="6"/>
    <m/>
    <m/>
    <m/>
    <n v="1"/>
    <s v="1"/>
    <s v="1"/>
    <n v="1"/>
    <n v="2"/>
    <n v="1"/>
    <n v="2"/>
    <n v="0"/>
    <n v="0"/>
    <n v="48"/>
    <n v="96"/>
    <n v="50"/>
  </r>
  <r>
    <s v="7297163299_10156055521698300"/>
    <s v="7297163299_10156055521698300"/>
    <m/>
    <m/>
    <m/>
    <m/>
    <m/>
    <m/>
    <m/>
    <m/>
    <s v="No"/>
    <n v="33"/>
    <m/>
    <m/>
    <s v="Post"/>
    <s v="Post"/>
    <s v="How it feels to watch your reef - and livelihood - get pulverised. Help the community save their own piece of paradise &gt;&gt; https://act.gp/2Nj53JP"/>
    <s v="https://www.facebook.com/7297163299_10156055521698300"/>
    <x v="30"/>
    <n v="171"/>
    <n v="14"/>
    <m/>
    <m/>
    <m/>
    <n v="1"/>
    <s v="1"/>
    <s v="1"/>
    <n v="1"/>
    <n v="5"/>
    <n v="0"/>
    <n v="0"/>
    <n v="0"/>
    <n v="0"/>
    <n v="19"/>
    <n v="95"/>
    <n v="20"/>
  </r>
  <r>
    <s v="7297163299_10156056312903300"/>
    <s v="7297163299_10156056312903300"/>
    <m/>
    <m/>
    <m/>
    <m/>
    <m/>
    <m/>
    <m/>
    <m/>
    <s v="No"/>
    <n v="34"/>
    <m/>
    <m/>
    <s v="Post"/>
    <s v="Post"/>
    <s v="This is what happens when the Great Northern Forest wakes up after a long winter._x000a__x000a_We need forests now more than ever.  If we don’t protect them now, we're going to lose the battle against climate change._x000a__x000a_Choose forests: https://act.gp/2KCnzOV"/>
    <s v="https://www.facebook.com/7297163299_10156056312903300"/>
    <x v="31"/>
    <n v="1754"/>
    <n v="35"/>
    <m/>
    <m/>
    <m/>
    <n v="1"/>
    <s v="1"/>
    <s v="1"/>
    <n v="2"/>
    <n v="5"/>
    <n v="1"/>
    <n v="2.5"/>
    <n v="0"/>
    <n v="0"/>
    <n v="37"/>
    <n v="92.5"/>
    <n v="40"/>
  </r>
  <r>
    <s v="7297163299_10156234174109961"/>
    <s v="7297163299_10156234174109961"/>
    <m/>
    <m/>
    <m/>
    <m/>
    <m/>
    <m/>
    <m/>
    <m/>
    <s v="No"/>
    <n v="35"/>
    <m/>
    <m/>
    <s v="Post"/>
    <s v="Post"/>
    <s v="For the past 30+ hours, 12 courageous climbers have blocked a tar sands oil tanker from a bridge in Vancouver, Canada. _x000a__x000a_They're taking action to stop the Trans Mountain Pipeline Expansion and protect the Pacific Coast. Want to join in the wave of resistance? Take action &gt;&gt; act.gp/StopPipelinesNow"/>
    <s v="https://www.facebook.com/7297163299_10156234174109961"/>
    <x v="32"/>
    <n v="634"/>
    <n v="17"/>
    <m/>
    <m/>
    <m/>
    <n v="1"/>
    <s v="1"/>
    <s v="1"/>
    <n v="2"/>
    <n v="4.081632653061225"/>
    <n v="1"/>
    <n v="2.0408163265306123"/>
    <n v="0"/>
    <n v="0"/>
    <n v="46"/>
    <n v="93.87755102040816"/>
    <n v="49"/>
  </r>
  <r>
    <s v="7297163299_10156059666333300"/>
    <s v="7297163299_10156059666333300"/>
    <m/>
    <m/>
    <m/>
    <m/>
    <m/>
    <m/>
    <m/>
    <m/>
    <s v="No"/>
    <n v="36"/>
    <m/>
    <m/>
    <s v="Post"/>
    <s v="Post"/>
    <s v="We're LIVE from Vancouver, Canada, where climbers have been forming a blockade for more than 32 hours! _x000a__x000a_Show your support and take action &gt;&gt;&gt;  https://act.gp/2MQe2C7"/>
    <s v="https://www.facebook.com/7297163299_10156059666333300"/>
    <x v="33"/>
    <n v="822"/>
    <n v="240"/>
    <m/>
    <m/>
    <m/>
    <n v="1"/>
    <s v="1"/>
    <s v="1"/>
    <n v="1"/>
    <n v="4.3478260869565215"/>
    <n v="0"/>
    <n v="0"/>
    <n v="0"/>
    <n v="0"/>
    <n v="22"/>
    <n v="95.65217391304348"/>
    <n v="23"/>
  </r>
  <r>
    <s v="7297163299_10156060055828300"/>
    <s v="7297163299_10156060055828300"/>
    <m/>
    <m/>
    <m/>
    <m/>
    <m/>
    <m/>
    <m/>
    <m/>
    <s v="No"/>
    <n v="37"/>
    <m/>
    <m/>
    <s v="Post"/>
    <s v="Post"/>
    <s v="BREAKING: Police has just arrived at the location and are moving in to remove climbers from bridge in Vancouver, Canada, where they have been peacefully blockading a Trans Mountain oil tanker for the past +34 hours. _x000a__x000a_Take action to show them your support &gt;&gt;&gt; https://act.gp/2MQe2C7"/>
    <s v="https://www.facebook.com/7297163299_10156060055828300"/>
    <x v="34"/>
    <n v="1301"/>
    <n v="526"/>
    <m/>
    <m/>
    <m/>
    <n v="1"/>
    <s v="1"/>
    <s v="1"/>
    <n v="2"/>
    <n v="4.651162790697675"/>
    <n v="1"/>
    <n v="2.3255813953488373"/>
    <n v="0"/>
    <n v="0"/>
    <n v="40"/>
    <n v="93.02325581395348"/>
    <n v="43"/>
  </r>
  <r>
    <s v="7297163299_10156060257928300"/>
    <s v="7297163299_10156060257928300"/>
    <m/>
    <m/>
    <m/>
    <m/>
    <m/>
    <m/>
    <m/>
    <m/>
    <s v="No"/>
    <n v="38"/>
    <m/>
    <m/>
    <s v="Post"/>
    <s v="Post"/>
    <s v="Police are moving in to remove climbers  in Vancouver, Canada, where they have been peacefully blockading a Trans Mountain oil tanker for the past 34+ hours. _x000a__x000a_Take action to show them your support &gt;&gt;&gt; https://act.gp/2MQe2C7"/>
    <s v="https://www.facebook.com/7297163299_10156060257928300"/>
    <x v="35"/>
    <n v="820"/>
    <n v="349"/>
    <m/>
    <m/>
    <m/>
    <n v="1"/>
    <s v="1"/>
    <s v="1"/>
    <n v="2"/>
    <n v="6.0606060606060606"/>
    <n v="0"/>
    <n v="0"/>
    <n v="0"/>
    <n v="0"/>
    <n v="31"/>
    <n v="93.93939393939394"/>
    <n v="33"/>
  </r>
  <r>
    <s v="7297163299_10156056338873300"/>
    <s v="7297163299_10156056338873300"/>
    <m/>
    <m/>
    <m/>
    <m/>
    <m/>
    <m/>
    <m/>
    <m/>
    <s v="No"/>
    <n v="39"/>
    <m/>
    <m/>
    <s v="Post"/>
    <s v="Post"/>
    <s v="Tens of thousands of square kilometres of the Great Northern Forest are fragmented, degraded or destroyed every year.  _x000a__x000a_If we continue to destroy this forest, it could trigger a 'carbon bomb', releasing huge amounts of carbon stored in the trees, permafrosts and soils. That would be terrible news for the climate. _x000a__x000a_Choose forests: https://act.gp/2KCnzOV"/>
    <s v="https://www.facebook.com/7297163299_10156056338873300"/>
    <x v="36"/>
    <n v="357"/>
    <n v="37"/>
    <m/>
    <m/>
    <m/>
    <n v="1"/>
    <s v="1"/>
    <s v="1"/>
    <n v="1"/>
    <n v="1.8867924528301887"/>
    <n v="3"/>
    <n v="5.660377358490566"/>
    <n v="0"/>
    <n v="0"/>
    <n v="49"/>
    <n v="92.45283018867924"/>
    <n v="53"/>
  </r>
  <r>
    <s v="7297163299_10156746349649684"/>
    <s v="7297163299_10156746349649684"/>
    <m/>
    <m/>
    <m/>
    <m/>
    <m/>
    <m/>
    <m/>
    <m/>
    <s v="No"/>
    <n v="40"/>
    <m/>
    <m/>
    <s v="Post"/>
    <s v="Post"/>
    <s v="Credit Suisse is one of the Dirty Dozen banks that are funding destructive oil pipelines and the companies that build them. _x000a__x000a_Tell them to stop funding pipelines and pipeline companies that threaten our water and violate Indigenous rights. &gt;&gt; https://act.gp/2szg4xW"/>
    <s v="https://www.facebook.com/7297163299_10156746349649684"/>
    <x v="37"/>
    <n v="337"/>
    <n v="13"/>
    <m/>
    <m/>
    <m/>
    <n v="1"/>
    <s v="1"/>
    <s v="1"/>
    <n v="0"/>
    <n v="0"/>
    <n v="4"/>
    <n v="10.526315789473685"/>
    <n v="0"/>
    <n v="0"/>
    <n v="34"/>
    <n v="89.47368421052632"/>
    <n v="38"/>
  </r>
  <r>
    <s v="7297163299_10156063454678300"/>
    <s v="7297163299_10156063454678300"/>
    <m/>
    <m/>
    <m/>
    <m/>
    <m/>
    <m/>
    <m/>
    <m/>
    <s v="No"/>
    <n v="41"/>
    <m/>
    <m/>
    <s v="Post"/>
    <s v="Post"/>
    <s v="It’s their home and they need your help to protect it._x000a_Choose forests. Choose life &gt;&gt; https://act.gp/2tX8EoO"/>
    <s v="https://www.facebook.com/7297163299_10156063454678300"/>
    <x v="38"/>
    <n v="820"/>
    <n v="14"/>
    <m/>
    <m/>
    <m/>
    <n v="1"/>
    <s v="1"/>
    <s v="1"/>
    <n v="1"/>
    <n v="6.25"/>
    <n v="0"/>
    <n v="0"/>
    <n v="0"/>
    <n v="0"/>
    <n v="15"/>
    <n v="93.75"/>
    <n v="16"/>
  </r>
  <r>
    <s v="7297163299_10156071194193300"/>
    <s v="7297163299_10156071194193300"/>
    <m/>
    <m/>
    <m/>
    <m/>
    <m/>
    <m/>
    <m/>
    <m/>
    <s v="No"/>
    <n v="42"/>
    <m/>
    <m/>
    <s v="Post"/>
    <s v="Post"/>
    <s v="“Less than fifty people have ever dived to the bottom of the Antarctic Ocean. Shall we join them?”_x000a__x000a_Experience the wonders of the Antarctic first hand in this stunning VR film, narrated by and featuring Hollywood star and Antarctic ambassador Javier Bardem._x000a__x000a_Want to help protect this special place? Join the petition for an Antarctic Ocean Sanctuary &gt;&gt; https://act.gp/2juFdF0"/>
    <s v="https://www.facebook.com/7297163299_10156071194193300"/>
    <x v="39"/>
    <n v="848"/>
    <n v="39"/>
    <m/>
    <m/>
    <m/>
    <n v="1"/>
    <s v="1"/>
    <s v="1"/>
    <n v="3"/>
    <n v="5.2631578947368425"/>
    <n v="0"/>
    <n v="0"/>
    <n v="0"/>
    <n v="0"/>
    <n v="54"/>
    <n v="94.73684210526316"/>
    <n v="57"/>
  </r>
  <r>
    <s v="7297163299_10156753873534684"/>
    <s v="7297163299_10156753873534684"/>
    <m/>
    <m/>
    <m/>
    <m/>
    <m/>
    <m/>
    <m/>
    <m/>
    <s v="No"/>
    <n v="43"/>
    <m/>
    <m/>
    <s v="Post"/>
    <s v="Post"/>
    <s v="Oil pipelines threaten some of the most beautiful, ecologically rich and fragile places in North America. _x000a__x000a_Tell banks not to fund destructive pipelines &gt;&gt; https://act.gp/2J9NnSj"/>
    <s v="https://www.facebook.com/7297163299_10156753873534684"/>
    <x v="40"/>
    <n v="226"/>
    <n v="18"/>
    <m/>
    <m/>
    <m/>
    <n v="1"/>
    <s v="1"/>
    <s v="1"/>
    <n v="2"/>
    <n v="8.695652173913043"/>
    <n v="3"/>
    <n v="13.043478260869565"/>
    <n v="0"/>
    <n v="0"/>
    <n v="18"/>
    <n v="78.26086956521739"/>
    <n v="23"/>
  </r>
  <r>
    <s v="7297163299_10156075784878300"/>
    <s v="7297163299_10156075784878300"/>
    <m/>
    <m/>
    <m/>
    <m/>
    <m/>
    <m/>
    <m/>
    <m/>
    <s v="No"/>
    <n v="44"/>
    <m/>
    <m/>
    <s v="Post"/>
    <s v="Post"/>
    <s v="Let’s create the largest protected area on Earth!_x000a__x000a_Join Javier Bardem and help create a vast Antarctic Ocean Sanctuary, to keep this amazing place safe from harm. Sign the petition &gt;&gt; https://act.greenpeace.org/page/15877/petition/1"/>
    <s v="https://www.facebook.com/7297163299_10156075784878300"/>
    <x v="41"/>
    <n v="4715"/>
    <n v="129"/>
    <m/>
    <m/>
    <m/>
    <n v="1"/>
    <s v="1"/>
    <s v="1"/>
    <n v="2"/>
    <n v="6.451612903225806"/>
    <n v="1"/>
    <n v="3.225806451612903"/>
    <n v="0"/>
    <n v="0"/>
    <n v="28"/>
    <n v="90.3225806451613"/>
    <n v="31"/>
  </r>
  <r>
    <s v="7297163299_10156952891677971"/>
    <s v="7297163299_10156952891677971"/>
    <m/>
    <m/>
    <m/>
    <m/>
    <m/>
    <m/>
    <m/>
    <m/>
    <s v="No"/>
    <n v="45"/>
    <m/>
    <m/>
    <s v="Post"/>
    <s v="Post"/>
    <s v="We may be from different countries, but we share the same ocean._x000a__x000a_These people from Pacific Island Represent are standing up against Big Oil! ✊  _x000a__x000a_Join them &gt;&gt; http://act.gp/stop-pipelines #StopPipelines"/>
    <s v="https://www.facebook.com/7297163299_10156952891677971"/>
    <x v="42"/>
    <n v="513"/>
    <n v="11"/>
    <s v=" http://act.gp/stop-pipelines"/>
    <s v="act.gp"/>
    <s v=" #StopPipelines"/>
    <n v="1"/>
    <s v="1"/>
    <s v="1"/>
    <n v="0"/>
    <n v="0"/>
    <n v="0"/>
    <n v="0"/>
    <n v="0"/>
    <n v="0"/>
    <n v="27"/>
    <n v="100"/>
    <n v="27"/>
  </r>
  <r>
    <s v="7297163299_10156080512928300"/>
    <s v="7297163299_10156080512928300"/>
    <m/>
    <m/>
    <m/>
    <m/>
    <m/>
    <m/>
    <m/>
    <m/>
    <s v="No"/>
    <n v="46"/>
    <m/>
    <m/>
    <s v="Post"/>
    <s v="Post"/>
    <s v="Seven years ago, you could guess next seasons’ fashion trends by the colour of rivers in China. _x000a__x000a_Now, 80 major companies and suppliers have committed to detox their supply lines. But it's still not enough. _x000a__x000a_Learn more: https://act.gp/2NQ9Fam"/>
    <s v="https://www.facebook.com/7297163299_10156080512928300"/>
    <x v="43"/>
    <n v="453"/>
    <n v="20"/>
    <m/>
    <m/>
    <m/>
    <n v="1"/>
    <s v="1"/>
    <s v="1"/>
    <n v="1"/>
    <n v="2.7027027027027026"/>
    <n v="0"/>
    <n v="0"/>
    <n v="0"/>
    <n v="0"/>
    <n v="36"/>
    <n v="97.29729729729729"/>
    <n v="37"/>
  </r>
  <r>
    <s v="7297163299_10156084893308300"/>
    <s v="7297163299_10156084893308300"/>
    <m/>
    <m/>
    <m/>
    <m/>
    <m/>
    <m/>
    <m/>
    <m/>
    <s v="No"/>
    <n v="47"/>
    <m/>
    <m/>
    <s v="Post"/>
    <s v="Post"/>
    <s v="Oh y'know...just another day in exposing environmental threats. _x000a_But we couldn't have done all of this without YOU! 💖🌎☮️"/>
    <s v="https://www.facebook.com/7297163299_10156084893308300"/>
    <x v="44"/>
    <n v="280"/>
    <n v="10"/>
    <m/>
    <m/>
    <m/>
    <n v="1"/>
    <s v="1"/>
    <s v="1"/>
    <n v="0"/>
    <n v="0"/>
    <n v="1"/>
    <n v="5.2631578947368425"/>
    <n v="0"/>
    <n v="0"/>
    <n v="18"/>
    <n v="94.73684210526316"/>
    <n v="19"/>
  </r>
  <r>
    <s v="7297163299_10156087506243300"/>
    <s v="7297163299_10156087506243300"/>
    <m/>
    <m/>
    <m/>
    <m/>
    <m/>
    <m/>
    <m/>
    <m/>
    <s v="No"/>
    <n v="48"/>
    <m/>
    <m/>
    <s v="Post"/>
    <s v="Post"/>
    <s v="As Trump and Putin meet in Helsinki today, a group of people climbed a church tower to send them a message: #OurPlanetOurFuture"/>
    <s v="https://www.facebook.com/7297163299_10156087506243300"/>
    <x v="45"/>
    <n v="1495"/>
    <n v="83"/>
    <m/>
    <m/>
    <s v=" #OurPlanetOurFuture"/>
    <n v="1"/>
    <s v="1"/>
    <s v="1"/>
    <n v="1"/>
    <n v="4.545454545454546"/>
    <n v="0"/>
    <n v="0"/>
    <n v="0"/>
    <n v="0"/>
    <n v="21"/>
    <n v="95.45454545454545"/>
    <n v="22"/>
  </r>
  <r>
    <s v="7297163299_10156773598639684"/>
    <s v="7297163299_10156773598639684"/>
    <m/>
    <m/>
    <m/>
    <m/>
    <m/>
    <m/>
    <m/>
    <m/>
    <s v="No"/>
    <n v="49"/>
    <m/>
    <m/>
    <s v="Post"/>
    <s v="Post"/>
    <s v="Building more pipelines means not only putting wildlife and access to clean water at risk, but also fueling climate change._x000a__x000a_It’s time to join the wave of resistance and tell banks to stop funding dirty oil pipelines: https://act.gp/2MQe2C7_x000a__x000a_#stoppipelines"/>
    <s v="https://www.facebook.com/7297163299_10156773598639684"/>
    <x v="46"/>
    <n v="186"/>
    <n v="7"/>
    <m/>
    <m/>
    <s v=" #StopPipelines"/>
    <n v="1"/>
    <s v="1"/>
    <s v="1"/>
    <n v="1"/>
    <n v="2.5641025641025643"/>
    <n v="3"/>
    <n v="7.6923076923076925"/>
    <n v="0"/>
    <n v="0"/>
    <n v="35"/>
    <n v="89.74358974358974"/>
    <n v="39"/>
  </r>
  <r>
    <s v="7297163299_10156094505413300"/>
    <s v="7297163299_10156094505413300"/>
    <m/>
    <m/>
    <m/>
    <m/>
    <m/>
    <m/>
    <m/>
    <m/>
    <s v="No"/>
    <n v="50"/>
    <m/>
    <m/>
    <s v="Post"/>
    <s v="Post"/>
    <s v="We need banks to stop funding toxic tar sands pipelines! _x000a__x000a_Join the movement to #StopPipelines: https://act.gp/2L4OiVb"/>
    <s v="https://www.facebook.com/7297163299_10156094505413300"/>
    <x v="47"/>
    <n v="226"/>
    <n v="9"/>
    <m/>
    <m/>
    <s v=" #StopPipelines"/>
    <n v="1"/>
    <s v="1"/>
    <s v="1"/>
    <n v="0"/>
    <n v="0"/>
    <n v="1"/>
    <n v="6.666666666666667"/>
    <n v="0"/>
    <n v="0"/>
    <n v="14"/>
    <n v="93.33333333333333"/>
    <n v="15"/>
  </r>
  <r>
    <s v="7297163299_10156097290238300"/>
    <s v="7297163299_10156097290238300"/>
    <m/>
    <m/>
    <m/>
    <m/>
    <m/>
    <m/>
    <m/>
    <m/>
    <s v="No"/>
    <n v="51"/>
    <m/>
    <m/>
    <s v="Post"/>
    <s v="Post"/>
    <s v="The Antarctic Ocean houses a unique ecosystem, filled with amazing creatures that are found nowhere else on Earth. _x000a__x000a_Let's protect 1.8 million square kilometres of it. _x000a_https://act.gp/2EQDFxH"/>
    <s v="https://www.facebook.com/7297163299_10156097290238300"/>
    <x v="48"/>
    <n v="976"/>
    <n v="31"/>
    <m/>
    <m/>
    <m/>
    <n v="1"/>
    <s v="1"/>
    <s v="1"/>
    <n v="2"/>
    <n v="7.407407407407407"/>
    <n v="0"/>
    <n v="0"/>
    <n v="0"/>
    <n v="0"/>
    <n v="25"/>
    <n v="92.5925925925926"/>
    <n v="27"/>
  </r>
  <r>
    <s v="7297163299_10156104714563300"/>
    <s v="7297163299_10156104714563300"/>
    <m/>
    <m/>
    <m/>
    <m/>
    <m/>
    <m/>
    <m/>
    <m/>
    <s v="No"/>
    <n v="52"/>
    <m/>
    <m/>
    <s v="Post"/>
    <s v="Post"/>
    <s v="If public transport was free in your city, would you drive less? _x000a_Share what you'd like to see in your city in the comments _x000a_(and check out act.gp/2NsXWhQ)"/>
    <s v="https://www.facebook.com/7297163299_10156104714563300"/>
    <x v="49"/>
    <n v="1173"/>
    <n v="68"/>
    <m/>
    <m/>
    <m/>
    <n v="1"/>
    <s v="1"/>
    <s v="1"/>
    <n v="2"/>
    <n v="6.666666666666667"/>
    <n v="0"/>
    <n v="0"/>
    <n v="0"/>
    <n v="0"/>
    <n v="28"/>
    <n v="93.33333333333333"/>
    <n v="30"/>
  </r>
  <r>
    <s v="7297163299_10156110563158300"/>
    <s v="7297163299_10156110563158300"/>
    <m/>
    <m/>
    <m/>
    <m/>
    <m/>
    <m/>
    <m/>
    <m/>
    <s v="No"/>
    <n v="53"/>
    <m/>
    <m/>
    <s v="Post"/>
    <s v="Post"/>
    <s v="54 environmental defenders have been killed in 2018 so far._x000a_These are their names._x000a__x000a_We must do more to defend those who defend the planet. #EnvironmentalDefenders_x000a__x000a_Source: https://act.gp/2Abu8Uv"/>
    <s v="https://www.facebook.com/7297163299_10156110563158300"/>
    <x v="50"/>
    <n v="408"/>
    <n v="45"/>
    <m/>
    <m/>
    <s v=" #EnvironmentalDefenders"/>
    <n v="1"/>
    <s v="1"/>
    <s v="1"/>
    <n v="0"/>
    <n v="0"/>
    <n v="1"/>
    <n v="3.7037037037037037"/>
    <n v="0"/>
    <n v="0"/>
    <n v="26"/>
    <n v="96.29629629629629"/>
    <n v="27"/>
  </r>
  <r>
    <s v="7297163299_10156121607808300"/>
    <s v="7297163299_10156121607808300"/>
    <m/>
    <m/>
    <m/>
    <m/>
    <m/>
    <m/>
    <m/>
    <m/>
    <s v="No"/>
    <n v="54"/>
    <m/>
    <m/>
    <s v="Post"/>
    <s v="Post"/>
    <s v="Pure fire! The new summer hit from Notorious P.I.G. feat. Gangster Grill - You Don’t Need all That Meat! 🔊🔊Turn it up! 🔊🔊 #MeatFreeMonday"/>
    <s v="https://www.facebook.com/7297163299_10156121607808300"/>
    <x v="51"/>
    <n v="169"/>
    <n v="32"/>
    <m/>
    <m/>
    <s v=" #MeatFreeMonday"/>
    <n v="1"/>
    <s v="1"/>
    <s v="1"/>
    <n v="2"/>
    <n v="8"/>
    <n v="2"/>
    <n v="8"/>
    <n v="0"/>
    <n v="0"/>
    <n v="21"/>
    <n v="84"/>
    <n v="25"/>
  </r>
  <r>
    <s v="7297163299_10156122067213300"/>
    <s v="7297163299_10156122067213300"/>
    <m/>
    <m/>
    <m/>
    <m/>
    <m/>
    <m/>
    <m/>
    <m/>
    <s v="No"/>
    <n v="55"/>
    <m/>
    <m/>
    <s v="Post"/>
    <s v="Post"/>
    <s v="For the first time ever, Greenpeace is sailing into #PrideAmsterdam with our 100% electric minified Rainbow Warrior! 🌈🌈 Happy Pride Week 2018 🌈🌈"/>
    <s v="https://www.facebook.com/7297163299_10156122067213300"/>
    <x v="52"/>
    <n v="559"/>
    <n v="83"/>
    <m/>
    <m/>
    <s v=" #PrideAmsterdam"/>
    <n v="1"/>
    <s v="1"/>
    <s v="1"/>
    <n v="2"/>
    <n v="9.523809523809524"/>
    <n v="0"/>
    <n v="0"/>
    <n v="0"/>
    <n v="0"/>
    <n v="19"/>
    <n v="90.47619047619048"/>
    <n v="21"/>
  </r>
  <r>
    <s v="7297163299_10156127564068300"/>
    <s v="7297163299_10156127564068300"/>
    <m/>
    <m/>
    <m/>
    <m/>
    <m/>
    <m/>
    <m/>
    <m/>
    <s v="No"/>
    <n v="56"/>
    <m/>
    <m/>
    <s v="Post"/>
    <s v="Post"/>
    <s v="This is no time to scale back our commitment to stopping #wildlife extinction._x000a_https://act.gp/2OlyWd1"/>
    <s v="https://www.facebook.com/7297163299_10156127564068300"/>
    <x v="53"/>
    <n v="505"/>
    <n v="72"/>
    <m/>
    <m/>
    <s v=" #wildlife"/>
    <n v="1"/>
    <s v="1"/>
    <s v="1"/>
    <n v="1"/>
    <n v="7.6923076923076925"/>
    <n v="0"/>
    <n v="0"/>
    <n v="0"/>
    <n v="0"/>
    <n v="12"/>
    <n v="92.3076923076923"/>
    <n v="13"/>
  </r>
  <r>
    <s v="7297163299_10156128653598300"/>
    <s v="7297163299_10156128653598300"/>
    <m/>
    <m/>
    <m/>
    <m/>
    <m/>
    <m/>
    <m/>
    <m/>
    <s v="No"/>
    <n v="57"/>
    <m/>
    <m/>
    <s v="Post"/>
    <s v="Post"/>
    <s v="Next Saturday, activists will protest against oil drilling and celebrate a future where Portugal is a global pioneer in renewable energy solutions and moves away from fossil fuels._x000a__x000a_Join the movement to stop oil drilling: https://act.gp/2LHDexw_x000a__x000a_#Pararofuro #DefendtheSacred #Keepitintheground"/>
    <s v="https://www.facebook.com/7297163299_10156128653598300"/>
    <x v="54"/>
    <n v="208"/>
    <n v="13"/>
    <m/>
    <m/>
    <s v=" #Pararofuro #DefendtheSacred #Keepitintheground"/>
    <n v="1"/>
    <s v="1"/>
    <s v="1"/>
    <n v="1"/>
    <n v="2.6315789473684212"/>
    <n v="1"/>
    <n v="2.6315789473684212"/>
    <n v="0"/>
    <n v="0"/>
    <n v="36"/>
    <n v="94.73684210526316"/>
    <n v="38"/>
  </r>
  <r>
    <s v="7297163299_10155510960356479"/>
    <s v="7297163299_10155510960356479"/>
    <m/>
    <m/>
    <m/>
    <m/>
    <m/>
    <m/>
    <m/>
    <m/>
    <s v="No"/>
    <n v="58"/>
    <m/>
    <m/>
    <s v="Post"/>
    <s v="Post"/>
    <s v="In just 5 years China has planted 83.5 million acres of forest!"/>
    <s v="https://www.facebook.com/7297163299_10155510960356479"/>
    <x v="55"/>
    <n v="4632"/>
    <n v="252"/>
    <m/>
    <m/>
    <m/>
    <n v="1"/>
    <s v="1"/>
    <s v="1"/>
    <n v="0"/>
    <n v="0"/>
    <n v="0"/>
    <n v="0"/>
    <n v="0"/>
    <n v="0"/>
    <n v="13"/>
    <n v="100"/>
    <n v="13"/>
  </r>
  <r>
    <s v="7297163299_10156138777218300"/>
    <s v="7297163299_10156138777218300"/>
    <m/>
    <m/>
    <m/>
    <m/>
    <m/>
    <m/>
    <m/>
    <m/>
    <s v="No"/>
    <n v="59"/>
    <m/>
    <m/>
    <s v="Post"/>
    <s v="Post"/>
    <s v="We can't solve the plastic crisis just by cleaning beaches. There's just too much already. _x000a__x000a_We need to stop plastic waste at the source: https://act.gp/2ONikLf_x000a_#BreakFreeFromPlastic"/>
    <s v="https://www.facebook.com/7297163299_10156138777218300"/>
    <x v="56"/>
    <n v="1521"/>
    <n v="67"/>
    <m/>
    <m/>
    <s v=" #BreakFreeFromPlastic"/>
    <n v="1"/>
    <s v="1"/>
    <s v="1"/>
    <n v="0"/>
    <n v="0"/>
    <n v="2"/>
    <n v="8"/>
    <n v="0"/>
    <n v="0"/>
    <n v="23"/>
    <n v="92"/>
    <n v="25"/>
  </r>
  <r>
    <s v="7297163299_10156140706898300"/>
    <s v="7297163299_10156140706898300"/>
    <m/>
    <m/>
    <m/>
    <m/>
    <m/>
    <m/>
    <m/>
    <m/>
    <s v="No"/>
    <n v="60"/>
    <m/>
    <m/>
    <s v="Post"/>
    <s v="Post"/>
    <s v="Aerial image of the Great Australian Bight, a pristine stretch of ocean off the southern coastal fringe of Western Australia, South Australia and Victoria. It is a globally significant whale nursery, home to one of only two southern right whale calving grounds in the world, and a feeding area for blue whales, humpback whales, orcas and sea lions. It is also one of Australia’s most important fisheries. In fact, 85% of marine life in the Great Australian Bight is found nowhere else on earth."/>
    <s v="https://www.facebook.com/7297163299_10156140706898300"/>
    <x v="57"/>
    <n v="268"/>
    <n v="0"/>
    <m/>
    <m/>
    <m/>
    <n v="1"/>
    <s v="1"/>
    <s v="1"/>
    <n v="5"/>
    <n v="5.882352941176471"/>
    <n v="0"/>
    <n v="0"/>
    <n v="0"/>
    <n v="0"/>
    <n v="80"/>
    <n v="94.11764705882354"/>
    <n v="85"/>
  </r>
  <r>
    <s v="7297163299_10153324941803300"/>
    <s v="7297163299_10153324941803300"/>
    <m/>
    <m/>
    <m/>
    <m/>
    <m/>
    <m/>
    <m/>
    <m/>
    <s v="No"/>
    <n v="61"/>
    <m/>
    <m/>
    <s v="Post"/>
    <s v="Post"/>
    <m/>
    <s v="https://www.facebook.com/7297163299_10153324941803300"/>
    <x v="58"/>
    <n v="2389"/>
    <n v="16"/>
    <m/>
    <m/>
    <m/>
    <n v="1"/>
    <s v="1"/>
    <s v="1"/>
    <m/>
    <m/>
    <m/>
    <m/>
    <m/>
    <m/>
    <m/>
    <m/>
    <m/>
  </r>
  <r>
    <s v="7297163299_10156142361363300"/>
    <s v="7297163299_10156142361363300"/>
    <m/>
    <m/>
    <m/>
    <m/>
    <m/>
    <m/>
    <m/>
    <m/>
    <s v="No"/>
    <n v="62"/>
    <m/>
    <m/>
    <s v="Post"/>
    <s v="Post"/>
    <s v="What happened when a bunch of curious onlookers saw this statue on one of the hottest days of the year in Korea? &gt;&gt; https://act.gp/2nlV0rq_x000a__x000a_Via @Greenpeace 그린피스 서울사무소 and 힐링브러쉬 healingbrush"/>
    <s v="https://www.facebook.com/7297163299_10156142361363300"/>
    <x v="59"/>
    <n v="2536"/>
    <n v="64"/>
    <m/>
    <m/>
    <m/>
    <n v="1"/>
    <s v="1"/>
    <s v="1"/>
    <n v="1"/>
    <n v="3.4482758620689653"/>
    <n v="0"/>
    <n v="0"/>
    <n v="0"/>
    <n v="0"/>
    <n v="28"/>
    <n v="96.55172413793103"/>
    <n v="29"/>
  </r>
  <r>
    <s v="7297163299_10156143391438300"/>
    <s v="7297163299_10156143391438300"/>
    <m/>
    <m/>
    <m/>
    <m/>
    <m/>
    <m/>
    <m/>
    <m/>
    <s v="No"/>
    <n v="63"/>
    <m/>
    <m/>
    <s v="Post"/>
    <s v="Post"/>
    <s v="When we work together, we can do amazing things._x000a__x000a_Every frame of this video from Greenpeace Deutschland was hand-drawn by someone who wants an Antarctic Ocean Sanctuary._x000a__x000a_Bring all your power and creativity, and help us create the biggest protected area on Earth: https://act.gp/2EQDFxH_x000a__x000a_#ProtectAntarctic_x000a_Burg Herzberg Festival"/>
    <s v="https://www.facebook.com/7297163299_10156143391438300"/>
    <x v="60"/>
    <n v="607"/>
    <n v="19"/>
    <m/>
    <m/>
    <s v=" #ProtectAntarctic"/>
    <n v="1"/>
    <s v="1"/>
    <s v="1"/>
    <n v="2"/>
    <n v="4.166666666666667"/>
    <n v="0"/>
    <n v="0"/>
    <n v="0"/>
    <n v="0"/>
    <n v="46"/>
    <n v="95.83333333333333"/>
    <n v="48"/>
  </r>
  <r>
    <s v="7297163299_10156145906543300"/>
    <s v="7297163299_10156145906543300"/>
    <m/>
    <m/>
    <m/>
    <m/>
    <m/>
    <m/>
    <m/>
    <m/>
    <s v="No"/>
    <n v="64"/>
    <m/>
    <m/>
    <s v="Post"/>
    <s v="Post"/>
    <s v="In honour of International Day of the World's Indigenous Peoples, we're celebrating the courageous Indigenous land and water protectors at the heart of the movement to #StopPipelines. _x000a__x000a_These are just four of millions of Indigenous Peoples worldwide who are leading the resistance against colonization, in defence of their land, water, and climate. _x000a__x000a_Thank you for your leadership and bravery ✊🏽"/>
    <s v="https://www.facebook.com/7297163299_10156145906543300"/>
    <x v="61"/>
    <n v="524"/>
    <n v="13"/>
    <m/>
    <m/>
    <s v=" #StopPipelines"/>
    <n v="1"/>
    <s v="1"/>
    <s v="1"/>
    <n v="4"/>
    <n v="6.779661016949152"/>
    <n v="1"/>
    <n v="1.694915254237288"/>
    <n v="0"/>
    <n v="0"/>
    <n v="54"/>
    <n v="91.52542372881356"/>
    <n v="59"/>
  </r>
  <r>
    <s v="7297163299_10156147321278300"/>
    <s v="7297163299_10156147321278300"/>
    <m/>
    <m/>
    <m/>
    <m/>
    <m/>
    <m/>
    <m/>
    <m/>
    <s v="No"/>
    <n v="65"/>
    <m/>
    <m/>
    <s v="Post"/>
    <s v="Post"/>
    <s v="We 💙 music that has a message for our oceans._x000a__x000a_#BreakFreeFromPlastic &gt;&gt; https://act.gp/2LmBrNC"/>
    <s v="https://www.facebook.com/7297163299_10156147321278300"/>
    <x v="62"/>
    <n v="170"/>
    <n v="2"/>
    <m/>
    <m/>
    <s v=" #BreakFreeFromPlastic"/>
    <n v="1"/>
    <s v="1"/>
    <s v="1"/>
    <n v="0"/>
    <n v="0"/>
    <n v="0"/>
    <n v="0"/>
    <n v="0"/>
    <n v="0"/>
    <n v="10"/>
    <n v="100"/>
    <n v="10"/>
  </r>
  <r>
    <s v="7297163299_10156145650353300"/>
    <s v="7297163299_10156145650353300"/>
    <m/>
    <m/>
    <m/>
    <m/>
    <m/>
    <m/>
    <m/>
    <m/>
    <s v="No"/>
    <n v="66"/>
    <m/>
    <m/>
    <s v="Post"/>
    <s v="Post"/>
    <s v="This man powers his entire household (including his electric car) with free energy from the sun. _x000a__x000a_Who wants to do the same?"/>
    <s v="https://www.facebook.com/7297163299_10156145650353300"/>
    <x v="63"/>
    <n v="564"/>
    <n v="25"/>
    <m/>
    <m/>
    <m/>
    <n v="1"/>
    <s v="1"/>
    <s v="1"/>
    <n v="1"/>
    <n v="4.545454545454546"/>
    <n v="0"/>
    <n v="0"/>
    <n v="0"/>
    <n v="0"/>
    <n v="21"/>
    <n v="95.45454545454545"/>
    <n v="22"/>
  </r>
  <r>
    <s v="7297163299_10156147893743300"/>
    <s v="7297163299_10156147893743300"/>
    <m/>
    <m/>
    <m/>
    <m/>
    <m/>
    <m/>
    <m/>
    <m/>
    <s v="No"/>
    <n v="67"/>
    <m/>
    <m/>
    <s v="Post"/>
    <s v="Post"/>
    <s v="All over the world people are suffering from dirty fossil fuels polluting their air and water. _x000a__x000a_But now we're mobilising to #BreakFree from coal and oil ✊🏽_x000a__x000a_Join the movement. Let's create the new age of sustainable energy together ➡️https://act.gp/2M55Lxc"/>
    <s v="https://www.facebook.com/7297163299_10156147893743300"/>
    <x v="64"/>
    <n v="514"/>
    <n v="47"/>
    <m/>
    <m/>
    <s v=" #BreakFree"/>
    <n v="1"/>
    <s v="1"/>
    <s v="1"/>
    <n v="1"/>
    <n v="2.380952380952381"/>
    <n v="2"/>
    <n v="4.761904761904762"/>
    <n v="0"/>
    <n v="0"/>
    <n v="39"/>
    <n v="92.85714285714286"/>
    <n v="42"/>
  </r>
  <r>
    <s v="7297163299_2138615783127995"/>
    <s v="7297163299_2138615783127995"/>
    <m/>
    <m/>
    <m/>
    <m/>
    <m/>
    <m/>
    <m/>
    <m/>
    <s v="No"/>
    <n v="68"/>
    <m/>
    <m/>
    <s v="Post"/>
    <s v="Post"/>
    <s v="Rang-tan's forest home is being destroyed to clear the way for palm oil - an ingredient used to make products for brands like Unilever, Mondelez and Nestlé. _x000a__x000a_If we don't act, more precious habitats will be ruined, Indigenous Peoples could lose their homes, and Rang-tan and her species could be lost forever._x000a__x000a_Add your name and tell big companies to stop using palm oil from rainforest destroyers. &gt;&gt;https://act.gp/2BhLdNh"/>
    <s v="https://www.facebook.com/7297163299_2138615783127995"/>
    <x v="65"/>
    <n v="44"/>
    <n v="13"/>
    <m/>
    <m/>
    <m/>
    <n v="1"/>
    <s v="1"/>
    <s v="1"/>
    <n v="3"/>
    <n v="4.166666666666667"/>
    <n v="3"/>
    <n v="4.166666666666667"/>
    <n v="0"/>
    <n v="0"/>
    <n v="66"/>
    <n v="91.66666666666667"/>
    <n v="72"/>
  </r>
  <r>
    <s v="7297163299_10154916755399229"/>
    <s v="7297163299_10154916755399229"/>
    <m/>
    <m/>
    <m/>
    <m/>
    <m/>
    <m/>
    <m/>
    <m/>
    <s v="No"/>
    <n v="69"/>
    <m/>
    <m/>
    <s v="Post"/>
    <s v="Post"/>
    <s v="The trail of palm oil destruction leads all the way from the forests to our shopping carts. _x000a__x000a_Tell companies to drop dirty palm oil: http://greenpeace.org/saverangtan_x000a__x000a_#SaveRangTan #DropDirtyPalmOil"/>
    <s v="https://www.facebook.com/7297163299_10154916755399229"/>
    <x v="66"/>
    <n v="2324"/>
    <n v="257"/>
    <s v=" http://greenpeace.org/saverangtan"/>
    <s v="greenpeace.org"/>
    <s v=" #SaveRangTan #DropDirtyPalmOil"/>
    <n v="1"/>
    <s v="1"/>
    <s v="1"/>
    <n v="1"/>
    <n v="3.8461538461538463"/>
    <n v="2"/>
    <n v="7.6923076923076925"/>
    <n v="0"/>
    <n v="0"/>
    <n v="23"/>
    <n v="88.46153846153847"/>
    <n v="26"/>
  </r>
  <r>
    <s v="7297163299_10156157140078300"/>
    <s v="7297163299_10156157140078300"/>
    <m/>
    <m/>
    <m/>
    <m/>
    <m/>
    <m/>
    <m/>
    <m/>
    <s v="No"/>
    <n v="70"/>
    <m/>
    <m/>
    <s v="Post"/>
    <s v="Post"/>
    <s v="Every day we lose 25 orangutans because their forest homes are being destroyed by dirty palm oil. This has to stop &gt;&gt; https://act.gp/2nC5F1F"/>
    <s v="https://www.facebook.com/7297163299_10156157140078300"/>
    <x v="67"/>
    <n v="656"/>
    <n v="35"/>
    <m/>
    <m/>
    <m/>
    <n v="1"/>
    <s v="1"/>
    <s v="1"/>
    <n v="0"/>
    <n v="0"/>
    <n v="2"/>
    <n v="9.523809523809524"/>
    <n v="0"/>
    <n v="0"/>
    <n v="19"/>
    <n v="90.47619047619048"/>
    <n v="21"/>
  </r>
  <r>
    <s v="7297163299_2168306216759351"/>
    <s v="7297163299_2168306216759351"/>
    <m/>
    <m/>
    <m/>
    <m/>
    <m/>
    <m/>
    <m/>
    <m/>
    <s v="No"/>
    <n v="71"/>
    <m/>
    <m/>
    <s v="Post"/>
    <s v="Post"/>
    <s v="This is just heartbreaking 😢_x000a__x000a_We cannot let their home be turned into a tanker superhighway! https://act.gp/2MIazVK"/>
    <s v="https://www.facebook.com/7297163299_2168306216759351"/>
    <x v="68"/>
    <n v="667"/>
    <n v="63"/>
    <m/>
    <m/>
    <m/>
    <n v="1"/>
    <s v="1"/>
    <s v="1"/>
    <n v="0"/>
    <n v="0"/>
    <n v="1"/>
    <n v="6.666666666666667"/>
    <n v="0"/>
    <n v="0"/>
    <n v="14"/>
    <n v="93.33333333333333"/>
    <n v="15"/>
  </r>
  <r>
    <s v="7297163299_1801350959971819"/>
    <s v="7297163299_1801350959971819"/>
    <m/>
    <m/>
    <m/>
    <m/>
    <m/>
    <m/>
    <m/>
    <m/>
    <s v="No"/>
    <n v="72"/>
    <m/>
    <m/>
    <s v="Post"/>
    <s v="Post"/>
    <s v="Waves of plastic have taken over Manila, Philippines after torrential rains and floods. Our climate crisis is a plastic crisis. Corporations and governments need to stand up and take responsibility for the sake of our environment everywhere &gt;&gt; https://act.gp/2MO8Xd5"/>
    <s v="https://www.facebook.com/7297163299_1801350959971819"/>
    <x v="69"/>
    <n v="887"/>
    <n v="87"/>
    <m/>
    <m/>
    <m/>
    <n v="1"/>
    <s v="1"/>
    <s v="1"/>
    <n v="0"/>
    <n v="0"/>
    <n v="2"/>
    <n v="5.405405405405405"/>
    <n v="0"/>
    <n v="0"/>
    <n v="35"/>
    <n v="94.5945945945946"/>
    <n v="37"/>
  </r>
  <r>
    <s v="7297163299_10156851739884684"/>
    <s v="7297163299_10156851739884684"/>
    <m/>
    <m/>
    <m/>
    <m/>
    <m/>
    <m/>
    <m/>
    <m/>
    <s v="No"/>
    <n v="73"/>
    <m/>
    <m/>
    <s v="Post"/>
    <s v="Post"/>
    <s v="Fruits and vegetables wrapped in single-use plastic? Now that’s bananas 🍌_x000a__x000a_Tell your local supermarket to #BreakFreeFromPlastic today &gt;&gt; https://act.gp/2MIz2u1"/>
    <s v="https://www.facebook.com/7297163299_10156851739884684"/>
    <x v="70"/>
    <n v="1701"/>
    <n v="77"/>
    <m/>
    <m/>
    <s v=" #BreakFreeFromPlastic"/>
    <n v="1"/>
    <s v="1"/>
    <s v="1"/>
    <n v="0"/>
    <n v="0"/>
    <n v="0"/>
    <n v="0"/>
    <n v="0"/>
    <n v="0"/>
    <n v="19"/>
    <n v="100"/>
    <n v="19"/>
  </r>
  <r>
    <s v="7297163299_10156164381278300"/>
    <s v="7297163299_10156164381278300"/>
    <m/>
    <m/>
    <m/>
    <m/>
    <m/>
    <m/>
    <m/>
    <m/>
    <s v="No"/>
    <n v="74"/>
    <m/>
    <m/>
    <s v="Post"/>
    <s v="Post"/>
    <s v="What type of photos have changed your view of the world? 📷_x000a__x000a_#WorldPhotographyDay"/>
    <s v="https://www.facebook.com/7297163299_10156164381278300"/>
    <x v="71"/>
    <n v="252"/>
    <n v="11"/>
    <m/>
    <m/>
    <s v=" #WorldPhotographyDay"/>
    <n v="1"/>
    <s v="1"/>
    <s v="1"/>
    <n v="0"/>
    <n v="0"/>
    <n v="0"/>
    <n v="0"/>
    <n v="0"/>
    <n v="0"/>
    <n v="12"/>
    <n v="100"/>
    <n v="12"/>
  </r>
  <r>
    <s v="7297163299_10154924081004229"/>
    <s v="7297163299_10154924081004229"/>
    <m/>
    <m/>
    <m/>
    <m/>
    <m/>
    <m/>
    <m/>
    <m/>
    <s v="No"/>
    <n v="75"/>
    <m/>
    <m/>
    <s v="Post"/>
    <s v="Post"/>
    <s v="Today is World Orangutan Day. ICYMI - The trail of palm oil destruction leads all the way from the forests to our shopping carts. _x000a__x000a_Tell companies to drop dirty palm oil: http://greenpeace.org/saverangtan_x000a__x000a_#SaveRangTan #DropDirtyPalmOil"/>
    <s v="https://www.facebook.com/7297163299_10154924081004229"/>
    <x v="72"/>
    <n v="1568"/>
    <n v="101"/>
    <s v=" http://greenpeace.org/saverangtan"/>
    <s v="greenpeace.org"/>
    <s v=" #SaveRangTan #DropDirtyPalmOil"/>
    <n v="1"/>
    <s v="1"/>
    <s v="1"/>
    <n v="1"/>
    <n v="3.125"/>
    <n v="2"/>
    <n v="6.25"/>
    <n v="0"/>
    <n v="0"/>
    <n v="29"/>
    <n v="90.625"/>
    <n v="32"/>
  </r>
  <r>
    <s v="7297163299_10156165423183300"/>
    <s v="7297163299_10156165423183300"/>
    <m/>
    <m/>
    <m/>
    <m/>
    <m/>
    <m/>
    <m/>
    <m/>
    <s v="No"/>
    <n v="76"/>
    <m/>
    <m/>
    <s v="Post"/>
    <s v="Post"/>
    <s v="The headline might be shocking, but the trend is nothing new. _x000a__x000a_Here's how we can all stand up to demand corporate accountability &gt;&gt; https://act.gp/2nKwyAn"/>
    <s v="https://www.facebook.com/7297163299_10156165423183300"/>
    <x v="73"/>
    <n v="285"/>
    <n v="10"/>
    <m/>
    <m/>
    <m/>
    <n v="1"/>
    <s v="1"/>
    <s v="1"/>
    <n v="0"/>
    <n v="0"/>
    <n v="1"/>
    <n v="4.545454545454546"/>
    <n v="0"/>
    <n v="0"/>
    <n v="21"/>
    <n v="95.45454545454545"/>
    <n v="22"/>
  </r>
  <r>
    <s v="7297163299_10156604762594116"/>
    <s v="7297163299_10156604762594116"/>
    <m/>
    <m/>
    <m/>
    <m/>
    <m/>
    <m/>
    <m/>
    <m/>
    <s v="No"/>
    <n v="77"/>
    <m/>
    <m/>
    <s v="Post"/>
    <s v="Post"/>
    <s v="This famous actor has taken to the streets of Beijing to call attention to the need for Antarctic protection - while disguised as a penguin 🐧_x000a__x000a_Join him in pledging your support for the creation of the world's largest ocean santuary, a place that penguins, whales, seals and a whole world of wildlife call home. _x000a__x000a_https://act.gp/2N22Cus"/>
    <s v="https://www.facebook.com/7297163299_10156604762594116"/>
    <x v="74"/>
    <n v="247"/>
    <n v="3"/>
    <m/>
    <m/>
    <m/>
    <n v="1"/>
    <s v="1"/>
    <s v="1"/>
    <n v="3"/>
    <n v="5.660377358490566"/>
    <n v="0"/>
    <n v="0"/>
    <n v="0"/>
    <n v="0"/>
    <n v="50"/>
    <n v="94.33962264150944"/>
    <n v="53"/>
  </r>
  <r>
    <s v="7297163299_1355000034637295"/>
    <s v="7297163299_1355000034637295"/>
    <m/>
    <m/>
    <m/>
    <m/>
    <m/>
    <m/>
    <m/>
    <m/>
    <s v="No"/>
    <n v="78"/>
    <m/>
    <m/>
    <s v="Post"/>
    <s v="Post"/>
    <s v="&quot;As a doctor it's my job to protect people's health.&quot;_x000a__x000a_Watch the video to see why Dr Saleh, along with other medical professionals, helped shut down Volkswagen's UK office yesterday._x000a__x000a_#CleanAirNow"/>
    <s v="https://www.facebook.com/7297163299_1355000034637295"/>
    <x v="75"/>
    <n v="491"/>
    <n v="32"/>
    <m/>
    <m/>
    <s v=" #CleanAirNow"/>
    <n v="1"/>
    <s v="1"/>
    <s v="1"/>
    <n v="2"/>
    <n v="6.451612903225806"/>
    <n v="0"/>
    <n v="0"/>
    <n v="0"/>
    <n v="0"/>
    <n v="29"/>
    <n v="93.54838709677419"/>
    <n v="31"/>
  </r>
  <r>
    <s v="7297163299_10156180133448300"/>
    <s v="7297163299_10156180133448300"/>
    <m/>
    <m/>
    <m/>
    <m/>
    <m/>
    <m/>
    <m/>
    <m/>
    <s v="No"/>
    <n v="79"/>
    <m/>
    <m/>
    <s v="Post"/>
    <s v="Post"/>
    <s v="This is so awesome! There is so much we can do in our community to help to tackle plastic pollution._x000a__x000a_Here are a few things you can do: https://act.gp/2o6Lw3W"/>
    <s v="https://www.facebook.com/7297163299_10156180133448300"/>
    <x v="76"/>
    <n v="1161"/>
    <n v="33"/>
    <m/>
    <m/>
    <m/>
    <n v="1"/>
    <s v="1"/>
    <s v="1"/>
    <n v="1"/>
    <n v="3.5714285714285716"/>
    <n v="0"/>
    <n v="0"/>
    <n v="0"/>
    <n v="0"/>
    <n v="27"/>
    <n v="96.42857142857143"/>
    <n v="28"/>
  </r>
  <r>
    <s v="7297163299_933669056833761"/>
    <s v="7297163299_933669056833761"/>
    <m/>
    <m/>
    <m/>
    <m/>
    <m/>
    <m/>
    <m/>
    <m/>
    <s v="No"/>
    <n v="80"/>
    <m/>
    <m/>
    <s v="Post"/>
    <s v="Post"/>
    <s v="It's never too late to switch to a plant-based diet. Here are some ideas to get you started &gt;&gt; https://act.gp/2HrqPXV_x000a__x000a_(Thanks, Zinc!)"/>
    <s v="https://www.facebook.com/7297163299_933669056833761"/>
    <x v="77"/>
    <n v="1079"/>
    <n v="109"/>
    <m/>
    <m/>
    <m/>
    <n v="1"/>
    <s v="1"/>
    <s v="1"/>
    <n v="0"/>
    <n v="0"/>
    <n v="0"/>
    <n v="0"/>
    <n v="0"/>
    <n v="0"/>
    <n v="21"/>
    <n v="100"/>
    <n v="21"/>
  </r>
  <r>
    <s v="7297163299_527454234368304"/>
    <s v="7297163299_527454234368304"/>
    <m/>
    <m/>
    <m/>
    <m/>
    <m/>
    <m/>
    <m/>
    <m/>
    <s v="No"/>
    <n v="81"/>
    <m/>
    <m/>
    <s v="Post"/>
    <s v="Post"/>
    <s v="Unfortunately, we can't recycle our way out of the plastics problem. And bioplastics probably can't help us much either. The solution? The vast majority of plastic we produce just isn't necessary. So let's stop producing it."/>
    <s v="https://www.facebook.com/7297163299_527454234368304"/>
    <x v="78"/>
    <n v="924"/>
    <n v="39"/>
    <m/>
    <m/>
    <m/>
    <n v="1"/>
    <s v="1"/>
    <s v="1"/>
    <n v="0"/>
    <n v="0"/>
    <n v="2"/>
    <n v="5.555555555555555"/>
    <n v="0"/>
    <n v="0"/>
    <n v="34"/>
    <n v="94.44444444444444"/>
    <n v="36"/>
  </r>
  <r>
    <s v="7297163299_289671825157047"/>
    <s v="7297163299_289671825157047"/>
    <m/>
    <m/>
    <m/>
    <m/>
    <m/>
    <m/>
    <m/>
    <m/>
    <s v="No"/>
    <n v="82"/>
    <m/>
    <m/>
    <s v="Post"/>
    <s v="Post"/>
    <s v="SHARE if you want more of this!_x000a__x000a_Video from World Economic Forum"/>
    <s v="https://www.facebook.com/7297163299_289671825157047"/>
    <x v="79"/>
    <n v="2195"/>
    <n v="27"/>
    <m/>
    <m/>
    <m/>
    <n v="1"/>
    <s v="1"/>
    <s v="1"/>
    <n v="0"/>
    <n v="0"/>
    <n v="0"/>
    <n v="0"/>
    <n v="0"/>
    <n v="0"/>
    <n v="12"/>
    <n v="100"/>
    <n v="12"/>
  </r>
  <r>
    <s v="7297163299_2003046259748162"/>
    <s v="7297163299_2003046259748162"/>
    <m/>
    <m/>
    <m/>
    <m/>
    <m/>
    <m/>
    <m/>
    <m/>
    <s v="No"/>
    <n v="83"/>
    <m/>
    <m/>
    <s v="Post"/>
    <s v="Post"/>
    <s v="160,000 sea birds and 300,000 turtles are taken as unintended bycatch each year._x000a__x000a_Using repurposed fishnet, Greenpeace Japan and designer @Kumiko Tani want to highlight this act of destruction. Share to expose. _x000a__x000a_#ILoveMyOcean"/>
    <s v="https://www.facebook.com/7297163299_2003046259748162"/>
    <x v="80"/>
    <n v="170"/>
    <n v="2"/>
    <m/>
    <m/>
    <s v=" #ILoveMyOcean"/>
    <n v="1"/>
    <s v="1"/>
    <s v="1"/>
    <n v="0"/>
    <n v="0"/>
    <n v="1"/>
    <n v="2.857142857142857"/>
    <n v="0"/>
    <n v="0"/>
    <n v="34"/>
    <n v="97.14285714285714"/>
    <n v="35"/>
  </r>
  <r>
    <s v="7297163299_234278570584840"/>
    <s v="7297163299_234278570584840"/>
    <m/>
    <m/>
    <m/>
    <m/>
    <m/>
    <m/>
    <m/>
    <m/>
    <s v="No"/>
    <n v="84"/>
    <m/>
    <m/>
    <s v="Post"/>
    <s v="Post"/>
    <s v="Let’s hear it for green cities! 👏👏👏_x000a__x000a_Video via World Economic Forum"/>
    <s v="https://www.facebook.com/7297163299_234278570584840"/>
    <x v="81"/>
    <n v="411"/>
    <n v="15"/>
    <m/>
    <m/>
    <m/>
    <n v="1"/>
    <s v="1"/>
    <s v="1"/>
    <n v="0"/>
    <n v="0"/>
    <n v="0"/>
    <n v="0"/>
    <n v="0"/>
    <n v="0"/>
    <n v="12"/>
    <n v="100"/>
    <n v="12"/>
  </r>
  <r>
    <s v="7297163299_10156191496143300"/>
    <s v="7297163299_10156191496143300"/>
    <m/>
    <m/>
    <m/>
    <m/>
    <m/>
    <m/>
    <m/>
    <m/>
    <s v="No"/>
    <n v="85"/>
    <m/>
    <m/>
    <s v="Post"/>
    <s v="Post"/>
    <s v="It doesn’t matter where you are, climate change is affecting us all. _x000a__x000a_We need to vote for people who understand the threat climate change poses to our future and to the future of our planet."/>
    <s v="https://www.facebook.com/7297163299_10156191496143300"/>
    <x v="82"/>
    <n v="1582"/>
    <n v="60"/>
    <m/>
    <m/>
    <m/>
    <n v="1"/>
    <s v="1"/>
    <s v="1"/>
    <n v="0"/>
    <n v="0"/>
    <n v="1"/>
    <n v="2.7777777777777777"/>
    <n v="0"/>
    <n v="0"/>
    <n v="35"/>
    <n v="97.22222222222223"/>
    <n v="36"/>
  </r>
  <r>
    <s v="7297163299_10156192564203300"/>
    <s v="7297163299_10156192564203300"/>
    <m/>
    <m/>
    <m/>
    <m/>
    <m/>
    <m/>
    <m/>
    <m/>
    <s v="No"/>
    <n v="86"/>
    <m/>
    <m/>
    <s v="Post"/>
    <s v="Post"/>
    <s v="For decades, big corporations have profited at the expense of the environment. Not any more. This is the story of climate justice &gt;&gt; https://act.gp/2PgsqDR"/>
    <s v="https://www.facebook.com/7297163299_10156192564203300"/>
    <x v="83"/>
    <n v="472"/>
    <n v="24"/>
    <m/>
    <m/>
    <m/>
    <n v="1"/>
    <s v="1"/>
    <s v="1"/>
    <n v="0"/>
    <n v="0"/>
    <n v="0"/>
    <n v="0"/>
    <n v="0"/>
    <n v="0"/>
    <n v="22"/>
    <n v="100"/>
    <n v="22"/>
  </r>
  <r>
    <s v="7297163299_968169753391363"/>
    <s v="7297163299_968169753391363"/>
    <m/>
    <m/>
    <m/>
    <m/>
    <m/>
    <m/>
    <m/>
    <m/>
    <s v="No"/>
    <n v="87"/>
    <m/>
    <m/>
    <s v="Post"/>
    <s v="Post"/>
    <s v="This summer, a smokestorm rolled through the West of the US. The sun took on an eerie orange hue and mountains disappeared. _x000a__x000a_That got us wondering: How bad is the smoke for our health? What can we do to make things better?"/>
    <s v="https://www.facebook.com/7297163299_968169753391363"/>
    <x v="84"/>
    <n v="57"/>
    <n v="6"/>
    <m/>
    <m/>
    <m/>
    <n v="1"/>
    <s v="1"/>
    <s v="1"/>
    <n v="1"/>
    <n v="2.380952380952381"/>
    <n v="2"/>
    <n v="4.761904761904762"/>
    <n v="0"/>
    <n v="0"/>
    <n v="39"/>
    <n v="92.85714285714286"/>
    <n v="42"/>
  </r>
  <r>
    <s v="7297163299_10156194770943300"/>
    <s v="7297163299_10156194770943300"/>
    <m/>
    <m/>
    <m/>
    <m/>
    <m/>
    <m/>
    <m/>
    <m/>
    <s v="No"/>
    <n v="88"/>
    <m/>
    <m/>
    <s v="Post"/>
    <s v="Post"/>
    <s v="Happy Whale Shark Day to these gentle giants 😍😍_x000a_https://act.gp/2wwvEeJ"/>
    <s v="https://www.facebook.com/7297163299_10156194770943300"/>
    <x v="85"/>
    <n v="735"/>
    <n v="30"/>
    <m/>
    <m/>
    <m/>
    <n v="1"/>
    <s v="1"/>
    <s v="1"/>
    <n v="2"/>
    <n v="25"/>
    <n v="1"/>
    <n v="12.5"/>
    <n v="0"/>
    <n v="0"/>
    <n v="5"/>
    <n v="62.5"/>
    <n v="8"/>
  </r>
  <r>
    <s v="7297163299_464697284033553"/>
    <s v="7297163299_464697284033553"/>
    <m/>
    <m/>
    <m/>
    <m/>
    <m/>
    <m/>
    <m/>
    <m/>
    <s v="No"/>
    <n v="89"/>
    <m/>
    <m/>
    <s v="Post"/>
    <s v="Post"/>
    <s v="Do you think a country which produces 31 million pigs every year is a good place to host the World Food Summit on more sustainable food? _x000a__x000a_Neither do we 🐷_x000a__x000a_To feed the world, we need less meat and more plant-based food. Join the movement here: https://act.gp/2Nwbh8W_x000a__x000a_#BetterFood"/>
    <s v="https://www.facebook.com/7297163299_464697284033553"/>
    <x v="86"/>
    <n v="639"/>
    <n v="45"/>
    <m/>
    <m/>
    <s v=" #BetterFood"/>
    <n v="1"/>
    <s v="1"/>
    <s v="1"/>
    <n v="2"/>
    <n v="4.25531914893617"/>
    <n v="1"/>
    <n v="2.127659574468085"/>
    <n v="0"/>
    <n v="0"/>
    <n v="44"/>
    <n v="93.61702127659575"/>
    <n v="47"/>
  </r>
  <r>
    <s v="7297163299_289965964926062"/>
    <s v="7297163299_289965964926062"/>
    <m/>
    <m/>
    <m/>
    <m/>
    <m/>
    <m/>
    <m/>
    <m/>
    <s v="No"/>
    <n v="90"/>
    <m/>
    <m/>
    <s v="Post"/>
    <s v="Post"/>
    <s v="That's the same as 25,000 Empire State Buildings. When you throw away, there is no away. _x000a__x000a_There are still things you can do &gt;&gt;&gt; https://act.gp/2PmWhur_x000a__x000a_(Thanks World Economic Forum)"/>
    <s v="https://www.facebook.com/7297163299_289965964926062"/>
    <x v="87"/>
    <n v="1261"/>
    <n v="73"/>
    <m/>
    <m/>
    <m/>
    <n v="1"/>
    <s v="1"/>
    <s v="1"/>
    <n v="0"/>
    <n v="0"/>
    <n v="0"/>
    <n v="0"/>
    <n v="0"/>
    <n v="0"/>
    <n v="28"/>
    <n v="100"/>
    <n v="28"/>
  </r>
  <r>
    <s v="7297163299_1101874693305115"/>
    <s v="7297163299_1101874693305115"/>
    <m/>
    <m/>
    <m/>
    <m/>
    <m/>
    <m/>
    <m/>
    <m/>
    <s v="No"/>
    <n v="91"/>
    <m/>
    <m/>
    <s v="Post"/>
    <s v="Post"/>
    <s v="Feeding the world isn't a beauty contest. Get more out of these so-called &quot;ugly&quot; fruit and vegetables here &gt;&gt; https://act.gp/2NF9COl"/>
    <s v="https://www.facebook.com/7297163299_1101874693305115"/>
    <x v="88"/>
    <n v="861"/>
    <n v="112"/>
    <m/>
    <m/>
    <m/>
    <n v="1"/>
    <s v="1"/>
    <s v="1"/>
    <n v="1"/>
    <n v="5.2631578947368425"/>
    <n v="1"/>
    <n v="5.2631578947368425"/>
    <n v="0"/>
    <n v="0"/>
    <n v="17"/>
    <n v="89.47368421052632"/>
    <n v="19"/>
  </r>
  <r>
    <s v="7297163299_313334319456721"/>
    <s v="7297163299_313334319456721"/>
    <m/>
    <m/>
    <m/>
    <m/>
    <m/>
    <m/>
    <m/>
    <m/>
    <s v="No"/>
    <n v="92"/>
    <m/>
    <m/>
    <s v="Post"/>
    <s v="Post"/>
    <s v="Every second breath you take comes from the oceans._x000a__x000a_The oxygen they produce literally keeps us alive, but right now, our oceans are mostly unprotected and in more danger than ever before. _x000a_Now we have a chance to change that."/>
    <s v="https://www.facebook.com/7297163299_313334319456721"/>
    <x v="89"/>
    <n v="861"/>
    <n v="31"/>
    <m/>
    <m/>
    <m/>
    <n v="1"/>
    <s v="1"/>
    <s v="1"/>
    <n v="1"/>
    <n v="2.5"/>
    <n v="1"/>
    <n v="2.5"/>
    <n v="0"/>
    <n v="0"/>
    <n v="38"/>
    <n v="95"/>
    <n v="40"/>
  </r>
  <r>
    <s v="7297163299_2124738451111150"/>
    <s v="7297163299_2124738451111150"/>
    <m/>
    <m/>
    <m/>
    <m/>
    <m/>
    <m/>
    <m/>
    <m/>
    <s v="No"/>
    <n v="93"/>
    <m/>
    <m/>
    <s v="Post"/>
    <s v="Post"/>
    <s v="5 days to go until people around the world #RiseforClimate!_x000a__x000a_Find an event near you &gt;&gt; https://riseforclimate.org/"/>
    <s v="https://www.facebook.com/7297163299_2124738451111150"/>
    <x v="90"/>
    <n v="510"/>
    <n v="10"/>
    <m/>
    <m/>
    <s v=" #RiseforClimate"/>
    <n v="1"/>
    <s v="1"/>
    <s v="1"/>
    <n v="0"/>
    <n v="0"/>
    <n v="0"/>
    <n v="0"/>
    <n v="0"/>
    <n v="0"/>
    <n v="15"/>
    <n v="100"/>
    <n v="15"/>
  </r>
  <r>
    <s v="7297163299_10156208465373300"/>
    <s v="7297163299_10156208465373300"/>
    <m/>
    <m/>
    <m/>
    <m/>
    <m/>
    <m/>
    <m/>
    <m/>
    <s v="No"/>
    <n v="94"/>
    <m/>
    <m/>
    <s v="Post"/>
    <s v="Post"/>
    <s v="There's a reason why it's called the &quot;rainforests of the sea&quot;. Because they're so damn beautiful and need our protection"/>
    <s v="https://www.facebook.com/7297163299_10156208465373300"/>
    <x v="91"/>
    <n v="215"/>
    <n v="2"/>
    <m/>
    <m/>
    <m/>
    <n v="1"/>
    <s v="1"/>
    <s v="1"/>
    <n v="2"/>
    <n v="10"/>
    <n v="1"/>
    <n v="5"/>
    <n v="0"/>
    <n v="0"/>
    <n v="17"/>
    <n v="85"/>
    <n v="20"/>
  </r>
  <r>
    <s v="7297163299_562484804208503"/>
    <s v="7297163299_562484804208503"/>
    <m/>
    <m/>
    <m/>
    <m/>
    <m/>
    <m/>
    <m/>
    <m/>
    <s v="No"/>
    <n v="95"/>
    <m/>
    <m/>
    <s v="Post"/>
    <s v="Post"/>
    <s v="This palm oil company destroyed an area of forest twice the size of Paris. Now they're letting fires rage on their land._x000a__x000a_Share this video and support our firefighters on the ground."/>
    <s v="https://www.facebook.com/7297163299_562484804208503"/>
    <x v="92"/>
    <n v="344"/>
    <n v="46"/>
    <m/>
    <m/>
    <m/>
    <n v="1"/>
    <s v="1"/>
    <s v="1"/>
    <n v="1"/>
    <n v="3.125"/>
    <n v="1"/>
    <n v="3.125"/>
    <n v="0"/>
    <n v="0"/>
    <n v="30"/>
    <n v="93.75"/>
    <n v="32"/>
  </r>
  <r>
    <s v="7297163299_10156209599913300"/>
    <s v="7297163299_10156209599913300"/>
    <m/>
    <m/>
    <m/>
    <m/>
    <m/>
    <m/>
    <m/>
    <m/>
    <s v="No"/>
    <n v="96"/>
    <m/>
    <m/>
    <s v="Post"/>
    <s v="Post"/>
    <s v="At a time when we need protest more than ever, First Amendments rights are under attack. _x000a__x000a_Today, individuals and advocacy groups threatened by SLAPP lawsuits will rally against corporate bullies and stand up for First Amendment rights. _x000a__x000a_Free speech, freedom of assembly, and peaceful dissent are fundamental pillars of democracy. Let’s stand together as one to expose courtroom bullying, and protect the right to boldly speak the truth. Will you join us?_x000a__x000a_#ProtectTheProtest"/>
    <s v="https://www.facebook.com/7297163299_10156209599913300"/>
    <x v="93"/>
    <n v="49"/>
    <n v="3"/>
    <m/>
    <m/>
    <s v=" #ProtectTheProtest"/>
    <n v="1"/>
    <s v="1"/>
    <s v="1"/>
    <n v="5"/>
    <n v="6.756756756756757"/>
    <n v="5"/>
    <n v="6.756756756756757"/>
    <n v="0"/>
    <n v="0"/>
    <n v="64"/>
    <n v="86.48648648648648"/>
    <n v="74"/>
  </r>
  <r>
    <s v="7297163299_293463064716868"/>
    <s v="7297163299_293463064716868"/>
    <m/>
    <m/>
    <m/>
    <m/>
    <m/>
    <m/>
    <m/>
    <m/>
    <s v="No"/>
    <n v="97"/>
    <m/>
    <m/>
    <s v="Post"/>
    <s v="Post"/>
    <s v="For years the Sámi people in the Great Northern Forest have been fighting against the exploitation of their lands. Now the Finnish Government is proposing an industrial railway project that would split their reindeer herding lands and threaten their way of life._x000a__x000a_“The  government is betting that the melting Arctic will provide a trade route to exploit our lands. They want more pulp mills, more logging, more mines. The government is trading away our rights and our land. We do not consent.”_x000a__x000a_Show your support for the Sámi and sign their letter here: https://act.gp/2MRU2Tj"/>
    <s v="https://www.facebook.com/7297163299_293463064716868"/>
    <x v="94"/>
    <n v="638"/>
    <n v="74"/>
    <m/>
    <m/>
    <m/>
    <n v="1"/>
    <s v="1"/>
    <s v="1"/>
    <n v="2"/>
    <n v="2.150537634408602"/>
    <n v="4"/>
    <n v="4.301075268817204"/>
    <n v="0"/>
    <n v="0"/>
    <n v="87"/>
    <n v="93.54838709677419"/>
    <n v="93"/>
  </r>
  <r>
    <s v="7297163299_705745849793295"/>
    <s v="7297163299_705745849793295"/>
    <m/>
    <m/>
    <m/>
    <m/>
    <m/>
    <m/>
    <m/>
    <m/>
    <s v="No"/>
    <n v="98"/>
    <m/>
    <m/>
    <s v="Post"/>
    <s v="Post"/>
    <s v="Walk with Indigenous Peoples in the Great Northern Forest and hear the voices of those affected by exploitation of their traditional lands. Stand with the Sámi and support their call to stop the Finnish government from building an industrial railway through their reindeer herding lands &gt;&gt; https://act.gp/2MRU2Tj"/>
    <s v="https://www.facebook.com/7297163299_705745849793295"/>
    <x v="95"/>
    <n v="830"/>
    <n v="338"/>
    <m/>
    <m/>
    <m/>
    <n v="1"/>
    <s v="1"/>
    <s v="1"/>
    <n v="2"/>
    <n v="4.444444444444445"/>
    <n v="1"/>
    <n v="2.2222222222222223"/>
    <n v="0"/>
    <n v="0"/>
    <n v="42"/>
    <n v="93.33333333333333"/>
    <n v="45"/>
  </r>
  <r>
    <s v="7297163299_1767896513327196"/>
    <s v="7297163299_1767896513327196"/>
    <m/>
    <m/>
    <m/>
    <m/>
    <m/>
    <m/>
    <m/>
    <m/>
    <s v="No"/>
    <n v="99"/>
    <m/>
    <m/>
    <s v="Post"/>
    <s v="Post"/>
    <s v="When someone understands the forest as well as this, we need to listen to them.  _x000a__x000a_Watch what Sámi elder, Tuula-Maija Magga-Hetta, has to say about the Finnish Government’s plans to exploit her lands. &quot;We have a voice. And we will use it.&quot; _x000a__x000a_Stand with the Sámi: https://act.gp/2MRU2Tj"/>
    <s v="https://www.facebook.com/7297163299_1767896513327196"/>
    <x v="96"/>
    <n v="250"/>
    <n v="11"/>
    <m/>
    <m/>
    <m/>
    <n v="1"/>
    <s v="1"/>
    <s v="1"/>
    <n v="1"/>
    <n v="2.0408163265306123"/>
    <n v="1"/>
    <n v="2.0408163265306123"/>
    <n v="0"/>
    <n v="0"/>
    <n v="47"/>
    <n v="95.91836734693878"/>
    <n v="49"/>
  </r>
  <r>
    <s v="7297163299_10156214512898300"/>
    <s v="7297163299_10156214512898300"/>
    <m/>
    <m/>
    <m/>
    <m/>
    <m/>
    <m/>
    <m/>
    <m/>
    <s v="No"/>
    <n v="100"/>
    <m/>
    <m/>
    <s v="Post"/>
    <s v="Post"/>
    <s v="“If anything, it’s going to be young people to get us out of this because we dare to believe the world doesn’t have to be this way. It’s not radical to think we shouldn’t be building more pipelines during a climate crisis.” _x000a__x000a_#StopPipelines &gt;&gt; https://act.gp/2NqcQbH"/>
    <s v="https://www.facebook.com/7297163299_10156214512898300"/>
    <x v="97"/>
    <n v="564"/>
    <n v="28"/>
    <m/>
    <m/>
    <s v=" #StopPipelines"/>
    <n v="1"/>
    <s v="1"/>
    <s v="1"/>
    <n v="0"/>
    <n v="0"/>
    <n v="2"/>
    <n v="4.25531914893617"/>
    <n v="0"/>
    <n v="0"/>
    <n v="45"/>
    <n v="95.74468085106383"/>
    <n v="47"/>
  </r>
  <r>
    <s v="7297163299_330252791079493"/>
    <s v="7297163299_330252791079493"/>
    <m/>
    <m/>
    <m/>
    <m/>
    <m/>
    <m/>
    <m/>
    <m/>
    <s v="No"/>
    <n v="101"/>
    <m/>
    <m/>
    <s v="Post"/>
    <s v="Post"/>
    <s v="”The Finnish government is trading away our rights and our land.”_x000a__x000a_We are in the high northern forests of the Sàmi homeland where the Finnish government wants to build an industrial railway that would split reindeer herding grounds and open for further exploitation of the land. The Sàmi are drawing a red line to say No!_x000a_Stand with them and add your name to their letter &gt;&gt; https://act.gp/2MRU2Tj"/>
    <s v="https://www.facebook.com/7297163299_330252791079493"/>
    <x v="98"/>
    <n v="638"/>
    <n v="268"/>
    <m/>
    <m/>
    <m/>
    <n v="1"/>
    <s v="1"/>
    <s v="1"/>
    <n v="0"/>
    <n v="0"/>
    <n v="2"/>
    <n v="3.0303030303030303"/>
    <n v="0"/>
    <n v="0"/>
    <n v="64"/>
    <n v="96.96969696969697"/>
    <n v="66"/>
  </r>
  <r>
    <s v="7297163299_543555346073341"/>
    <s v="7297163299_543555346073341"/>
    <m/>
    <m/>
    <m/>
    <m/>
    <m/>
    <m/>
    <m/>
    <m/>
    <s v="No"/>
    <n v="102"/>
    <m/>
    <m/>
    <s v="Post"/>
    <s v="Post"/>
    <s v="Climate change is creating a dangerous cycle: as Arctic ice melts, it releases even more carbon into atmosphere."/>
    <s v="https://www.facebook.com/7297163299_543555346073341"/>
    <x v="99"/>
    <n v="653"/>
    <n v="79"/>
    <m/>
    <m/>
    <m/>
    <n v="1"/>
    <s v="1"/>
    <s v="1"/>
    <n v="0"/>
    <n v="0"/>
    <n v="1"/>
    <n v="5.555555555555555"/>
    <n v="0"/>
    <n v="0"/>
    <n v="17"/>
    <n v="94.44444444444444"/>
    <n v="18"/>
  </r>
  <r>
    <s v="7297163299_1708238905965804"/>
    <s v="7297163299_1708238905965804"/>
    <m/>
    <m/>
    <m/>
    <m/>
    <m/>
    <m/>
    <m/>
    <m/>
    <s v="No"/>
    <n v="103"/>
    <m/>
    <m/>
    <s v="Post"/>
    <s v="Post"/>
    <s v="Climate change is forcing members of this Indigenous community from the land they’ve lived on for more than 1,000 years."/>
    <s v="https://www.facebook.com/7297163299_1708238905965804"/>
    <x v="100"/>
    <n v="265"/>
    <n v="27"/>
    <m/>
    <m/>
    <m/>
    <n v="1"/>
    <s v="1"/>
    <s v="1"/>
    <n v="0"/>
    <n v="0"/>
    <n v="0"/>
    <n v="0"/>
    <n v="0"/>
    <n v="0"/>
    <n v="22"/>
    <n v="100"/>
    <n v="22"/>
  </r>
  <r>
    <s v="7297163299_503381336793313"/>
    <s v="7297163299_503381336793313"/>
    <m/>
    <m/>
    <m/>
    <m/>
    <m/>
    <m/>
    <m/>
    <m/>
    <s v="No"/>
    <n v="104"/>
    <m/>
    <m/>
    <s v="Post"/>
    <s v="Post"/>
    <s v="It's the first day of parliament in Australia, and Greenpeace activists have a message for the brand new Prime Minister._x000a__x000a_Follow all the live action and sign the pledge to #resist &gt;&gt; act.gp/resistpledge #coalcoup"/>
    <s v="https://www.facebook.com/7297163299_503381336793313"/>
    <x v="101"/>
    <n v="36"/>
    <n v="0"/>
    <m/>
    <m/>
    <s v=" #resist #coalcoup"/>
    <n v="1"/>
    <s v="1"/>
    <s v="1"/>
    <n v="0"/>
    <n v="0"/>
    <n v="0"/>
    <n v="0"/>
    <n v="0"/>
    <n v="0"/>
    <n v="35"/>
    <n v="100"/>
    <n v="35"/>
  </r>
  <r>
    <s v="7297163299_1271602066314051"/>
    <s v="7297163299_1271602066314051"/>
    <m/>
    <m/>
    <m/>
    <m/>
    <m/>
    <m/>
    <m/>
    <m/>
    <s v="No"/>
    <n v="105"/>
    <m/>
    <m/>
    <s v="Post"/>
    <s v="Post"/>
    <s v="Fewer cars = better cities _x000a__x000a_#CleanAirNow"/>
    <s v="https://www.facebook.com/7297163299_1271602066314051"/>
    <x v="102"/>
    <n v="4105"/>
    <n v="265"/>
    <m/>
    <m/>
    <s v=" #CleanAirNow"/>
    <n v="1"/>
    <s v="1"/>
    <s v="1"/>
    <n v="1"/>
    <n v="20"/>
    <n v="0"/>
    <n v="0"/>
    <n v="0"/>
    <n v="0"/>
    <n v="4"/>
    <n v="80"/>
    <n v="5"/>
  </r>
  <r>
    <s v="7297163299_226654348201618"/>
    <s v="7297163299_226654348201618"/>
    <m/>
    <m/>
    <m/>
    <m/>
    <m/>
    <m/>
    <m/>
    <m/>
    <s v="No"/>
    <n v="106"/>
    <m/>
    <m/>
    <s v="Post"/>
    <s v="Post"/>
    <s v="This is a step in the right direction! But actually making sure it’s implemented will be key. Join the movement to stop forest destruction &gt;&gt;&gt; https://act.gp/2oV7dEw"/>
    <s v="https://www.facebook.com/7297163299_226654348201618"/>
    <x v="103"/>
    <n v="2005"/>
    <n v="74"/>
    <m/>
    <m/>
    <m/>
    <n v="1"/>
    <s v="1"/>
    <s v="1"/>
    <n v="1"/>
    <n v="4"/>
    <n v="1"/>
    <n v="4"/>
    <n v="0"/>
    <n v="0"/>
    <n v="23"/>
    <n v="92"/>
    <n v="25"/>
  </r>
  <r>
    <s v="7297163299_252767565394735"/>
    <s v="7297163299_252767565394735"/>
    <m/>
    <m/>
    <m/>
    <m/>
    <m/>
    <m/>
    <m/>
    <m/>
    <s v="No"/>
    <n v="107"/>
    <m/>
    <m/>
    <s v="Post"/>
    <s v="Post"/>
    <s v="Another year, another iPhone. How many more can the planet take?"/>
    <s v="https://www.facebook.com/7297163299_252767565394735"/>
    <x v="104"/>
    <n v="80194"/>
    <n v="2472"/>
    <m/>
    <m/>
    <m/>
    <n v="1"/>
    <s v="1"/>
    <s v="1"/>
    <n v="0"/>
    <n v="0"/>
    <n v="0"/>
    <n v="0"/>
    <n v="0"/>
    <n v="0"/>
    <n v="11"/>
    <n v="100"/>
    <n v="11"/>
  </r>
  <r>
    <s v="7297163299_10155595843171479"/>
    <s v="7297163299_10155595843171479"/>
    <m/>
    <m/>
    <m/>
    <m/>
    <m/>
    <m/>
    <m/>
    <m/>
    <s v="No"/>
    <n v="108"/>
    <m/>
    <m/>
    <s v="Post"/>
    <s v="Post"/>
    <s v="What a difference a car-free day makes._x000a__x000a_#CleanAirNow"/>
    <s v="https://www.facebook.com/7297163299_10155595843171479"/>
    <x v="105"/>
    <n v="5587"/>
    <n v="213"/>
    <m/>
    <m/>
    <s v=" #CleanAirNow"/>
    <n v="1"/>
    <s v="1"/>
    <s v="1"/>
    <n v="1"/>
    <n v="11.11111111111111"/>
    <n v="0"/>
    <n v="0"/>
    <n v="0"/>
    <n v="0"/>
    <n v="8"/>
    <n v="88.88888888888889"/>
    <n v="9"/>
  </r>
  <r>
    <s v="7297163299_489306248218507"/>
    <s v="7297163299_489306248218507"/>
    <m/>
    <m/>
    <m/>
    <m/>
    <m/>
    <m/>
    <m/>
    <m/>
    <s v="No"/>
    <n v="109"/>
    <m/>
    <m/>
    <s v="Post"/>
    <s v="Post"/>
    <s v="Climate Solutions are cheaper than Climate Change. So why are governments in Europe still using our money to fund gas, nuclear and coal? https://act.gp/2CO7nHz"/>
    <s v="https://www.facebook.com/7297163299_489306248218507"/>
    <x v="106"/>
    <n v="113"/>
    <n v="2"/>
    <m/>
    <m/>
    <m/>
    <n v="1"/>
    <s v="1"/>
    <s v="1"/>
    <n v="1"/>
    <n v="4.3478260869565215"/>
    <n v="0"/>
    <n v="0"/>
    <n v="0"/>
    <n v="0"/>
    <n v="22"/>
    <n v="95.65217391304348"/>
    <n v="23"/>
  </r>
  <r>
    <s v="7297163299_1149213061893912"/>
    <s v="7297163299_1149213061893912"/>
    <m/>
    <m/>
    <m/>
    <m/>
    <m/>
    <m/>
    <m/>
    <m/>
    <s v="No"/>
    <n v="110"/>
    <m/>
    <m/>
    <s v="Post"/>
    <s v="Post"/>
    <s v="What happens to forests happens to us all. This is even more true to Sámi people, whose way of life depends on nature. _x000a_Now the Finnish government is betting that the melting Arctic will provide a trade route to exploit their lands: more pulp mills, more logging and more mines. _x000a_But the Sámi are defending their forests, land and existence._x000a_Show your support to the Sámi and sign their letter now &gt;&gt; https://act.gp/2MRU2Tj"/>
    <s v="https://www.facebook.com/7297163299_1149213061893912"/>
    <x v="107"/>
    <n v="470"/>
    <n v="24"/>
    <m/>
    <m/>
    <m/>
    <n v="1"/>
    <s v="1"/>
    <s v="1"/>
    <n v="1"/>
    <n v="1.408450704225352"/>
    <n v="1"/>
    <n v="1.408450704225352"/>
    <n v="0"/>
    <n v="0"/>
    <n v="69"/>
    <n v="97.1830985915493"/>
    <n v="71"/>
  </r>
  <r>
    <s v="7297163299_10156230127893300"/>
    <s v="7297163299_10156230127893300"/>
    <m/>
    <m/>
    <m/>
    <m/>
    <m/>
    <m/>
    <m/>
    <m/>
    <s v="No"/>
    <n v="111"/>
    <m/>
    <m/>
    <s v="Post"/>
    <s v="Post"/>
    <s v="Have you seen the wild weather activity that encircled the planet this week?_x000a__x000a_Climate change is making storms like these more intense and more frequent. It's time we hold those responsible to account &gt;&gt; https://act.gp/2LniQ0W"/>
    <s v="https://www.facebook.com/7297163299_10156230127893300"/>
    <x v="108"/>
    <n v="1205"/>
    <n v="182"/>
    <m/>
    <m/>
    <m/>
    <n v="1"/>
    <s v="1"/>
    <s v="1"/>
    <n v="1"/>
    <n v="3.0303030303030303"/>
    <n v="2"/>
    <n v="6.0606060606060606"/>
    <n v="0"/>
    <n v="0"/>
    <n v="30"/>
    <n v="90.9090909090909"/>
    <n v="33"/>
  </r>
  <r>
    <s v="7297163299_10156230543523300"/>
    <s v="7297163299_10156230543523300"/>
    <m/>
    <m/>
    <m/>
    <m/>
    <m/>
    <m/>
    <m/>
    <m/>
    <s v="No"/>
    <n v="112"/>
    <m/>
    <m/>
    <s v="Post"/>
    <s v="Post"/>
    <s v="Out with the old, in with the renewables... 💸 ☀️ &gt;&gt; https://act.gp/2MgeiJe"/>
    <s v="https://www.facebook.com/7297163299_10156230543523300"/>
    <x v="109"/>
    <n v="260"/>
    <n v="7"/>
    <m/>
    <m/>
    <m/>
    <n v="1"/>
    <s v="1"/>
    <s v="1"/>
    <n v="0"/>
    <n v="0"/>
    <n v="0"/>
    <n v="0"/>
    <n v="0"/>
    <n v="0"/>
    <n v="8"/>
    <n v="100"/>
    <n v="8"/>
  </r>
  <r>
    <s v="7297163299_457257288101879"/>
    <s v="7297163299_457257288101879"/>
    <m/>
    <m/>
    <m/>
    <m/>
    <m/>
    <m/>
    <m/>
    <m/>
    <s v="No"/>
    <n v="113"/>
    <m/>
    <m/>
    <s v="Post"/>
    <s v="Post"/>
    <s v="Every 60 seconds the equivalent of a truckload of plastic enters the ocean. Together we can change that:_x000a_Sign the petition: https://act.gp/TruckloadOfPlastic_x000a_Learn more about the project: truckloadofplastic.com"/>
    <s v="https://www.facebook.com/7297163299_457257288101879"/>
    <x v="110"/>
    <n v="536"/>
    <n v="26"/>
    <m/>
    <m/>
    <m/>
    <n v="1"/>
    <s v="1"/>
    <s v="1"/>
    <n v="0"/>
    <n v="0"/>
    <n v="0"/>
    <n v="0"/>
    <n v="0"/>
    <n v="0"/>
    <n v="28"/>
    <n v="100"/>
    <n v="28"/>
  </r>
  <r>
    <s v="7297163299_10156241279358300"/>
    <s v="7297163299_10156241279358300"/>
    <m/>
    <m/>
    <m/>
    <m/>
    <m/>
    <m/>
    <m/>
    <m/>
    <s v="No"/>
    <n v="114"/>
    <m/>
    <m/>
    <s v="Post"/>
    <s v="Post"/>
    <s v="The Birds of Paradise are among the most beautiful creatures on Earth. But the rainforest in Papua which they call home is under threat._x000a_All over the world, artists painted these amazing murals to raise awareness about the deforestation caused by the palm oil industry, and to start a conversation about protecting the future of the forests and our planet._x000a_Is one of these murals in the city you live in? Check it out in person and share a photo on your social media with the hashtag #WingsOfParadise!"/>
    <s v="https://www.facebook.com/7297163299_10156241279358300"/>
    <x v="111"/>
    <n v="176"/>
    <n v="1"/>
    <m/>
    <m/>
    <s v=" #WingsOfParadise"/>
    <n v="1"/>
    <s v="1"/>
    <s v="1"/>
    <n v="3"/>
    <n v="3.409090909090909"/>
    <n v="1"/>
    <n v="1.1363636363636365"/>
    <n v="0"/>
    <n v="0"/>
    <n v="84"/>
    <n v="95.45454545454545"/>
    <n v="88"/>
  </r>
  <r>
    <s v="7297163299_10156241922858300"/>
    <s v="7297163299_10156241922858300"/>
    <m/>
    <m/>
    <m/>
    <m/>
    <m/>
    <m/>
    <m/>
    <m/>
    <s v="No"/>
    <n v="115"/>
    <m/>
    <m/>
    <s v="Post"/>
    <s v="Post"/>
    <s v="Wilmar is the largest palm oil trader in the world and the single biggest threat to Indonesian forests._x000a__x000a_The makers of KitKat, Colgate toothpaste, JOHNSON'S baby Lotion, Dove, Doritos, Kellogg's Pop Tarts, Ritz Crackers, M&amp;M'S U.S.A., Head and Shoulders are some of their biggest customers._x000a__x000a_Tell them to drop dirty palm oil. Tell them to drop Wilmar - https://act.gp/2OATgXy _x000a_#DropDirtyPalmOil"/>
    <s v="https://www.facebook.com/7297163299_10156241922858300"/>
    <x v="112"/>
    <n v="349"/>
    <n v="12"/>
    <m/>
    <m/>
    <s v=" #DropDirtyPalmOil"/>
    <n v="1"/>
    <s v="1"/>
    <s v="1"/>
    <n v="0"/>
    <n v="0"/>
    <n v="2"/>
    <n v="3.278688524590164"/>
    <n v="0"/>
    <n v="0"/>
    <n v="59"/>
    <n v="96.72131147540983"/>
    <n v="61"/>
  </r>
  <r>
    <s v="7297163299_1887413661567284"/>
    <s v="7297163299_1887413661567284"/>
    <m/>
    <m/>
    <m/>
    <m/>
    <m/>
    <m/>
    <m/>
    <m/>
    <s v="No"/>
    <n v="116"/>
    <m/>
    <m/>
    <s v="Post"/>
    <s v="Post"/>
    <s v="BREAKING: Wilmar is the largest palm oil trader in the world and the single biggest threat to Indonesian forests._x000a__x000a_The makers of KitKat, Colgate toothpaste, JOHNSON'S baby lotion, Dove, Doritos, Kellogg's Pop Tarts, Ritz Crackers, M&amp;M'S U.S.A., and Head and Shoulders are some of their biggest customers._x000a__x000a_Tell them to drop dirty palm oil. Tell them to drop Wilmar - https://act.gp/2OATgXy #DropDirtyPalmOil"/>
    <s v="https://www.facebook.com/7297163299_1887413661567284"/>
    <x v="113"/>
    <n v="1595"/>
    <n v="119"/>
    <m/>
    <m/>
    <s v=" #DropDirtyPalmOil"/>
    <n v="1"/>
    <s v="1"/>
    <s v="1"/>
    <n v="0"/>
    <n v="0"/>
    <n v="3"/>
    <n v="4.761904761904762"/>
    <n v="0"/>
    <n v="0"/>
    <n v="60"/>
    <n v="95.23809523809524"/>
    <n v="63"/>
  </r>
  <r>
    <s v="7297163299_1580202728751852"/>
    <s v="7297163299_1580202728751852"/>
    <m/>
    <m/>
    <m/>
    <m/>
    <m/>
    <m/>
    <m/>
    <m/>
    <s v="No"/>
    <n v="117"/>
    <m/>
    <m/>
    <s v="Post"/>
    <s v="Post"/>
    <s v="Climate scientists are answering an important question - how long can we keep driving fossil fuel cars?_x000a__x000a_Find out more: https://act.gp/2Dr6qW7"/>
    <s v="https://www.facebook.com/7297163299_1580202728751852"/>
    <x v="114"/>
    <n v="264"/>
    <n v="36"/>
    <m/>
    <m/>
    <m/>
    <n v="1"/>
    <s v="1"/>
    <s v="1"/>
    <n v="1"/>
    <n v="5.2631578947368425"/>
    <n v="0"/>
    <n v="0"/>
    <n v="0"/>
    <n v="0"/>
    <n v="18"/>
    <n v="94.73684210526316"/>
    <n v="19"/>
  </r>
  <r>
    <s v="7297163299_10156246726863300"/>
    <s v="7297163299_10156246726863300"/>
    <m/>
    <m/>
    <m/>
    <m/>
    <m/>
    <m/>
    <m/>
    <m/>
    <s v="No"/>
    <n v="118"/>
    <m/>
    <m/>
    <s v="Post"/>
    <s v="Post"/>
    <s v="TGI Friday. Who says animals don't have a sense of humour? 😂 Check out these gems from the #ComedyWildlifeAwards https://act.gp/2QPIgXU"/>
    <s v="https://www.facebook.com/7297163299_10156246726863300"/>
    <x v="115"/>
    <n v="282"/>
    <n v="3"/>
    <m/>
    <m/>
    <s v=" #ComedyWildlifeAwards"/>
    <n v="1"/>
    <s v="1"/>
    <s v="1"/>
    <n v="2"/>
    <n v="11.11111111111111"/>
    <n v="0"/>
    <n v="0"/>
    <n v="0"/>
    <n v="0"/>
    <n v="16"/>
    <n v="88.88888888888889"/>
    <n v="18"/>
  </r>
  <r>
    <s v="7297163299_1134308513390648"/>
    <s v="7297163299_1134308513390648"/>
    <m/>
    <m/>
    <m/>
    <m/>
    <m/>
    <m/>
    <m/>
    <m/>
    <s v="No"/>
    <n v="119"/>
    <m/>
    <m/>
    <s v="Post"/>
    <s v="Post"/>
    <s v="This baby orangutan was found crying on a palm oil plantation. _x000a__x000a_And guess who uses palm oil from here? The largest trader on the planet - Wilmar. 😡_x000a__x000a_We need the makers of the products we use every day to drop dirty palm oil. _x000a__x000a_Tell them - https://act.gp/2NjGKz3_x000a__x000a_#DropDirtyPalmOil"/>
    <s v="https://www.facebook.com/7297163299_1134308513390648"/>
    <x v="116"/>
    <n v="2313"/>
    <n v="325"/>
    <m/>
    <m/>
    <s v=" #DropDirtyPalmOil"/>
    <n v="1"/>
    <s v="1"/>
    <s v="1"/>
    <n v="0"/>
    <n v="0"/>
    <n v="1"/>
    <n v="2.2222222222222223"/>
    <n v="0"/>
    <n v="0"/>
    <n v="44"/>
    <n v="97.77777777777777"/>
    <n v="45"/>
  </r>
  <r>
    <s v="7297163299_683190015396193"/>
    <s v="7297163299_683190015396193"/>
    <m/>
    <m/>
    <m/>
    <m/>
    <m/>
    <m/>
    <m/>
    <m/>
    <s v="No"/>
    <n v="120"/>
    <m/>
    <m/>
    <s v="Post"/>
    <s v="Post"/>
    <s v="People around the world continue to struggle in the aftermath of extreme weather. This cannot be our “new normal”._x000a__x000a_Demand climate justice &gt;&gt; https://act.gp/2I5G6iW"/>
    <s v="https://www.facebook.com/7297163299_683190015396193"/>
    <x v="117"/>
    <n v="397"/>
    <n v="44"/>
    <m/>
    <m/>
    <m/>
    <n v="1"/>
    <s v="1"/>
    <s v="1"/>
    <n v="0"/>
    <n v="0"/>
    <n v="1"/>
    <n v="4.545454545454546"/>
    <n v="0"/>
    <n v="0"/>
    <n v="21"/>
    <n v="95.45454545454545"/>
    <n v="22"/>
  </r>
  <r>
    <s v="7297163299_10156248409903300"/>
    <s v="7297163299_10156248409903300"/>
    <m/>
    <m/>
    <m/>
    <m/>
    <m/>
    <m/>
    <m/>
    <m/>
    <s v="No"/>
    <n v="121"/>
    <m/>
    <m/>
    <s v="Post"/>
    <s v="Post"/>
    <s v="Happy International Day of Peace, everyone! Take some time to soak in the beauty of our Earth today. 🍃☀️"/>
    <s v="https://www.facebook.com/7297163299_10156248409903300"/>
    <x v="118"/>
    <n v="469"/>
    <n v="8"/>
    <m/>
    <m/>
    <m/>
    <n v="1"/>
    <s v="1"/>
    <s v="1"/>
    <n v="3"/>
    <n v="16.666666666666668"/>
    <n v="0"/>
    <n v="0"/>
    <n v="0"/>
    <n v="0"/>
    <n v="15"/>
    <n v="83.33333333333333"/>
    <n v="18"/>
  </r>
  <r>
    <s v="7297163299_2145376305682933"/>
    <s v="7297163299_2145376305682933"/>
    <m/>
    <m/>
    <m/>
    <m/>
    <m/>
    <m/>
    <m/>
    <m/>
    <s v="No"/>
    <n v="122"/>
    <m/>
    <m/>
    <s v="Post"/>
    <s v="Post"/>
    <s v="Imagine what it would do for the planet if our cities went car free...  _x000a__x000a_Will you be travelling car free today? _x000a_#CarFreeDay"/>
    <s v="https://www.facebook.com/7297163299_2145376305682933"/>
    <x v="119"/>
    <n v="288"/>
    <n v="13"/>
    <m/>
    <m/>
    <s v=" #CarFreeDay"/>
    <n v="1"/>
    <s v="1"/>
    <s v="1"/>
    <n v="2"/>
    <n v="9.090909090909092"/>
    <n v="0"/>
    <n v="0"/>
    <n v="0"/>
    <n v="0"/>
    <n v="20"/>
    <n v="90.9090909090909"/>
    <n v="22"/>
  </r>
  <r>
    <s v="7297163299_10156250201493300"/>
    <s v="7297163299_10156250201493300"/>
    <m/>
    <m/>
    <m/>
    <m/>
    <m/>
    <m/>
    <m/>
    <m/>
    <s v="No"/>
    <n v="123"/>
    <m/>
    <m/>
    <s v="Post"/>
    <s v="Post"/>
    <s v="Walk. Run. Jump. Dance. Bike. Skate. Play. BREATHE!_x000a_Celebrate International Car Free Day by making your city a place for people and the planet, and not for cars._x000a_#MoveYourCity"/>
    <s v="https://www.facebook.com/7297163299_10156250201493300"/>
    <x v="120"/>
    <n v="459"/>
    <n v="13"/>
    <m/>
    <m/>
    <s v=" #MoveYourCity"/>
    <n v="1"/>
    <s v="1"/>
    <s v="1"/>
    <n v="2"/>
    <n v="6.896551724137931"/>
    <n v="0"/>
    <n v="0"/>
    <n v="0"/>
    <n v="0"/>
    <n v="27"/>
    <n v="93.10344827586206"/>
    <n v="29"/>
  </r>
  <r>
    <s v="7297163299_1888330748142242"/>
    <s v="7297163299_1888330748142242"/>
    <m/>
    <m/>
    <m/>
    <m/>
    <m/>
    <m/>
    <m/>
    <m/>
    <s v="No"/>
    <n v="124"/>
    <m/>
    <m/>
    <s v="Post"/>
    <s v="Post"/>
    <s v="ICYMI: Our investigation reveals makers of products like KitKat, Dove, and Head and Shoulders buy their palm oil from Wilmar - the single biggest threat to Indonesia forests. _x000a__x000a_Tell them to drop dirty palm oil. Tell them to drop Wilmar - https://act.gp/2OATgXy #DropDirtyPalmOil"/>
    <s v="https://www.facebook.com/7297163299_1888330748142242"/>
    <x v="121"/>
    <n v="194"/>
    <n v="33"/>
    <m/>
    <m/>
    <s v=" #DropDirtyPalmOil"/>
    <n v="1"/>
    <s v="1"/>
    <s v="1"/>
    <n v="1"/>
    <n v="2.5"/>
    <n v="2"/>
    <n v="5"/>
    <n v="0"/>
    <n v="0"/>
    <n v="37"/>
    <n v="92.5"/>
    <n v="40"/>
  </r>
  <r>
    <s v="7297163299_283315672393181"/>
    <s v="7297163299_283315672393181"/>
    <m/>
    <m/>
    <m/>
    <m/>
    <m/>
    <m/>
    <m/>
    <m/>
    <s v="No"/>
    <n v="125"/>
    <m/>
    <m/>
    <s v="Post"/>
    <s v="Post"/>
    <s v="The age of the internal combustion engine is over. We are making sure of it. _x000a_👉🏽https://act.gp/2xMrlg9_x000a__x000a_#CleanAirNow"/>
    <s v="https://www.facebook.com/7297163299_283315672393181"/>
    <x v="122"/>
    <n v="155"/>
    <n v="8"/>
    <m/>
    <m/>
    <s v=" #CleanAirNow"/>
    <n v="1"/>
    <s v="1"/>
    <s v="1"/>
    <n v="0"/>
    <n v="0"/>
    <n v="0"/>
    <n v="0"/>
    <n v="0"/>
    <n v="0"/>
    <n v="20"/>
    <n v="100"/>
    <n v="20"/>
  </r>
  <r>
    <s v="7297163299_10156254165993300"/>
    <s v="7297163299_10156254165993300"/>
    <m/>
    <m/>
    <m/>
    <m/>
    <m/>
    <m/>
    <m/>
    <m/>
    <s v="No"/>
    <n v="126"/>
    <m/>
    <m/>
    <s v="Post"/>
    <s v="Post"/>
    <s v="Tina Cocadiz, a Filipino-American based in New York who experienced Hurricane Sandy, is standing up to the world’s biggest oil, gas, and cement companies for their role in worsening the climate crisis. _x000a__x000a_Join the global movement to support communities seeking climate justice: https://act.gp/2xHr7qu"/>
    <s v="https://www.facebook.com/7297163299_10156254165993300"/>
    <x v="123"/>
    <n v="319"/>
    <n v="21"/>
    <m/>
    <m/>
    <m/>
    <n v="1"/>
    <s v="1"/>
    <s v="1"/>
    <n v="1"/>
    <n v="2.272727272727273"/>
    <n v="2"/>
    <n v="4.545454545454546"/>
    <n v="0"/>
    <n v="0"/>
    <n v="41"/>
    <n v="93.18181818181819"/>
    <n v="44"/>
  </r>
  <r>
    <s v="7297163299_709245539418579"/>
    <s v="7297163299_709245539418579"/>
    <m/>
    <m/>
    <m/>
    <m/>
    <m/>
    <m/>
    <m/>
    <m/>
    <s v="No"/>
    <n v="127"/>
    <m/>
    <m/>
    <s v="Post"/>
    <s v="Post"/>
    <s v="This needs to stop._x000a__x000a_Tell big companies to drop Wilmar and dirty palm oil before it's too late for Indonesia’s rainforests &gt;&gt; https://act.gp/2NjGKz3"/>
    <s v="https://www.facebook.com/7297163299_709245539418579"/>
    <x v="124"/>
    <n v="325"/>
    <n v="51"/>
    <m/>
    <m/>
    <m/>
    <n v="1"/>
    <s v="1"/>
    <s v="1"/>
    <n v="0"/>
    <n v="0"/>
    <n v="1"/>
    <n v="4.545454545454546"/>
    <n v="0"/>
    <n v="0"/>
    <n v="21"/>
    <n v="95.45454545454545"/>
    <n v="22"/>
  </r>
  <r>
    <s v="7297163299_144876049791180"/>
    <s v="7297163299_144876049791180"/>
    <m/>
    <m/>
    <m/>
    <m/>
    <m/>
    <m/>
    <m/>
    <m/>
    <s v="No"/>
    <n v="128"/>
    <m/>
    <m/>
    <s v="Post"/>
    <s v="Post"/>
    <s v="Today brave volunteers are occupying a palm oil refinery -it is time for the makers of products like Ritz, Colgate and Dove to listen. #DropDirtyPalmOil. Drop Wilmar &gt;&gt;&gt; https://act.gp/2IfjZXq"/>
    <s v="https://www.facebook.com/7297163299_144876049791180"/>
    <x v="125"/>
    <n v="1527"/>
    <n v="393"/>
    <m/>
    <m/>
    <s v=" #DropDirtyPalmOil"/>
    <n v="1"/>
    <s v="1"/>
    <s v="1"/>
    <n v="2"/>
    <n v="7.407407407407407"/>
    <n v="0"/>
    <n v="0"/>
    <n v="0"/>
    <n v="0"/>
    <n v="25"/>
    <n v="92.5925925925926"/>
    <n v="27"/>
  </r>
  <r>
    <s v="7297163299_342766479797627"/>
    <s v="7297163299_342766479797627"/>
    <m/>
    <m/>
    <m/>
    <m/>
    <m/>
    <m/>
    <m/>
    <m/>
    <s v="No"/>
    <n v="129"/>
    <m/>
    <m/>
    <s v="Post"/>
    <s v="Post"/>
    <s v="Today 30 courageous activists from around the world (and one Indonesian rock band!) occupied a palm oil refinery for half a day. Why? To show Wilmar that we won’t stand for dirty palm oil in our products._x000a__x000a_Join them &gt;&gt; https://act.gp/2pzuKez"/>
    <s v="https://www.facebook.com/7297163299_342766479797627"/>
    <x v="126"/>
    <n v="1262"/>
    <n v="46"/>
    <m/>
    <m/>
    <m/>
    <n v="1"/>
    <s v="1"/>
    <s v="1"/>
    <n v="2"/>
    <n v="5"/>
    <n v="1"/>
    <n v="2.5"/>
    <n v="0"/>
    <n v="0"/>
    <n v="37"/>
    <n v="92.5"/>
    <n v="40"/>
  </r>
  <r>
    <s v="7297163299_1946150085432848"/>
    <s v="7297163299_1946150085432848"/>
    <m/>
    <m/>
    <m/>
    <m/>
    <m/>
    <m/>
    <m/>
    <m/>
    <s v="No"/>
    <n v="130"/>
    <m/>
    <m/>
    <s v="Post"/>
    <s v="Post"/>
    <s v="The Hambach Forest is 12,000 years old. Only 10% of it remains standing today. And it's being threatened by an ever-expanding coal mine. _x000a__x000a_Help protect what remains of the forest. Sign here: https://act.gp/2zsjXIN"/>
    <s v="https://www.facebook.com/7297163299_1946150085432848"/>
    <x v="127"/>
    <n v="338"/>
    <n v="14"/>
    <m/>
    <m/>
    <m/>
    <n v="1"/>
    <s v="1"/>
    <s v="1"/>
    <n v="1"/>
    <n v="2.9411764705882355"/>
    <n v="0"/>
    <n v="0"/>
    <n v="0"/>
    <n v="0"/>
    <n v="33"/>
    <n v="97.05882352941177"/>
    <n v="34"/>
  </r>
  <r>
    <s v="7297163299_10156258393843300"/>
    <s v="7297163299_10156258393843300"/>
    <m/>
    <m/>
    <m/>
    <m/>
    <m/>
    <m/>
    <m/>
    <m/>
    <s v="No"/>
    <n v="131"/>
    <m/>
    <m/>
    <s v="Post"/>
    <s v="Post"/>
    <s v="Can you imagine living in a world free from nuclear weapons?  _x000a__x000a_Thanks to Nobel Peace Prize Winner International Campaign to Abolish Nuclear Weapons (ICAN), we've never been so close to making that world a reality.  _x000a_ _x000a_Help us get there. Spread the word. https://act.gp/2QWCwf3"/>
    <s v="https://www.facebook.com/7297163299_10156258393843300"/>
    <x v="128"/>
    <n v="468"/>
    <n v="31"/>
    <m/>
    <m/>
    <m/>
    <n v="1"/>
    <s v="1"/>
    <s v="1"/>
    <n v="4"/>
    <n v="9.523809523809524"/>
    <n v="1"/>
    <n v="2.380952380952381"/>
    <n v="0"/>
    <n v="0"/>
    <n v="37"/>
    <n v="88.0952380952381"/>
    <n v="42"/>
  </r>
  <r>
    <s v="7297163299_10156258948088300"/>
    <s v="7297163299_10156258948088300"/>
    <m/>
    <m/>
    <m/>
    <m/>
    <m/>
    <m/>
    <m/>
    <m/>
    <s v="No"/>
    <n v="132"/>
    <m/>
    <m/>
    <s v="Post"/>
    <s v="Post"/>
    <s v="Inside these enormous silos is a whole lot of palm oil that came from the destruction of rainforests in Indonesia._x000a__x000a_Yesterday, 30 brave activists occupied this palm oil refinery to send a message to these brands: #DropDirtyPalmOil_x000a__x000a_&gt;&gt; https://act.gp/2R0J5wX"/>
    <s v="https://www.facebook.com/7297163299_10156258948088300"/>
    <x v="129"/>
    <n v="1578"/>
    <n v="76"/>
    <m/>
    <m/>
    <s v=" #DropDirtyPalmOil"/>
    <n v="1"/>
    <s v="1"/>
    <s v="1"/>
    <n v="1"/>
    <n v="2.7027027027027026"/>
    <n v="1"/>
    <n v="2.7027027027027026"/>
    <n v="0"/>
    <n v="0"/>
    <n v="35"/>
    <n v="94.5945945945946"/>
    <n v="37"/>
  </r>
  <r>
    <s v="7297163299_10156260068673300"/>
    <s v="7297163299_10156260068673300"/>
    <m/>
    <m/>
    <m/>
    <m/>
    <m/>
    <m/>
    <m/>
    <m/>
    <s v="No"/>
    <n v="133"/>
    <m/>
    <m/>
    <s v="Post"/>
    <s v="Post"/>
    <s v="Is it possible for one person to stand up to the giants polluting our planet alone? &gt;&gt; https://act.gp/2Q8cCnh #ClimateJustice"/>
    <s v="https://www.facebook.com/7297163299_10156260068673300"/>
    <x v="130"/>
    <n v="103"/>
    <n v="3"/>
    <m/>
    <m/>
    <s v=" #ClimateJustice"/>
    <n v="1"/>
    <s v="1"/>
    <s v="1"/>
    <n v="0"/>
    <n v="0"/>
    <n v="0"/>
    <n v="0"/>
    <n v="0"/>
    <n v="0"/>
    <n v="17"/>
    <n v="100"/>
    <n v="17"/>
  </r>
  <r>
    <s v="7297163299_1854202217966785"/>
    <s v="7297163299_1854202217966785"/>
    <m/>
    <m/>
    <m/>
    <m/>
    <m/>
    <m/>
    <m/>
    <m/>
    <s v="No"/>
    <n v="134"/>
    <m/>
    <m/>
    <s v="Post"/>
    <s v="Post"/>
    <s v="&quot;Developed economies of the world can no longer do business in a way that is neo-colonial, bringing new waves of colonisation to Indigenous lands without acquiring the free prior and informed consent of Indigenous Peoples.&quot; _x000a_- Clayton Thomas-Muller_x000a__x000a_Sign here if you agree: https://act.gp/2MRU2Tj"/>
    <s v="https://www.facebook.com/7297163299_1854202217966785"/>
    <x v="131"/>
    <n v="170"/>
    <n v="7"/>
    <m/>
    <m/>
    <m/>
    <n v="1"/>
    <s v="1"/>
    <s v="1"/>
    <n v="1"/>
    <n v="2.272727272727273"/>
    <n v="0"/>
    <n v="0"/>
    <n v="0"/>
    <n v="0"/>
    <n v="43"/>
    <n v="97.72727272727273"/>
    <n v="44"/>
  </r>
  <r>
    <s v="7297163299_1227897034027619"/>
    <s v="7297163299_1227897034027619"/>
    <m/>
    <m/>
    <m/>
    <m/>
    <m/>
    <m/>
    <m/>
    <m/>
    <s v="No"/>
    <n v="135"/>
    <m/>
    <m/>
    <s v="Post"/>
    <s v="Post"/>
    <s v="They've already destroyed so much forest 🙁_x000a__x000a_Protect what's left: https://act.gp/2zsjXIN_x000a__x000a_#HambacherForst"/>
    <s v="https://www.facebook.com/7297163299_1227897034027619"/>
    <x v="132"/>
    <n v="771"/>
    <n v="76"/>
    <m/>
    <m/>
    <s v=" #HambacherForst"/>
    <n v="1"/>
    <s v="1"/>
    <s v="1"/>
    <n v="1"/>
    <n v="10"/>
    <n v="0"/>
    <n v="0"/>
    <n v="0"/>
    <n v="0"/>
    <n v="9"/>
    <n v="90"/>
    <n v="10"/>
  </r>
  <r>
    <s v="7297163299_10156261949993300"/>
    <s v="7297163299_10156261949993300"/>
    <m/>
    <m/>
    <m/>
    <m/>
    <m/>
    <m/>
    <m/>
    <m/>
    <s v="No"/>
    <n v="136"/>
    <m/>
    <m/>
    <s v="Post"/>
    <s v="Post"/>
    <s v="東電は、東海第二の支援資金、柏崎刈羽再稼働の資金を賠償と事故の収束にあてるべきだと思うのですが。_x000a_そもそも東海第二は、もっとも動かしてはいけない原発のひとつです。その理由は4つあります&gt;&gt;https://act.gp/2DyK1G6"/>
    <s v="https://www.facebook.com/7297163299_10156261949993300"/>
    <x v="133"/>
    <n v="16"/>
    <n v="0"/>
    <m/>
    <m/>
    <m/>
    <n v="1"/>
    <s v="1"/>
    <s v="1"/>
    <n v="0"/>
    <n v="0"/>
    <n v="0"/>
    <n v="0"/>
    <n v="0"/>
    <n v="0"/>
    <n v="10"/>
    <n v="100"/>
    <n v="10"/>
  </r>
  <r>
    <s v="7297163299_1058195481027435"/>
    <s v="7297163299_1058195481027435"/>
    <m/>
    <m/>
    <m/>
    <m/>
    <m/>
    <m/>
    <m/>
    <m/>
    <s v="No"/>
    <n v="137"/>
    <m/>
    <m/>
    <s v="Post"/>
    <s v="Post"/>
    <s v="If the Big Polluters carry on with &quot;business as usual&quot; life as we know it will cease to exist. For a stable climate and healthy environment, we need to hold governments and fossil fuel companies accountable. We need #ClimateJustice &gt;&gt; https://act.gp/2I5G6iW"/>
    <s v="https://www.facebook.com/7297163299_1058195481027435"/>
    <x v="134"/>
    <n v="294"/>
    <n v="26"/>
    <m/>
    <m/>
    <s v=" #ClimateJustice"/>
    <n v="1"/>
    <s v="1"/>
    <s v="1"/>
    <n v="2"/>
    <n v="5.128205128205129"/>
    <n v="1"/>
    <n v="2.5641025641025643"/>
    <n v="0"/>
    <n v="0"/>
    <n v="36"/>
    <n v="92.3076923076923"/>
    <n v="39"/>
  </r>
  <r>
    <s v="7297163299_2102113406467934"/>
    <s v="7297163299_2102113406467934"/>
    <m/>
    <m/>
    <m/>
    <m/>
    <m/>
    <m/>
    <m/>
    <m/>
    <s v="No"/>
    <n v="138"/>
    <m/>
    <m/>
    <s v="Post"/>
    <s v="Post"/>
    <s v="ICYMI - These activists  sent a strong message to the makers of products like Ritz, Colgate and Dove: #DropDirtyPalmOil. Drop Wilmar._x000a__x000a_Join them &gt;&gt;&gt; https://act.gp/2NjGKz3"/>
    <s v="https://www.facebook.com/7297163299_2102113406467934"/>
    <x v="135"/>
    <n v="950"/>
    <n v="50"/>
    <m/>
    <m/>
    <s v=" #DropDirtyPalmOil"/>
    <n v="1"/>
    <s v="1"/>
    <s v="1"/>
    <n v="2"/>
    <n v="9.090909090909092"/>
    <n v="0"/>
    <n v="0"/>
    <n v="0"/>
    <n v="0"/>
    <n v="20"/>
    <n v="90.9090909090909"/>
    <n v="22"/>
  </r>
  <r>
    <s v="7297163299_478297616022339"/>
    <s v="7297163299_478297616022339"/>
    <m/>
    <m/>
    <m/>
    <m/>
    <m/>
    <m/>
    <m/>
    <m/>
    <s v="No"/>
    <n v="139"/>
    <m/>
    <m/>
    <s v="Post"/>
    <s v="Post"/>
    <s v="The plastic crisis is affecting all of us, but this is how much more small and vulnerable communities are affected by the plastic industry._x000a__x000a_We must do something about it: https://act.gp/2xVAIu3_x000a__x000a_#storyofplastic #breakfreefromplastic"/>
    <s v="https://www.facebook.com/7297163299_478297616022339"/>
    <x v="136"/>
    <n v="259"/>
    <n v="27"/>
    <m/>
    <m/>
    <s v=" #storyofplastic #breakfreefromplastic"/>
    <n v="1"/>
    <s v="1"/>
    <s v="1"/>
    <n v="0"/>
    <n v="0"/>
    <n v="2"/>
    <n v="6.25"/>
    <n v="0"/>
    <n v="0"/>
    <n v="30"/>
    <n v="93.75"/>
    <n v="32"/>
  </r>
  <r>
    <s v="7297163299_2217884448469200"/>
    <s v="7297163299_2217884448469200"/>
    <m/>
    <m/>
    <m/>
    <m/>
    <m/>
    <m/>
    <m/>
    <m/>
    <s v="No"/>
    <n v="140"/>
    <m/>
    <m/>
    <s v="Post"/>
    <s v="Post"/>
    <s v="Wilmar is the largest palm oil trader in the world and the single biggest threat to Indonesian forests._x000a__x000a_The makers of Kit-Kat, Colgate toothpaste, Johnson’s Baby Lotion, Dove, Doritos, Kellogg’s Pop Tarts, Ritz crackers, M&amp;M’s, Head &amp; Shoulders are some of their biggest customers._x000a__x000a_Tell them to drop dirty palm oil. Tell them to drop Wilmar &gt;&gt;  https://act.gp/2xTNc57  #DropDirtyPalmOil"/>
    <s v="https://www.facebook.com/7297163299_2217884448469200"/>
    <x v="137"/>
    <n v="154"/>
    <n v="14"/>
    <m/>
    <m/>
    <s v=" #DropDirtyPalmOil"/>
    <n v="1"/>
    <s v="1"/>
    <s v="1"/>
    <n v="0"/>
    <n v="0"/>
    <n v="2"/>
    <n v="3.278688524590164"/>
    <n v="0"/>
    <n v="0"/>
    <n v="59"/>
    <n v="96.72131147540983"/>
    <n v="61"/>
  </r>
  <r>
    <s v="7297163299_341660473237385"/>
    <s v="7297163299_341660473237385"/>
    <m/>
    <m/>
    <m/>
    <m/>
    <m/>
    <m/>
    <m/>
    <m/>
    <s v="No"/>
    <n v="141"/>
    <m/>
    <m/>
    <s v="Post"/>
    <s v="Post"/>
    <s v="Plastic pollution doesn’t belong in the Antarctic._x000a__x000a_Sign here to protect one of the Earth's last wildernesses: https://act.gp/2xKMcQO_x000a__x000a_#ProtectAntarctic #BreakFreeFromPlastic"/>
    <s v="https://www.facebook.com/7297163299_341660473237385"/>
    <x v="138"/>
    <n v="466"/>
    <n v="20"/>
    <m/>
    <m/>
    <s v=" #ProtectAntarctic #BreakFreeFromPlastic"/>
    <n v="1"/>
    <s v="1"/>
    <s v="1"/>
    <n v="1"/>
    <n v="5"/>
    <n v="0"/>
    <n v="0"/>
    <n v="0"/>
    <n v="0"/>
    <n v="19"/>
    <n v="95"/>
    <n v="20"/>
  </r>
  <r>
    <s v="7297163299_1883726958369620"/>
    <s v="7297163299_1883726958369620"/>
    <m/>
    <m/>
    <m/>
    <m/>
    <m/>
    <m/>
    <m/>
    <m/>
    <s v="No"/>
    <n v="142"/>
    <m/>
    <m/>
    <s v="Post"/>
    <s v="Post"/>
    <s v="5 myths about Germany's Hambach Forest - busted._x000a__x000a_Save it, don't erase it: https://act.gp/2zsjXIN_x000a_#HambacherForst"/>
    <s v="https://www.facebook.com/7297163299_1883726958369620"/>
    <x v="139"/>
    <n v="323"/>
    <n v="10"/>
    <m/>
    <m/>
    <s v=" #HambacherForst"/>
    <n v="1"/>
    <s v="1"/>
    <s v="1"/>
    <n v="0"/>
    <n v="0"/>
    <n v="1"/>
    <n v="7.6923076923076925"/>
    <n v="0"/>
    <n v="0"/>
    <n v="12"/>
    <n v="92.3076923076923"/>
    <n v="13"/>
  </r>
  <r>
    <s v="7297163299_340512116694673"/>
    <s v="7297163299_340512116694673"/>
    <m/>
    <m/>
    <m/>
    <m/>
    <m/>
    <m/>
    <m/>
    <m/>
    <s v="No"/>
    <n v="143"/>
    <m/>
    <m/>
    <s v="Post"/>
    <s v="Post"/>
    <s v="“You don’t have to be special, you become special when you do it”_x000a__x000a_It's ordinary people, doing extraordinary things, together. Let's end the age of oil together &gt;&gt; https://act.gp/2P7wXZX"/>
    <s v="https://www.facebook.com/7297163299_340512116694673"/>
    <x v="140"/>
    <n v="157"/>
    <n v="1"/>
    <m/>
    <m/>
    <m/>
    <n v="1"/>
    <s v="1"/>
    <s v="1"/>
    <n v="1"/>
    <n v="3.5714285714285716"/>
    <n v="0"/>
    <n v="0"/>
    <n v="0"/>
    <n v="0"/>
    <n v="27"/>
    <n v="96.42857142857143"/>
    <n v="28"/>
  </r>
  <r>
    <s v="7297163299_971114993081516"/>
    <s v="7297163299_971114993081516"/>
    <m/>
    <m/>
    <m/>
    <m/>
    <m/>
    <m/>
    <m/>
    <m/>
    <s v="No"/>
    <n v="144"/>
    <m/>
    <m/>
    <s v="Post"/>
    <s v="Post"/>
    <s v="The petition for a plastic-free future is Hungary's most popular environmental call to arms EVER ❤️_x000a__x000a_This month, the country's parliament is expected to vote on a ban on single use plastic bags._x000a__x000a_Sign if you want your country to BREAK FREE FROM PLASTIC &gt;&gt; https://act.gp/2P4bPDK ✊🏻✊🏼✊🏽✊🏾✊🏿"/>
    <s v="https://www.facebook.com/7297163299_971114993081516"/>
    <x v="141"/>
    <n v="433"/>
    <n v="10"/>
    <m/>
    <m/>
    <m/>
    <n v="1"/>
    <s v="1"/>
    <s v="1"/>
    <n v="3"/>
    <n v="6.818181818181818"/>
    <n v="1"/>
    <n v="2.272727272727273"/>
    <n v="0"/>
    <n v="0"/>
    <n v="40"/>
    <n v="90.9090909090909"/>
    <n v="44"/>
  </r>
  <r>
    <s v="7297163299_110393343178135"/>
    <s v="7297163299_110393343178135"/>
    <m/>
    <m/>
    <m/>
    <m/>
    <m/>
    <m/>
    <m/>
    <m/>
    <s v="No"/>
    <n v="145"/>
    <m/>
    <m/>
    <s v="Post"/>
    <s v="Post"/>
    <s v="The Hambach forest in Germany is 12,000 years old. Less than a tenth of it remains. Yet the expansion of Europe’s biggest coal mine is threatening what is left of it._x000a__x000a_Share this video and stand in solidarity with the brave activists putting their body on the line to protect the Hambach Forest._x000a_https://act.gp/2IyJ3IP"/>
    <s v="https://www.facebook.com/7297163299_110393343178135"/>
    <x v="142"/>
    <n v="554"/>
    <n v="55"/>
    <m/>
    <m/>
    <m/>
    <n v="1"/>
    <s v="1"/>
    <s v="1"/>
    <n v="3"/>
    <n v="5.454545454545454"/>
    <n v="1"/>
    <n v="1.8181818181818181"/>
    <n v="0"/>
    <n v="0"/>
    <n v="51"/>
    <n v="92.72727272727273"/>
    <n v="55"/>
  </r>
  <r>
    <s v="7297163299_10156272853213300"/>
    <s v="7297163299_10156272853213300"/>
    <m/>
    <m/>
    <m/>
    <m/>
    <m/>
    <m/>
    <m/>
    <m/>
    <s v="No"/>
    <n v="146"/>
    <m/>
    <m/>
    <s v="Post"/>
    <s v="Post"/>
    <s v="A greener, cleaner, and safer planet. That's all anyone could ever wish for 😁💚🌏☮️ &gt;&gt; https://act.gp/2IyHVFj"/>
    <s v="https://www.facebook.com/7297163299_10156272853213300"/>
    <x v="143"/>
    <n v="900"/>
    <n v="13"/>
    <m/>
    <m/>
    <m/>
    <n v="1"/>
    <s v="1"/>
    <s v="1"/>
    <n v="1"/>
    <n v="7.6923076923076925"/>
    <n v="0"/>
    <n v="0"/>
    <n v="0"/>
    <n v="0"/>
    <n v="12"/>
    <n v="92.3076923076923"/>
    <n v="13"/>
  </r>
  <r>
    <s v="7297163299_10156273479423300"/>
    <s v="7297163299_10156273479423300"/>
    <m/>
    <m/>
    <m/>
    <m/>
    <m/>
    <m/>
    <m/>
    <m/>
    <s v="No"/>
    <n v="147"/>
    <m/>
    <m/>
    <s v="Post"/>
    <s v="Post"/>
    <s v="Are the grown-ups finally listening? France just voted to serve at least one vegetarian meal a week in school canteens for the next two years. 🍏🍆🥒🥦🥕💚_x000a__x000a_More plant-based meals can help the health of our children AND the planet. Join Team Plant and keep up the momentum! https://lessismore.greenpeace.org/cities"/>
    <s v="https://www.facebook.com/7297163299_10156273479423300"/>
    <x v="144"/>
    <n v="994"/>
    <n v="38"/>
    <m/>
    <m/>
    <m/>
    <n v="1"/>
    <s v="1"/>
    <s v="1"/>
    <n v="0"/>
    <n v="0"/>
    <n v="0"/>
    <n v="0"/>
    <n v="0"/>
    <n v="0"/>
    <n v="48"/>
    <n v="100"/>
    <n v="48"/>
  </r>
  <r>
    <s v="7297163299_10156275208913300"/>
    <s v="7297163299_10156275208913300"/>
    <m/>
    <m/>
    <m/>
    <m/>
    <m/>
    <m/>
    <m/>
    <m/>
    <s v="No"/>
    <n v="148"/>
    <m/>
    <m/>
    <s v="Post"/>
    <s v="Post"/>
    <s v="Never underestimate the power of what young people can do! #ReasonsForHope ✊&gt;&gt; https://act.gp/2zRaQ4D"/>
    <s v="https://www.facebook.com/7297163299_10156275208913300"/>
    <x v="145"/>
    <n v="363"/>
    <n v="11"/>
    <m/>
    <m/>
    <s v=" #ReasonsForHope"/>
    <n v="1"/>
    <s v="1"/>
    <s v="1"/>
    <n v="0"/>
    <n v="0"/>
    <n v="1"/>
    <n v="9.090909090909092"/>
    <n v="0"/>
    <n v="0"/>
    <n v="10"/>
    <n v="90.9090909090909"/>
    <n v="11"/>
  </r>
  <r>
    <s v="7297163299_10156275439398300"/>
    <s v="7297163299_10156275439398300"/>
    <m/>
    <m/>
    <m/>
    <m/>
    <m/>
    <m/>
    <m/>
    <m/>
    <s v="No"/>
    <n v="149"/>
    <m/>
    <m/>
    <s v="Post"/>
    <s v="Post"/>
    <s v="There is a 12,000 year old forest in Germany that the executives of RWE, a massive coal company, are trying to destroy even more of it, just to burn the coal underneath._x000a__x000a_More brilliant, brave people are occupying the forest, even in the face of aggression. _x000a_Stand with them. _x000a__x000a_#Hambibleibt #HambacherForst #ReasonsForHope"/>
    <s v="https://www.facebook.com/7297163299_10156275439398300"/>
    <x v="146"/>
    <n v="941"/>
    <n v="34"/>
    <m/>
    <m/>
    <s v=" #Hambibleibt #HambacherForst #ReasonsForHope"/>
    <n v="1"/>
    <s v="1"/>
    <s v="1"/>
    <n v="2"/>
    <n v="3.7735849056603774"/>
    <n v="3"/>
    <n v="5.660377358490566"/>
    <n v="0"/>
    <n v="0"/>
    <n v="48"/>
    <n v="90.56603773584905"/>
    <n v="53"/>
  </r>
  <r>
    <s v="7297163299_1000875343448317"/>
    <s v="7297163299_1000875343448317"/>
    <m/>
    <m/>
    <m/>
    <m/>
    <m/>
    <m/>
    <m/>
    <m/>
    <s v="No"/>
    <n v="150"/>
    <m/>
    <m/>
    <s v="Post"/>
    <s v="Post"/>
    <s v="Happy World Animal Day! Let’s celebrate our animal friends for reminding us how lucky we are to share this beautiful planet._x000a__x000a_And if these penguins remind you of anyone you know, tag them in the comments! 🐧"/>
    <s v="https://www.facebook.com/7297163299_1000875343448317"/>
    <x v="147"/>
    <n v="423"/>
    <n v="357"/>
    <m/>
    <m/>
    <m/>
    <n v="1"/>
    <s v="1"/>
    <s v="1"/>
    <n v="4"/>
    <n v="10.81081081081081"/>
    <n v="0"/>
    <n v="0"/>
    <n v="0"/>
    <n v="0"/>
    <n v="33"/>
    <n v="89.1891891891892"/>
    <n v="37"/>
  </r>
  <r>
    <s v="7297163299_10156276020288300"/>
    <s v="7297163299_10156276020288300"/>
    <m/>
    <m/>
    <m/>
    <m/>
    <m/>
    <m/>
    <m/>
    <m/>
    <s v="No"/>
    <n v="151"/>
    <m/>
    <m/>
    <s v="Post"/>
    <s v="Post"/>
    <s v="Teens across the United States are taking their governments to court over failure to protect them from climate change ✊🏻✊🏼✊🏽✊🏾✊🏿"/>
    <s v="https://www.facebook.com/7297163299_10156276020288300"/>
    <x v="148"/>
    <n v="913"/>
    <n v="46"/>
    <m/>
    <m/>
    <m/>
    <n v="1"/>
    <s v="1"/>
    <s v="1"/>
    <n v="1"/>
    <n v="5.2631578947368425"/>
    <n v="1"/>
    <n v="5.2631578947368425"/>
    <n v="0"/>
    <n v="0"/>
    <n v="17"/>
    <n v="89.47368421052632"/>
    <n v="19"/>
  </r>
  <r>
    <s v="7297163299_10156277957383300"/>
    <s v="7297163299_10156277957383300"/>
    <m/>
    <m/>
    <m/>
    <m/>
    <m/>
    <m/>
    <m/>
    <m/>
    <s v="No"/>
    <n v="152"/>
    <m/>
    <m/>
    <s v="Post"/>
    <s v="Post"/>
    <s v="Breaking News! _x000a_There's just been a huge victory for the climate movement!_x000a__x000a_This is BIG. The court of Muenster has just ruled that RWE is not allowed to clear the Hambach forest in this logging season (until next autumn)!!! _x000a_For the activists on the ground, especially those having occupied this forest for years, and the international movement that has formed around it this it is a first big step to Victory!!! So let’s celebrate this! _x000a__x000a_However this fight is not over yet._x000a_There are still tens of thousands of people planning to demonstrate tomorrow in Hambach Forest, and Germany still needs a plan to #EndCoal - let's take this great news as a chance put extra pressure on the German government to give us all #ReasonsForHope_x000a__x000a_Join the movement to Save Hambach and End Coal here - https://act.gp/2PbnWid"/>
    <s v="https://www.facebook.com/7297163299_10156277957383300"/>
    <x v="149"/>
    <n v="1921"/>
    <n v="68"/>
    <m/>
    <m/>
    <s v=" #EndCoal #ReasonsForHope"/>
    <n v="1"/>
    <s v="1"/>
    <s v="1"/>
    <n v="5"/>
    <n v="3.676470588235294"/>
    <n v="1"/>
    <n v="0.7352941176470589"/>
    <n v="0"/>
    <n v="0"/>
    <n v="130"/>
    <n v="95.58823529411765"/>
    <n v="136"/>
  </r>
  <r>
    <s v="7297163299_341899493222602"/>
    <s v="7297163299_341899493222602"/>
    <m/>
    <m/>
    <m/>
    <m/>
    <m/>
    <m/>
    <m/>
    <m/>
    <s v="No"/>
    <n v="153"/>
    <m/>
    <m/>
    <s v="Post"/>
    <s v="Post"/>
    <s v="Ordinary people doing extraordinary things. _x000a__x000a_Together, we can end the age of oil &gt;&gt; https://act.gp/2P7wXZX"/>
    <s v="https://www.facebook.com/7297163299_341899493222602"/>
    <x v="150"/>
    <n v="348"/>
    <n v="9"/>
    <m/>
    <m/>
    <m/>
    <n v="1"/>
    <s v="1"/>
    <s v="1"/>
    <n v="1"/>
    <n v="7.6923076923076925"/>
    <n v="0"/>
    <n v="0"/>
    <n v="0"/>
    <n v="0"/>
    <n v="12"/>
    <n v="92.3076923076923"/>
    <n v="13"/>
  </r>
  <r>
    <s v="7297163299_241185289905025"/>
    <s v="7297163299_241185289905025"/>
    <m/>
    <m/>
    <m/>
    <m/>
    <m/>
    <m/>
    <m/>
    <m/>
    <s v="No"/>
    <n v="154"/>
    <m/>
    <m/>
    <s v="Post"/>
    <s v="Post"/>
    <s v="Absolutely huge win for the climate and for Hambach Forest! _x000a_Add your voice to the petition - https://act.gp/2NtORo4 _x000a_and share this great news!"/>
    <s v="https://www.facebook.com/7297163299_241185289905025"/>
    <x v="151"/>
    <n v="520"/>
    <n v="20"/>
    <m/>
    <m/>
    <m/>
    <n v="1"/>
    <s v="1"/>
    <s v="1"/>
    <n v="2"/>
    <n v="9.523809523809524"/>
    <n v="0"/>
    <n v="0"/>
    <n v="0"/>
    <n v="0"/>
    <n v="19"/>
    <n v="90.47619047619048"/>
    <n v="21"/>
  </r>
  <r>
    <s v="7297163299_10156281532788300"/>
    <s v="7297163299_10156281532788300"/>
    <m/>
    <m/>
    <m/>
    <m/>
    <m/>
    <m/>
    <m/>
    <m/>
    <s v="No"/>
    <n v="155"/>
    <m/>
    <m/>
    <s v="Post"/>
    <s v="Post"/>
    <s v="This is what “throw away” really means"/>
    <s v="https://www.facebook.com/7297163299_10156281532788300"/>
    <x v="152"/>
    <n v="170"/>
    <n v="10"/>
    <m/>
    <m/>
    <m/>
    <n v="1"/>
    <s v="1"/>
    <s v="1"/>
    <n v="0"/>
    <n v="0"/>
    <n v="0"/>
    <n v="0"/>
    <n v="0"/>
    <n v="0"/>
    <n v="7"/>
    <n v="100"/>
    <n v="7"/>
  </r>
  <r>
    <s v="7297163299_279042282947561"/>
    <s v="7297163299_279042282947561"/>
    <m/>
    <m/>
    <m/>
    <m/>
    <m/>
    <m/>
    <m/>
    <m/>
    <s v="No"/>
    <n v="156"/>
    <m/>
    <m/>
    <s v="Post"/>
    <s v="Post"/>
    <s v="The biggest climate demonstration in German history took place yesterday, in Hambach Forest 🌳🌲🌿where over 50,000 people rallied to demand an end to coal - for good._x000a__x000a_That was after a court ordered coal giant RWE to stop ⛔️ destroying the ancient forest for a year._x000a__x000a_Two more #ReasonsForHope! What are yours?"/>
    <s v="https://www.facebook.com/7297163299_279042282947561"/>
    <x v="153"/>
    <n v="1034"/>
    <n v="30"/>
    <m/>
    <m/>
    <s v=" #ReasonsForHope"/>
    <n v="1"/>
    <s v="1"/>
    <s v="1"/>
    <n v="1"/>
    <n v="1.9607843137254901"/>
    <n v="0"/>
    <n v="0"/>
    <n v="0"/>
    <n v="0"/>
    <n v="50"/>
    <n v="98.03921568627452"/>
    <n v="51"/>
  </r>
  <r>
    <s v="7297163299_284637318819266"/>
    <s v="7297163299_284637318819266"/>
    <m/>
    <m/>
    <m/>
    <m/>
    <m/>
    <m/>
    <m/>
    <m/>
    <s v="No"/>
    <n v="157"/>
    <m/>
    <m/>
    <s v="Post"/>
    <s v="Post"/>
    <s v="BREAKING: Activists are taking action at a major UN climate meeting in South Korea to highlight that the message from science is clear! Watch and SHARE if you’re ready to stand up and think that politicians and corporations should walk the talk! _x000a_What gives you hope in the face of climate change? Choose from our 10 picks on signs of global changes that gives us hope👉 https://act.gp/2P1R77m or share your own ideas with us and comment here👇_x000a__x000a_#ClimateAction #ReasonsForHope #ipcc #sr15"/>
    <s v="https://www.facebook.com/7297163299_284637318819266"/>
    <x v="154"/>
    <n v="345"/>
    <n v="309"/>
    <m/>
    <m/>
    <s v=" #ClimateAction #ReasonsForHope #ipcc #sr15"/>
    <n v="1"/>
    <s v="1"/>
    <s v="1"/>
    <n v="2"/>
    <n v="2.4691358024691357"/>
    <n v="1"/>
    <n v="1.2345679012345678"/>
    <n v="0"/>
    <n v="0"/>
    <n v="78"/>
    <n v="96.29629629629629"/>
    <n v="81"/>
  </r>
  <r>
    <s v="7297163299_10156287346638300"/>
    <s v="7297163299_10156287346638300"/>
    <m/>
    <m/>
    <m/>
    <m/>
    <m/>
    <m/>
    <m/>
    <m/>
    <s v="No"/>
    <n v="158"/>
    <m/>
    <m/>
    <s v="Post"/>
    <s v="Post"/>
    <s v="YES! 2 million people around the world are calling for Antarctic protection. Join them &gt;&gt; https://act.gp/2E4u5Md"/>
    <s v="https://www.facebook.com/7297163299_10156287346638300"/>
    <x v="155"/>
    <n v="770"/>
    <n v="16"/>
    <m/>
    <m/>
    <m/>
    <n v="1"/>
    <s v="1"/>
    <s v="1"/>
    <n v="1"/>
    <n v="7.142857142857143"/>
    <n v="0"/>
    <n v="0"/>
    <n v="0"/>
    <n v="0"/>
    <n v="13"/>
    <n v="92.85714285714286"/>
    <n v="14"/>
  </r>
  <r>
    <s v="7297163299_921502434714796"/>
    <s v="7297163299_921502434714796"/>
    <m/>
    <m/>
    <m/>
    <m/>
    <m/>
    <m/>
    <m/>
    <m/>
    <s v="No"/>
    <n v="159"/>
    <m/>
    <m/>
    <s v="Post"/>
    <s v="Post"/>
    <s v="‘The Antarctic doesn’t have a voice, but together, we do’ - Penguin Cafe_x000a__x000a_TURN ON SOUND to hear our collaboration to protect the Antarctic. _x000a__x000a_Add your voice to the millions of people across the world demanding governments take action to Protect the Antarctic. Act now &gt;&gt; https://act.gp/2yoDkRq 🐧"/>
    <s v="https://www.facebook.com/7297163299_921502434714796"/>
    <x v="156"/>
    <n v="281"/>
    <n v="6"/>
    <m/>
    <m/>
    <m/>
    <n v="1"/>
    <s v="1"/>
    <s v="1"/>
    <n v="2"/>
    <n v="4.444444444444445"/>
    <n v="0"/>
    <n v="0"/>
    <n v="0"/>
    <n v="0"/>
    <n v="43"/>
    <n v="95.55555555555556"/>
    <n v="45"/>
  </r>
  <r>
    <s v="7297163299_10156289752753300"/>
    <s v="7297163299_10156289752753300"/>
    <m/>
    <m/>
    <m/>
    <m/>
    <m/>
    <m/>
    <m/>
    <m/>
    <s v="No"/>
    <n v="160"/>
    <m/>
    <m/>
    <s v="Post"/>
    <s v="Post"/>
    <s v="Nuestro mundo está ahogándose en plástico._x000a__x000a_¡Pide a las grandes corporaciones que pongan fin a la contaminación plástica!_x000a_https://act.gp/2IKcEPy"/>
    <s v="https://www.facebook.com/7297163299_10156289752753300"/>
    <x v="157"/>
    <n v="242"/>
    <n v="16"/>
    <m/>
    <m/>
    <m/>
    <n v="1"/>
    <s v="1"/>
    <s v="1"/>
    <n v="0"/>
    <n v="0"/>
    <n v="0"/>
    <n v="0"/>
    <n v="0"/>
    <n v="0"/>
    <n v="18"/>
    <n v="100"/>
    <n v="18"/>
  </r>
  <r>
    <s v="7297163299_1970839192974928"/>
    <s v="7297163299_1970839192974928"/>
    <m/>
    <m/>
    <m/>
    <m/>
    <m/>
    <m/>
    <m/>
    <m/>
    <s v="No"/>
    <n v="161"/>
    <m/>
    <m/>
    <s v="Post"/>
    <s v="Post"/>
    <s v="Are we going to wait till all the coral reefs die and millions more people suffer from extreme weather disasters to act? _x000a__x000a_To meet the 1.5℃ target, global CO2 emissions must be halved by 2030 and reach net zero by 2050. One key way to get there is to end coal._x000a__x000a_NOW is the moment to act and stay hopeful as we make change together! #ReasonsForHope &gt;&gt; https://act.gp/2yrc6JK"/>
    <s v="https://www.facebook.com/7297163299_1970839192974928"/>
    <x v="158"/>
    <n v="257"/>
    <n v="19"/>
    <m/>
    <m/>
    <s v=" #ReasonsForHope"/>
    <n v="1"/>
    <s v="1"/>
    <s v="1"/>
    <n v="1"/>
    <n v="1.492537313432836"/>
    <n v="2"/>
    <n v="2.985074626865672"/>
    <n v="0"/>
    <n v="0"/>
    <n v="64"/>
    <n v="95.5223880597015"/>
    <n v="67"/>
  </r>
  <r>
    <s v="7297163299_10156291147988300"/>
    <s v="7297163299_10156291147988300"/>
    <m/>
    <m/>
    <m/>
    <m/>
    <m/>
    <m/>
    <m/>
    <m/>
    <s v="No"/>
    <n v="162"/>
    <m/>
    <m/>
    <s v="Post"/>
    <s v="Post"/>
    <m/>
    <s v="https://www.facebook.com/7297163299_10156291147988300"/>
    <x v="159"/>
    <n v="261"/>
    <n v="4"/>
    <m/>
    <m/>
    <m/>
    <n v="1"/>
    <s v="1"/>
    <s v="1"/>
    <m/>
    <m/>
    <m/>
    <m/>
    <m/>
    <m/>
    <m/>
    <m/>
    <m/>
  </r>
  <r>
    <s v="7297163299_10156291159573300"/>
    <s v="7297163299_10156291159573300"/>
    <m/>
    <m/>
    <m/>
    <m/>
    <m/>
    <m/>
    <m/>
    <m/>
    <s v="No"/>
    <n v="163"/>
    <m/>
    <m/>
    <s v="Post"/>
    <s v="Post"/>
    <m/>
    <s v="https://www.facebook.com/7297163299_10156291159573300"/>
    <x v="160"/>
    <n v="376"/>
    <n v="14"/>
    <m/>
    <m/>
    <m/>
    <n v="1"/>
    <s v="1"/>
    <s v="1"/>
    <m/>
    <m/>
    <m/>
    <m/>
    <m/>
    <m/>
    <m/>
    <m/>
    <m/>
  </r>
  <r>
    <s v="7297163299_10156293157303300"/>
    <s v="7297163299_10156293157303300"/>
    <m/>
    <m/>
    <m/>
    <m/>
    <m/>
    <m/>
    <m/>
    <m/>
    <s v="No"/>
    <n v="164"/>
    <m/>
    <m/>
    <s v="Post"/>
    <s v="Post"/>
    <s v="The Antarctic doesn’t have a voice, but we do. Let’s make history. Let's #ProtectAntarctic &gt;&gt;&gt; https://act.gp/2pMKdrL"/>
    <s v="https://www.facebook.com/7297163299_10156293157303300"/>
    <x v="161"/>
    <n v="1020"/>
    <n v="20"/>
    <m/>
    <m/>
    <s v=" #ProtectAntarctic"/>
    <n v="1"/>
    <s v="1"/>
    <s v="1"/>
    <n v="0"/>
    <n v="0"/>
    <n v="0"/>
    <n v="0"/>
    <n v="0"/>
    <n v="0"/>
    <n v="16"/>
    <n v="100"/>
    <n v="16"/>
  </r>
  <r>
    <s v="7297163299_10156294472408300"/>
    <s v="7297163299_10156294472408300"/>
    <m/>
    <m/>
    <m/>
    <m/>
    <m/>
    <m/>
    <m/>
    <m/>
    <s v="No"/>
    <n v="165"/>
    <m/>
    <m/>
    <s v="Post"/>
    <s v="Post"/>
    <s v="We owe it to those suffering the impacts of extreme weather to ACT on climate change — and #HurricaneMichael is proof."/>
    <s v="https://www.facebook.com/7297163299_10156294472408300"/>
    <x v="162"/>
    <n v="214"/>
    <n v="31"/>
    <m/>
    <m/>
    <s v=" #HurricaneMichael"/>
    <n v="1"/>
    <s v="1"/>
    <s v="1"/>
    <n v="0"/>
    <n v="0"/>
    <n v="1"/>
    <n v="5"/>
    <n v="0"/>
    <n v="0"/>
    <n v="19"/>
    <n v="95"/>
    <n v="20"/>
  </r>
  <r>
    <s v="7297163299_158319115112525"/>
    <s v="7297163299_158319115112525"/>
    <m/>
    <m/>
    <m/>
    <m/>
    <m/>
    <m/>
    <m/>
    <m/>
    <s v="No"/>
    <n v="166"/>
    <m/>
    <m/>
    <s v="Post"/>
    <s v="Post"/>
    <s v="There are many #ReasonsForHope on climate change. Together, solving it isn't as hard as it might seem &gt;&gt;&gt; https://act.gp/2RHjeKR_x000a__x000a_(Thanks Saman Musacchio for the video)"/>
    <s v="https://www.facebook.com/7297163299_158319115112525"/>
    <x v="163"/>
    <n v="526"/>
    <n v="13"/>
    <m/>
    <m/>
    <s v=" #ReasonsForHope"/>
    <n v="1"/>
    <s v="1"/>
    <s v="1"/>
    <n v="0"/>
    <n v="0"/>
    <n v="1"/>
    <n v="4.3478260869565215"/>
    <n v="0"/>
    <n v="0"/>
    <n v="22"/>
    <n v="95.65217391304348"/>
    <n v="23"/>
  </r>
  <r>
    <s v="7297163299_477658122754245"/>
    <s v="7297163299_477658122754245"/>
    <m/>
    <m/>
    <m/>
    <m/>
    <m/>
    <m/>
    <m/>
    <m/>
    <s v="No"/>
    <n v="167"/>
    <m/>
    <m/>
    <s v="Post"/>
    <s v="Post"/>
    <s v="How much do you know about the Great Pacific Garbage Patch?_x000a__x000a_Learn more about it and why we must take action NOW to #BreakFreeFromPlastic &gt;&gt; https://act.gp/2IWpRoM"/>
    <s v="https://www.facebook.com/7297163299_477658122754245"/>
    <x v="164"/>
    <n v="485"/>
    <n v="13"/>
    <m/>
    <m/>
    <s v=" #BreakFreeFromPlastic"/>
    <n v="1"/>
    <s v="1"/>
    <s v="1"/>
    <n v="1"/>
    <n v="4.166666666666667"/>
    <n v="1"/>
    <n v="4.166666666666667"/>
    <n v="0"/>
    <n v="0"/>
    <n v="22"/>
    <n v="91.66666666666667"/>
    <n v="24"/>
  </r>
  <r>
    <s v="7297163299_279493229574611"/>
    <s v="7297163299_279493229574611"/>
    <m/>
    <m/>
    <m/>
    <m/>
    <m/>
    <m/>
    <m/>
    <m/>
    <s v="No"/>
    <n v="168"/>
    <m/>
    <m/>
    <s v="Post"/>
    <s v="Post"/>
    <s v="There is no more waiting around. The time for us to unite and make change together is NOW._x000a__x000a_Share with us your reasons for hope on climate change:_x000a_https://act.gp/2CH0k2z"/>
    <s v="https://www.facebook.com/7297163299_279493229574611"/>
    <x v="165"/>
    <n v="459"/>
    <n v="54"/>
    <m/>
    <m/>
    <m/>
    <n v="1"/>
    <s v="1"/>
    <s v="1"/>
    <n v="0"/>
    <n v="0"/>
    <n v="0"/>
    <n v="0"/>
    <n v="0"/>
    <n v="0"/>
    <n v="28"/>
    <n v="100"/>
    <n v="28"/>
  </r>
  <r>
    <s v="7297163299_922949064570133"/>
    <s v="7297163299_922949064570133"/>
    <m/>
    <m/>
    <m/>
    <m/>
    <m/>
    <m/>
    <m/>
    <m/>
    <s v="No"/>
    <n v="169"/>
    <m/>
    <m/>
    <s v="Post"/>
    <s v="Post"/>
    <s v="Turn it up! 🔊_x000a__x000a_This soothing piece by Penguin Cafe was inspired by our &quot;Protect the Antarctic&quot; campaign. Does it inspire you too? https://act.gp/2ISElGf 🐧"/>
    <s v="https://www.facebook.com/7297163299_922949064570133"/>
    <x v="166"/>
    <n v="207"/>
    <n v="6"/>
    <m/>
    <m/>
    <m/>
    <n v="1"/>
    <s v="1"/>
    <s v="1"/>
    <n v="2"/>
    <n v="9.090909090909092"/>
    <n v="0"/>
    <n v="0"/>
    <n v="0"/>
    <n v="0"/>
    <n v="20"/>
    <n v="90.9090909090909"/>
    <n v="22"/>
  </r>
  <r>
    <s v="7297163299_2154206534831764"/>
    <s v="7297163299_2154206534831764"/>
    <m/>
    <m/>
    <m/>
    <m/>
    <m/>
    <m/>
    <m/>
    <m/>
    <s v="No"/>
    <n v="170"/>
    <m/>
    <m/>
    <s v="Post"/>
    <s v="Post"/>
    <s v="SHARE if you want to see plastic polluters like Coca-Cola, Nestlé, and Pepsi clean up their act!_x000a__x000a_Join the #BreakFreeFromPlastic movement here &gt;&gt; http://greenpeace.org/breakfreefromplastic"/>
    <s v="https://www.facebook.com/7297163299_2154206534831764"/>
    <x v="167"/>
    <n v="397"/>
    <n v="27"/>
    <s v=" http://greenpeace.org/breakfreefromplastic"/>
    <s v="greenpeace.org"/>
    <s v=" #BreakFreeFromPlastic"/>
    <n v="1"/>
    <s v="1"/>
    <s v="1"/>
    <n v="2"/>
    <n v="8.695652173913043"/>
    <n v="1"/>
    <n v="4.3478260869565215"/>
    <n v="0"/>
    <n v="0"/>
    <n v="20"/>
    <n v="86.95652173913044"/>
    <n v="23"/>
  </r>
  <r>
    <s v="7297163299_1618199068284005"/>
    <s v="7297163299_1618199068284005"/>
    <m/>
    <m/>
    <m/>
    <m/>
    <m/>
    <m/>
    <m/>
    <m/>
    <s v="No"/>
    <n v="171"/>
    <m/>
    <m/>
    <s v="Post"/>
    <s v="Post"/>
    <s v="From Russia to Japan, and from Sweden to Turkey - we’re visiting decision-makers all over the world with a simple message: two million people are counting on you to protect the Antarctic. _x000a__x000a_Join the movement &gt;&gt; https://act.gp/2CIpJch"/>
    <s v="https://www.facebook.com/7297163299_1618199068284005"/>
    <x v="168"/>
    <n v="381"/>
    <n v="9"/>
    <m/>
    <m/>
    <m/>
    <n v="1"/>
    <s v="1"/>
    <s v="1"/>
    <n v="1"/>
    <n v="2.7777777777777777"/>
    <n v="0"/>
    <n v="0"/>
    <n v="0"/>
    <n v="0"/>
    <n v="35"/>
    <n v="97.22222222222223"/>
    <n v="36"/>
  </r>
  <r>
    <s v="7297163299_309995159597714"/>
    <s v="7297163299_309995159597714"/>
    <m/>
    <m/>
    <m/>
    <m/>
    <m/>
    <m/>
    <m/>
    <m/>
    <s v="No"/>
    <n v="172"/>
    <m/>
    <m/>
    <s v="Post"/>
    <s v="Post"/>
    <s v="There's no power like people power! &gt;&gt; https://act.gp/2yrc6JK"/>
    <s v="https://www.facebook.com/7297163299_309995159597714"/>
    <x v="169"/>
    <n v="280"/>
    <n v="9"/>
    <m/>
    <m/>
    <m/>
    <n v="1"/>
    <s v="1"/>
    <s v="1"/>
    <n v="1"/>
    <n v="16.666666666666668"/>
    <n v="0"/>
    <n v="0"/>
    <n v="0"/>
    <n v="0"/>
    <n v="5"/>
    <n v="83.33333333333333"/>
    <n v="6"/>
  </r>
  <r>
    <s v="7297163299_10156306516773300"/>
    <s v="7297163299_10156306516773300"/>
    <m/>
    <m/>
    <m/>
    <m/>
    <m/>
    <m/>
    <m/>
    <m/>
    <s v="No"/>
    <n v="173"/>
    <m/>
    <m/>
    <s v="Post"/>
    <s v="Post"/>
    <s v="BREAKING: Greenpeace is premiering a new song by Thom Yorke from Radiohead here at London’s Marble Arch!_x000a__x000a_He’s written this new song to support the campaign to protect the Antarctic._x000a__x000a_Over 2 million people around the world want an Antarctic Ocean Sanctuary. Stand with Thom Yorke and all those around the globe and tell world leaders to #ProtectAntarctic: protecttheantarctic.org"/>
    <s v="https://www.facebook.com/7297163299_10156306516773300"/>
    <x v="170"/>
    <n v="258"/>
    <n v="10"/>
    <m/>
    <m/>
    <s v=" #ProtectAntarctic"/>
    <n v="1"/>
    <s v="1"/>
    <s v="1"/>
    <n v="2"/>
    <n v="3.225806451612903"/>
    <n v="1"/>
    <n v="1.6129032258064515"/>
    <n v="0"/>
    <n v="0"/>
    <n v="59"/>
    <n v="95.16129032258064"/>
    <n v="62"/>
  </r>
  <r>
    <s v="7297163299_2043800622617401"/>
    <s v="7297163299_2043800622617401"/>
    <m/>
    <m/>
    <m/>
    <m/>
    <m/>
    <m/>
    <m/>
    <m/>
    <s v="No"/>
    <n v="174"/>
    <m/>
    <m/>
    <s v="Post"/>
    <s v="Post"/>
    <s v="Turn up your sound, hit full-screen and enjoy our new collaboration with Radiohead's Thom Yorke! _x000a__x000a_His new track ‘Hands off the Antarctic’ is dedicated to this beautiful place, and the two million people working together to protect it._x000a__x000a_Join them at https://act.gp/2QWBqiB"/>
    <s v="https://www.facebook.com/7297163299_2043800622617401"/>
    <x v="171"/>
    <n v="343"/>
    <n v="15"/>
    <m/>
    <m/>
    <m/>
    <n v="1"/>
    <s v="1"/>
    <s v="1"/>
    <n v="4"/>
    <n v="9.523809523809524"/>
    <n v="0"/>
    <n v="0"/>
    <n v="0"/>
    <n v="0"/>
    <n v="38"/>
    <n v="90.47619047619048"/>
    <n v="42"/>
  </r>
  <r>
    <s v="7297163299_513130312492786"/>
    <s v="7297163299_513130312492786"/>
    <m/>
    <m/>
    <m/>
    <m/>
    <m/>
    <m/>
    <m/>
    <m/>
    <s v="No"/>
    <n v="175"/>
    <m/>
    <m/>
    <s v="Post"/>
    <s v="Post"/>
    <s v="We may be close to a point of no return...but this is not the moment to give up! #ReasonsForHope &gt;&gt; https://act.gp/2yrc6JK"/>
    <s v="https://www.facebook.com/7297163299_513130312492786"/>
    <x v="172"/>
    <n v="269"/>
    <n v="15"/>
    <m/>
    <m/>
    <s v=" #ReasonsForHope"/>
    <n v="1"/>
    <s v="1"/>
    <s v="1"/>
    <n v="0"/>
    <n v="0"/>
    <n v="0"/>
    <n v="0"/>
    <n v="0"/>
    <n v="0"/>
    <n v="20"/>
    <n v="100"/>
    <n v="20"/>
  </r>
  <r>
    <s v="7297163299_10156311722433515"/>
    <s v="7297163299_10156311722433515"/>
    <m/>
    <m/>
    <m/>
    <m/>
    <m/>
    <m/>
    <m/>
    <m/>
    <s v="No"/>
    <n v="176"/>
    <m/>
    <m/>
    <s v="Post"/>
    <s v="Post"/>
    <s v="Another year, another gadget. How many more can the planet take? _x000a__x000a_Together, we can change the system &gt;&gt;&gt; https://act.gp/2QY8hTV"/>
    <s v="https://www.facebook.com/7297163299_10156311722433515"/>
    <x v="173"/>
    <n v="1126"/>
    <n v="42"/>
    <m/>
    <m/>
    <m/>
    <n v="1"/>
    <s v="1"/>
    <s v="1"/>
    <n v="0"/>
    <n v="0"/>
    <n v="0"/>
    <n v="0"/>
    <n v="0"/>
    <n v="0"/>
    <n v="17"/>
    <n v="100"/>
    <n v="17"/>
  </r>
  <r>
    <s v="7297163299_275245026454150"/>
    <s v="7297163299_275245026454150"/>
    <m/>
    <m/>
    <m/>
    <m/>
    <m/>
    <m/>
    <m/>
    <m/>
    <s v="No"/>
    <n v="177"/>
    <m/>
    <m/>
    <s v="Post"/>
    <s v="Post"/>
    <s v="It’s nearly decision time for the Antarctic, and we’re screening a version of this film to governments as they get ready to start negotiating. It stars Antarctic Ambassadors from around the world, but the most important voice in the film is yours. https://act.gp/2R20HrF"/>
    <s v="https://www.facebook.com/7297163299_275245026454150"/>
    <x v="174"/>
    <n v="637"/>
    <n v="5"/>
    <m/>
    <m/>
    <m/>
    <n v="1"/>
    <s v="1"/>
    <s v="1"/>
    <n v="2"/>
    <n v="4.545454545454546"/>
    <n v="0"/>
    <n v="0"/>
    <n v="0"/>
    <n v="0"/>
    <n v="42"/>
    <n v="95.45454545454545"/>
    <n v="44"/>
  </r>
  <r>
    <s v="7297163299_1143953409105993"/>
    <s v="7297163299_1143953409105993"/>
    <m/>
    <m/>
    <m/>
    <m/>
    <m/>
    <m/>
    <m/>
    <m/>
    <s v="No"/>
    <n v="178"/>
    <m/>
    <m/>
    <s v="Post"/>
    <s v="Post"/>
    <s v="These murals are here to remind us of the constant threat to Indonesian wildlife, but they also inspire us to act to protect it. Tell companies to #dropdirtypalmoil &gt;&gt;&gt; https://act.gp/2NjGKz3"/>
    <s v="https://www.facebook.com/7297163299_1143953409105993"/>
    <x v="175"/>
    <n v="135"/>
    <n v="9"/>
    <m/>
    <m/>
    <s v=" #dropdirtypalmoil"/>
    <n v="1"/>
    <s v="1"/>
    <s v="1"/>
    <n v="2"/>
    <n v="7.142857142857143"/>
    <n v="1"/>
    <n v="3.5714285714285716"/>
    <n v="0"/>
    <n v="0"/>
    <n v="25"/>
    <n v="89.28571428571429"/>
    <n v="28"/>
  </r>
  <r>
    <s v="7297163299_323799381753711"/>
    <s v="7297163299_323799381753711"/>
    <m/>
    <m/>
    <m/>
    <m/>
    <m/>
    <m/>
    <m/>
    <m/>
    <s v="No"/>
    <n v="179"/>
    <m/>
    <m/>
    <s v="Post"/>
    <s v="Post"/>
    <s v="Green spaces—good for you, good for the planet! ❤️ 🌎_x000a__x000a_Video via World Economic Forum"/>
    <s v="https://www.facebook.com/7297163299_323799381753711"/>
    <x v="176"/>
    <n v="1476"/>
    <n v="33"/>
    <m/>
    <m/>
    <m/>
    <n v="1"/>
    <s v="1"/>
    <s v="1"/>
    <n v="2"/>
    <n v="14.285714285714286"/>
    <n v="0"/>
    <n v="0"/>
    <n v="0"/>
    <n v="0"/>
    <n v="12"/>
    <n v="85.71428571428571"/>
    <n v="14"/>
  </r>
  <r>
    <s v="7297163299_2063019197112361"/>
    <s v="7297163299_2063019197112361"/>
    <m/>
    <m/>
    <m/>
    <m/>
    <m/>
    <m/>
    <m/>
    <m/>
    <s v="No"/>
    <n v="180"/>
    <m/>
    <m/>
    <s v="Post"/>
    <s v="Post"/>
    <s v="Thousands of people flooded through central Helsinki this weekend in Finland's biggest climate march EVER._x000a__x000a_15-year-old schoolgirl activist Greta Thunberg had these incredible words for the crowds...💚"/>
    <s v="https://www.facebook.com/7297163299_2063019197112361"/>
    <x v="177"/>
    <n v="5976"/>
    <n v="323"/>
    <m/>
    <m/>
    <m/>
    <n v="1"/>
    <s v="1"/>
    <s v="1"/>
    <n v="1"/>
    <n v="3.4482758620689653"/>
    <n v="0"/>
    <n v="0"/>
    <n v="0"/>
    <n v="0"/>
    <n v="28"/>
    <n v="96.55172413793103"/>
    <n v="29"/>
  </r>
  <r>
    <s v="7297163299_315327405944784"/>
    <s v="7297163299_315327405944784"/>
    <m/>
    <m/>
    <m/>
    <m/>
    <m/>
    <m/>
    <m/>
    <m/>
    <s v="No"/>
    <n v="181"/>
    <m/>
    <m/>
    <s v="Post"/>
    <s v="Post"/>
    <s v="Since the 1950s, something has sneaked into our lives, polluting oceans, waterways and soil. It’s over 8 billion tonnes and it’s estimated to be four times bigger by 2050. Big companies create it. Now it’s time for them to help stop it #BreakFreeFromPlastic &gt;&gt; https://act.gp/2xVAIu3"/>
    <s v="https://www.facebook.com/7297163299_315327405944784"/>
    <x v="178"/>
    <n v="363"/>
    <n v="24"/>
    <m/>
    <m/>
    <s v=" #BreakFreeFromPlastic"/>
    <n v="1"/>
    <s v="1"/>
    <s v="1"/>
    <n v="0"/>
    <n v="0"/>
    <n v="0"/>
    <n v="0"/>
    <n v="0"/>
    <n v="0"/>
    <n v="46"/>
    <n v="100"/>
    <n v="46"/>
  </r>
  <r>
    <s v="7297163299_611237219279288"/>
    <s v="7297163299_611237219279288"/>
    <m/>
    <m/>
    <m/>
    <m/>
    <m/>
    <m/>
    <m/>
    <m/>
    <s v="No"/>
    <n v="182"/>
    <m/>
    <m/>
    <s v="Post"/>
    <s v="Post"/>
    <s v="Brazil is going through a crucial moment in history, and Indigenous Peoples' lives may be directly affected._x000a__x000a_Watch the story of the Karipuna, an Indigenous community in the forefront of protecting the Amazon from deforestation and from a powerful logging industry."/>
    <s v="https://www.facebook.com/7297163299_611237219279288"/>
    <x v="179"/>
    <n v="138"/>
    <n v="2"/>
    <m/>
    <m/>
    <m/>
    <n v="1"/>
    <s v="1"/>
    <s v="1"/>
    <n v="1"/>
    <n v="2.4390243902439024"/>
    <n v="0"/>
    <n v="0"/>
    <n v="0"/>
    <n v="0"/>
    <n v="40"/>
    <n v="97.5609756097561"/>
    <n v="41"/>
  </r>
  <r>
    <s v="7297163299_10156322361908300"/>
    <s v="7297163299_10156322361908300"/>
    <m/>
    <m/>
    <m/>
    <m/>
    <m/>
    <m/>
    <m/>
    <m/>
    <s v="No"/>
    <n v="183"/>
    <m/>
    <m/>
    <s v="Post"/>
    <s v="Post"/>
    <s v="Do you have the choice to refuse plastic when buying products such as food, drinks and cosmetics?_x000a__x000a_The only way to stop plastic pollution is for big companies to move away from single-use plastic! Tell them to invest in sustainable solutions: https://act.gp/2D3EpTa"/>
    <s v="https://www.facebook.com/7297163299_10156322361908300"/>
    <x v="180"/>
    <n v="596"/>
    <n v="32"/>
    <m/>
    <m/>
    <m/>
    <n v="1"/>
    <s v="1"/>
    <s v="1"/>
    <n v="1"/>
    <n v="2.380952380952381"/>
    <n v="1"/>
    <n v="2.380952380952381"/>
    <n v="0"/>
    <n v="0"/>
    <n v="40"/>
    <n v="95.23809523809524"/>
    <n v="42"/>
  </r>
  <r>
    <s v="7297163299_252835022245532"/>
    <s v="7297163299_252835022245532"/>
    <m/>
    <m/>
    <m/>
    <m/>
    <m/>
    <m/>
    <m/>
    <m/>
    <s v="No"/>
    <n v="184"/>
    <m/>
    <m/>
    <s v="Post"/>
    <s v="Post"/>
    <s v="Check out this beautiful video created by Greenpeace India, painting with light to illuminate the path to a cleaner future. _x000a_Curious how it was made? &gt;&gt; https://act.gp/2EQDJ5g_x000a_#PeoplePower #RenewableEnergy"/>
    <s v="https://www.facebook.com/7297163299_252835022245532"/>
    <x v="181"/>
    <n v="193"/>
    <n v="6"/>
    <m/>
    <m/>
    <s v=" #PeoplePower #RenewableEnergy"/>
    <n v="1"/>
    <s v="1"/>
    <s v="1"/>
    <n v="3"/>
    <n v="11.11111111111111"/>
    <n v="0"/>
    <n v="0"/>
    <n v="0"/>
    <n v="0"/>
    <n v="24"/>
    <n v="88.88888888888889"/>
    <n v="27"/>
  </r>
  <r>
    <s v="7297163299_254341401921486"/>
    <s v="7297163299_254341401921486"/>
    <m/>
    <m/>
    <m/>
    <m/>
    <m/>
    <m/>
    <m/>
    <m/>
    <s v="No"/>
    <n v="185"/>
    <m/>
    <m/>
    <s v="Post"/>
    <s v="Post"/>
    <s v="This summer, we followed the route of tar sands tankers in the Pacific Northwest onboard the Arctic Sunrise to show the world what's at stake if the Trans Mountain Pipeline expansion is built._x000a_ _x000a_Weeks later a Canadian court quashed the project. But the Canadian government is still determined to build the dangerous tar sands pipeline._x000a_ _x000a_It’s time to #stoppipelines once and for all. Add your voice to protect these endangered orcas, and their habitat. https://act.gp/2O4d70e"/>
    <s v="https://www.facebook.com/7297163299_254341401921486"/>
    <x v="182"/>
    <n v="137"/>
    <n v="7"/>
    <m/>
    <m/>
    <s v=" #stoppipelines"/>
    <n v="1"/>
    <s v="1"/>
    <s v="1"/>
    <n v="1"/>
    <n v="1.3333333333333333"/>
    <n v="1"/>
    <n v="1.3333333333333333"/>
    <n v="0"/>
    <n v="0"/>
    <n v="73"/>
    <n v="97.33333333333333"/>
    <n v="75"/>
  </r>
  <r>
    <s v="7297163299_2085695721648007"/>
    <s v="7297163299_2085695721648007"/>
    <m/>
    <m/>
    <m/>
    <m/>
    <m/>
    <m/>
    <m/>
    <m/>
    <s v="No"/>
    <n v="186"/>
    <m/>
    <m/>
    <s v="Post"/>
    <s v="Post"/>
    <s v="#ThrowbackThursday to our KitKat campaign 8 years ago!_x000a__x000a_The makers of KitKat committed to end deforestation by 2020, but they are way off target. Let's send them a reminder &gt;&gt; https://act.gp/2NjGKz3_x000a_._x000a_#TBT #DropDirtyPalmOil"/>
    <s v="https://www.facebook.com/7297163299_2085695721648007"/>
    <x v="183"/>
    <n v="292"/>
    <n v="11"/>
    <m/>
    <m/>
    <s v=" #ThrowbackThursday #TBT #DropDirtyPalmOil"/>
    <n v="1"/>
    <s v="1"/>
    <s v="1"/>
    <n v="0"/>
    <n v="0"/>
    <n v="0"/>
    <n v="0"/>
    <n v="0"/>
    <n v="0"/>
    <n v="31"/>
    <n v="100"/>
    <n v="31"/>
  </r>
  <r>
    <s v="7297163299_10156325260118300"/>
    <s v="7297163299_10156325260118300"/>
    <m/>
    <m/>
    <m/>
    <m/>
    <m/>
    <m/>
    <m/>
    <m/>
    <s v="No"/>
    <n v="187"/>
    <m/>
    <m/>
    <s v="Post"/>
    <s v="Post"/>
    <m/>
    <s v="https://www.facebook.com/7297163299_10156325260118300"/>
    <x v="184"/>
    <n v="71"/>
    <n v="2"/>
    <m/>
    <m/>
    <m/>
    <n v="1"/>
    <s v="1"/>
    <s v="1"/>
    <m/>
    <m/>
    <m/>
    <m/>
    <m/>
    <m/>
    <m/>
    <m/>
    <m/>
  </r>
  <r>
    <s v="7297163299_1239263816226445"/>
    <s v="7297163299_1239263816226445"/>
    <m/>
    <m/>
    <m/>
    <m/>
    <m/>
    <m/>
    <m/>
    <m/>
    <s v="No"/>
    <n v="188"/>
    <m/>
    <m/>
    <s v="Post"/>
    <s v="Post"/>
    <s v="In Taiwan, people power is sending a strong message - NO to coal! &gt;&gt; https://act.gp/2PUUkpN"/>
    <s v="https://www.facebook.com/7297163299_1239263816226445"/>
    <x v="185"/>
    <n v="1040"/>
    <n v="25"/>
    <m/>
    <m/>
    <m/>
    <n v="1"/>
    <s v="1"/>
    <s v="1"/>
    <n v="1"/>
    <n v="8.333333333333334"/>
    <n v="0"/>
    <n v="0"/>
    <n v="0"/>
    <n v="0"/>
    <n v="11"/>
    <n v="91.66666666666667"/>
    <n v="12"/>
  </r>
  <r>
    <s v="7297163299_729015110789920"/>
    <s v="7297163299_729015110789920"/>
    <m/>
    <m/>
    <m/>
    <m/>
    <m/>
    <m/>
    <m/>
    <m/>
    <s v="No"/>
    <n v="189"/>
    <m/>
    <m/>
    <s v="Post"/>
    <s v="Post"/>
    <s v="Do you know what is dirty palm oil and where it comes from? Tell the world's biggest brands to #DropDirtyPalmOil"/>
    <s v="https://www.facebook.com/7297163299_729015110789920"/>
    <x v="186"/>
    <n v="666"/>
    <n v="30"/>
    <m/>
    <m/>
    <s v=" #DropDirtyPalmOil"/>
    <n v="1"/>
    <s v="1"/>
    <s v="1"/>
    <n v="0"/>
    <n v="0"/>
    <n v="1"/>
    <n v="5"/>
    <n v="0"/>
    <n v="0"/>
    <n v="19"/>
    <n v="95"/>
    <n v="20"/>
  </r>
  <r>
    <s v="7297163299_10156330848293300"/>
    <s v="7297163299_10156330848293300"/>
    <m/>
    <m/>
    <m/>
    <m/>
    <m/>
    <m/>
    <m/>
    <m/>
    <s v="No"/>
    <n v="190"/>
    <m/>
    <m/>
    <s v="Post"/>
    <s v="Post"/>
    <s v="Do you have the choice to refuse plastic when buying products such as food, drinks and cosmetics? Almost never._x000a__x000a_The only way to stop plastic pollution is for big companies to invest in sustainable solutions!_x000a__x000a_Ask them to #BreakFreeFromPlastic &gt;&gt;&gt; https://act.gp/2D3EpTa"/>
    <s v="https://www.facebook.com/7297163299_10156330848293300"/>
    <x v="187"/>
    <n v="549"/>
    <n v="22"/>
    <m/>
    <m/>
    <s v=" #BreakFreeFromPlastic"/>
    <n v="1"/>
    <s v="1"/>
    <s v="1"/>
    <n v="1"/>
    <n v="2.5641025641025643"/>
    <n v="1"/>
    <n v="2.5641025641025643"/>
    <n v="0"/>
    <n v="0"/>
    <n v="37"/>
    <n v="94.87179487179488"/>
    <n v="39"/>
  </r>
  <r>
    <s v="7297163299_10156328719823300"/>
    <s v="7297163299_10156328719823300"/>
    <m/>
    <m/>
    <m/>
    <m/>
    <m/>
    <m/>
    <m/>
    <m/>
    <s v="No"/>
    <n v="191"/>
    <m/>
    <m/>
    <s v="Post"/>
    <s v="Post"/>
    <s v="Well, this is shitty news 💩😱  #BreakFreeFromPlastic"/>
    <s v="https://www.facebook.com/7297163299_10156328719823300"/>
    <x v="188"/>
    <n v="349"/>
    <n v="41"/>
    <m/>
    <m/>
    <s v=" #BreakFreeFromPlastic"/>
    <n v="1"/>
    <s v="1"/>
    <s v="1"/>
    <n v="1"/>
    <n v="16.666666666666668"/>
    <n v="0"/>
    <n v="0"/>
    <n v="0"/>
    <n v="0"/>
    <n v="5"/>
    <n v="83.33333333333333"/>
    <n v="6"/>
  </r>
  <r>
    <s v="7297163299_315820635876046"/>
    <s v="7297163299_315820635876046"/>
    <m/>
    <m/>
    <m/>
    <m/>
    <m/>
    <m/>
    <m/>
    <m/>
    <s v="No"/>
    <n v="192"/>
    <m/>
    <m/>
    <s v="Post"/>
    <s v="Post"/>
    <s v="Since the 1950s something has sneaked into our lives, polluting oceans, waterways and soil. It’s over 8 billion tonnes and it’s estimated to be four times bigger by 2050. Big companies create it. Now it’s time for them to help stop it #BreakFreeFromPlastic &gt;&gt; https://act.gp/2D4p6d7"/>
    <s v="https://www.facebook.com/7297163299_315820635876046"/>
    <x v="189"/>
    <n v="296"/>
    <n v="12"/>
    <m/>
    <m/>
    <s v=" #BreakFreeFromPlastic"/>
    <n v="1"/>
    <s v="1"/>
    <s v="1"/>
    <n v="0"/>
    <n v="0"/>
    <n v="0"/>
    <n v="0"/>
    <n v="0"/>
    <n v="0"/>
    <n v="46"/>
    <n v="100"/>
    <n v="46"/>
  </r>
  <r>
    <s v="7297163299_1319603878176978"/>
    <s v="7297163299_1319603878176978"/>
    <m/>
    <m/>
    <m/>
    <m/>
    <m/>
    <m/>
    <m/>
    <m/>
    <s v="No"/>
    <n v="193"/>
    <m/>
    <m/>
    <s v="Post"/>
    <s v="Post"/>
    <s v="This new satellite technology means polluters have nowhere to hide now! _x000a__x000a_Find out how polluted your city is &gt;&gt; https://act.gp/2SmZWuy"/>
    <s v="https://www.facebook.com/7297163299_1319603878176978"/>
    <x v="190"/>
    <n v="573"/>
    <n v="18"/>
    <m/>
    <m/>
    <m/>
    <n v="1"/>
    <s v="1"/>
    <s v="1"/>
    <n v="0"/>
    <n v="0"/>
    <n v="1"/>
    <n v="5.555555555555555"/>
    <n v="0"/>
    <n v="0"/>
    <n v="17"/>
    <n v="94.44444444444444"/>
    <n v="18"/>
  </r>
  <r>
    <s v="7297163299_10156336944358300"/>
    <s v="7297163299_10156336944358300"/>
    <m/>
    <m/>
    <m/>
    <m/>
    <m/>
    <m/>
    <m/>
    <m/>
    <s v="No"/>
    <n v="194"/>
    <m/>
    <m/>
    <s v="Post"/>
    <s v="Post"/>
    <s v="Lipton, NESCAFÉ, Coca-Cola, Pepsi - recycling is not enough to stop plastic pollution!_x000a__x000a_Plastic costs little to them, but the real price is paid by our planet and communities. That’s why we're calling on corporations to reduce single-use plastics. _x000a__x000a_Share our demands and help us save the oceans, animals, and people."/>
    <s v="https://www.facebook.com/7297163299_10156336944358300"/>
    <x v="191"/>
    <n v="487"/>
    <n v="37"/>
    <m/>
    <m/>
    <m/>
    <n v="1"/>
    <s v="1"/>
    <s v="1"/>
    <n v="1"/>
    <n v="1.8867924528301887"/>
    <n v="0"/>
    <n v="0"/>
    <n v="0"/>
    <n v="0"/>
    <n v="52"/>
    <n v="98.11320754716981"/>
    <n v="53"/>
  </r>
  <r>
    <s v="7297163299_271892510177361"/>
    <s v="7297163299_271892510177361"/>
    <m/>
    <m/>
    <m/>
    <m/>
    <m/>
    <m/>
    <m/>
    <m/>
    <s v="No"/>
    <n v="195"/>
    <m/>
    <m/>
    <s v="Post"/>
    <s v="Post"/>
    <s v="Breathing dangerous air is a problem for countries around the world._x000a_Find out how polluted your city is &gt;&gt; https://act.gp/2SmZWuy"/>
    <s v="https://www.facebook.com/7297163299_271892510177361"/>
    <x v="192"/>
    <n v="309"/>
    <n v="34"/>
    <m/>
    <m/>
    <m/>
    <n v="1"/>
    <s v="1"/>
    <s v="1"/>
    <n v="0"/>
    <n v="0"/>
    <n v="2"/>
    <n v="11.11111111111111"/>
    <n v="0"/>
    <n v="0"/>
    <n v="16"/>
    <n v="88.88888888888889"/>
    <n v="18"/>
  </r>
  <r>
    <s v="7297163299_318301265627983"/>
    <s v="7297163299_318301265627983"/>
    <m/>
    <m/>
    <m/>
    <m/>
    <m/>
    <m/>
    <m/>
    <m/>
    <s v="No"/>
    <n v="196"/>
    <m/>
    <m/>
    <s v="Post"/>
    <s v="Post"/>
    <s v="It lives among us. You can't ever get rid of it. And if you try, it breaks into tiny pieces and ends up in our oceans, land, and bodies. What is it? #Halloween https://act.gp/2D4p6d7"/>
    <s v="https://www.facebook.com/7297163299_318301265627983"/>
    <x v="193"/>
    <n v="111"/>
    <n v="9"/>
    <m/>
    <m/>
    <s v=" #Halloween"/>
    <n v="1"/>
    <s v="1"/>
    <s v="1"/>
    <n v="0"/>
    <n v="0"/>
    <n v="1"/>
    <n v="3.0303030303030303"/>
    <n v="0"/>
    <n v="0"/>
    <n v="32"/>
    <n v="96.96969696969697"/>
    <n v="33"/>
  </r>
  <r>
    <s v="7297163299_10156340348063300"/>
    <s v="7297163299_10156340348063300"/>
    <m/>
    <m/>
    <m/>
    <m/>
    <m/>
    <m/>
    <m/>
    <m/>
    <s v="No"/>
    <n v="197"/>
    <m/>
    <m/>
    <s v="Post"/>
    <s v="Post"/>
    <s v="Los plásticos que usas solo unos minutos contaminan para siempre. ¡Que horror!_x000a__x000a_Súmate al movimiento global #MejorSinPlásticos &gt;&gt; https://act.gp/2EW4INb"/>
    <s v="https://www.facebook.com/7297163299_10156340348063300"/>
    <x v="194"/>
    <n v="144"/>
    <n v="5"/>
    <m/>
    <m/>
    <s v=" #MejorSinPlásticos"/>
    <n v="1"/>
    <s v="1"/>
    <s v="1"/>
    <n v="0"/>
    <n v="0"/>
    <n v="0"/>
    <n v="0"/>
    <n v="0"/>
    <n v="0"/>
    <n v="17"/>
    <n v="100"/>
    <n v="17"/>
  </r>
  <r>
    <s v="7297163299_325986804620194"/>
    <s v="7297163299_325986804620194"/>
    <m/>
    <m/>
    <m/>
    <m/>
    <m/>
    <m/>
    <m/>
    <m/>
    <s v="No"/>
    <n v="198"/>
    <m/>
    <m/>
    <s v="Post"/>
    <s v="Post"/>
    <s v="We all know tar sands oil is a recipe for climate disaster. Join us and ACT to stop dangerous tar sands oil pipelines today!  &gt;&gt; https://act.gp/2Q7YACl  #StopPipelines #PeopleVsOil"/>
    <s v="https://www.facebook.com/7297163299_325986804620194"/>
    <x v="195"/>
    <n v="429"/>
    <n v="233"/>
    <m/>
    <m/>
    <s v=" #StopPipelines #PeopleVsOil"/>
    <n v="1"/>
    <s v="1"/>
    <s v="1"/>
    <n v="0"/>
    <n v="0"/>
    <n v="2"/>
    <n v="7.6923076923076925"/>
    <n v="0"/>
    <n v="0"/>
    <n v="24"/>
    <n v="92.3076923076923"/>
    <n v="26"/>
  </r>
  <r>
    <s v="7297163299_10155061796759229"/>
    <s v="7297163299_10155061796759229"/>
    <m/>
    <m/>
    <m/>
    <m/>
    <m/>
    <m/>
    <m/>
    <m/>
    <s v="No"/>
    <n v="199"/>
    <m/>
    <m/>
    <s v="Post"/>
    <s v="Post"/>
    <s v="In Indonesia an area of forest the size of a football pitch is lost every 25 seconds - a lot of this is to make way for palm oil plantations. But together we can do something about it. #DropDirtyPalmOil &gt;&gt;&gt; https://act.gp/2NjGKz3"/>
    <s v="https://www.facebook.com/7297163299_10155061796759229"/>
    <x v="196"/>
    <n v="837"/>
    <n v="119"/>
    <m/>
    <m/>
    <s v=" #DropDirtyPalmOil"/>
    <n v="1"/>
    <s v="1"/>
    <s v="1"/>
    <n v="0"/>
    <n v="0"/>
    <n v="1"/>
    <n v="2.6315789473684212"/>
    <n v="0"/>
    <n v="0"/>
    <n v="37"/>
    <n v="97.36842105263158"/>
    <n v="38"/>
  </r>
  <r>
    <s v="7297163299_10156344221853300"/>
    <s v="7297163299_10156344221853300"/>
    <m/>
    <m/>
    <m/>
    <m/>
    <m/>
    <m/>
    <m/>
    <m/>
    <s v="No"/>
    <n v="200"/>
    <m/>
    <m/>
    <s v="Post"/>
    <s v="Post"/>
    <s v="&quot;The plastic is totally integrated into the soil&quot; 😱_x000a__x000a_The plastics crisis is out of control. We need to stem this tide, now. https://act.gp/2NlkX5e_x000a__x000a_#BreakFreeFromPlastic"/>
    <s v="https://www.facebook.com/7297163299_10156344221853300"/>
    <x v="197"/>
    <n v="707"/>
    <n v="111"/>
    <m/>
    <m/>
    <s v=" #BreakFreeFromPlastic"/>
    <n v="1"/>
    <s v="1"/>
    <s v="1"/>
    <n v="1"/>
    <n v="4.3478260869565215"/>
    <n v="1"/>
    <n v="4.3478260869565215"/>
    <n v="0"/>
    <n v="0"/>
    <n v="21"/>
    <n v="91.30434782608695"/>
    <n v="23"/>
  </r>
  <r>
    <s v="7297163299_322334028568304"/>
    <s v="7297163299_322334028568304"/>
    <m/>
    <m/>
    <m/>
    <m/>
    <m/>
    <m/>
    <m/>
    <m/>
    <s v="No"/>
    <n v="201"/>
    <m/>
    <m/>
    <s v="Post"/>
    <s v="Post"/>
    <s v="We can be the generation that turns this around. Starting today &gt;&gt; https://act.gp/2Qc5B5f"/>
    <s v="https://www.facebook.com/7297163299_322334028568304"/>
    <x v="198"/>
    <n v="2498"/>
    <n v="586"/>
    <m/>
    <m/>
    <m/>
    <n v="1"/>
    <s v="1"/>
    <s v="1"/>
    <n v="0"/>
    <n v="0"/>
    <n v="0"/>
    <n v="0"/>
    <n v="0"/>
    <n v="0"/>
    <n v="11"/>
    <n v="100"/>
    <n v="11"/>
  </r>
  <r>
    <s v="7297163299_10156345635518300"/>
    <s v="7297163299_10156345635518300"/>
    <m/>
    <m/>
    <m/>
    <m/>
    <m/>
    <m/>
    <m/>
    <m/>
    <s v="No"/>
    <n v="202"/>
    <m/>
    <m/>
    <s v="Post"/>
    <s v="Post"/>
    <s v="Gracias al apoyo de 2.7 millones de personas como tú, casi logramos crear un Santuario para proteger la Antártica. ¡Pero la lucha sigue!_x000a__x000a_Los pingüinos todavía nos necesitan y no vamos a descansar hasta proteger su hogar. ¿Contamos contigo?"/>
    <s v="https://www.facebook.com/7297163299_10156345635518300"/>
    <x v="199"/>
    <n v="148"/>
    <n v="5"/>
    <m/>
    <m/>
    <m/>
    <n v="1"/>
    <s v="1"/>
    <s v="1"/>
    <n v="0"/>
    <n v="0"/>
    <n v="0"/>
    <n v="0"/>
    <n v="0"/>
    <n v="0"/>
    <n v="40"/>
    <n v="100"/>
    <n v="40"/>
  </r>
  <r>
    <s v="7297163299_272685296764749"/>
    <s v="7297163299_272685296764749"/>
    <m/>
    <m/>
    <m/>
    <m/>
    <m/>
    <m/>
    <m/>
    <m/>
    <s v="No"/>
    <n v="203"/>
    <m/>
    <m/>
    <s v="Post"/>
    <s v="Post"/>
    <s v="We can't stop breathing but we can stop burning coal. _x000a__x000a_The time to act is now &gt;&gt;&gt; https://act.gp/2MgeiJe"/>
    <s v="https://www.facebook.com/7297163299_272685296764749"/>
    <x v="200"/>
    <n v="245"/>
    <n v="23"/>
    <m/>
    <m/>
    <m/>
    <n v="1"/>
    <s v="1"/>
    <s v="1"/>
    <n v="0"/>
    <n v="0"/>
    <n v="1"/>
    <n v="6.25"/>
    <n v="0"/>
    <n v="0"/>
    <n v="15"/>
    <n v="93.75"/>
    <n v="16"/>
  </r>
  <r>
    <s v="7297163299_1951580864918402"/>
    <s v="7297163299_1951580864918402"/>
    <m/>
    <m/>
    <m/>
    <m/>
    <m/>
    <m/>
    <m/>
    <m/>
    <s v="No"/>
    <n v="204"/>
    <m/>
    <m/>
    <s v="Post"/>
    <s v="Post"/>
    <s v="Nature is good for us 🌱"/>
    <s v="https://www.facebook.com/7297163299_1951580864918402"/>
    <x v="201"/>
    <n v="12459"/>
    <n v="731"/>
    <m/>
    <m/>
    <m/>
    <n v="1"/>
    <s v="1"/>
    <s v="1"/>
    <n v="1"/>
    <n v="20"/>
    <n v="0"/>
    <n v="0"/>
    <n v="0"/>
    <n v="0"/>
    <n v="4"/>
    <n v="80"/>
    <n v="5"/>
  </r>
  <r>
    <s v="7297163299_326119891547932"/>
    <s v="7297163299_326119891547932"/>
    <m/>
    <m/>
    <m/>
    <m/>
    <m/>
    <m/>
    <m/>
    <m/>
    <s v="No"/>
    <n v="205"/>
    <m/>
    <m/>
    <s v="Post"/>
    <s v="Post"/>
    <s v="Do you know why there is so much demand for palm oil?_x000a_Boycotting is not the solution. Watch this video to find out why._x000a__x000a_Tell brands to #dropdirtypalmoil: https://act.gp/2NjGKz3"/>
    <s v="https://www.facebook.com/7297163299_326119891547932"/>
    <x v="202"/>
    <n v="1047"/>
    <n v="105"/>
    <m/>
    <m/>
    <s v=" #dropdirtypalmoil"/>
    <n v="1"/>
    <s v="1"/>
    <s v="1"/>
    <n v="0"/>
    <n v="0"/>
    <n v="0"/>
    <n v="0"/>
    <n v="0"/>
    <n v="0"/>
    <n v="28"/>
    <n v="100"/>
    <n v="28"/>
  </r>
  <r>
    <s v="7297163299_1890461784383104"/>
    <s v="7297163299_1890461784383104"/>
    <m/>
    <m/>
    <m/>
    <m/>
    <m/>
    <m/>
    <m/>
    <m/>
    <s v="No"/>
    <n v="206"/>
    <m/>
    <m/>
    <s v="Post"/>
    <s v="Post"/>
    <s v="Do you want to change the world? _x000a__x000a_Here's a guide to get you started: https://act.gp/2QkYHeb"/>
    <s v="https://www.facebook.com/7297163299_1890461784383104"/>
    <x v="203"/>
    <n v="223"/>
    <n v="10"/>
    <m/>
    <m/>
    <m/>
    <n v="1"/>
    <s v="1"/>
    <s v="1"/>
    <n v="0"/>
    <n v="0"/>
    <n v="0"/>
    <n v="0"/>
    <n v="0"/>
    <n v="0"/>
    <n v="14"/>
    <n v="100"/>
    <n v="14"/>
  </r>
  <r>
    <s v="7297163299_499499990562955"/>
    <s v="7297163299_499499990562955"/>
    <m/>
    <m/>
    <m/>
    <m/>
    <m/>
    <m/>
    <m/>
    <m/>
    <s v="No"/>
    <n v="207"/>
    <m/>
    <m/>
    <s v="Post"/>
    <s v="Post"/>
    <s v="From chocolate to toothpaste, these everyday products could contain #DirtyPalmOil. Time to tell companies to stop forest destruction &gt;&gt;&gt; https://act.gp/2NjGKz3"/>
    <s v="https://www.facebook.com/7297163299_499499990562955"/>
    <x v="204"/>
    <n v="1367"/>
    <n v="132"/>
    <m/>
    <m/>
    <s v=" #DirtyPalmOil"/>
    <n v="1"/>
    <s v="1"/>
    <s v="1"/>
    <n v="0"/>
    <n v="0"/>
    <n v="1"/>
    <n v="5.555555555555555"/>
    <n v="0"/>
    <n v="0"/>
    <n v="17"/>
    <n v="94.44444444444444"/>
    <n v="18"/>
  </r>
  <r>
    <s v="7297163299_901927463528516"/>
    <s v="7297163299_901927463528516"/>
    <m/>
    <m/>
    <m/>
    <m/>
    <m/>
    <m/>
    <m/>
    <m/>
    <s v="No"/>
    <n v="208"/>
    <m/>
    <m/>
    <s v="Post"/>
    <s v="Post"/>
    <s v="We already know that organic farmers grow our food.  But did you know that they are also Protectors of Soils, Guardians of Biodiversity and Defenders of the Earth? Share and spread the word! #GoodFood4All"/>
    <s v="https://www.facebook.com/7297163299_901927463528516"/>
    <x v="205"/>
    <n v="191"/>
    <n v="7"/>
    <m/>
    <m/>
    <s v=" #GoodFood4All"/>
    <n v="1"/>
    <s v="1"/>
    <s v="1"/>
    <n v="0"/>
    <n v="0"/>
    <n v="0"/>
    <n v="0"/>
    <n v="0"/>
    <n v="0"/>
    <n v="34"/>
    <n v="100"/>
    <n v="34"/>
  </r>
  <r>
    <s v="7297163299_10156354872363300"/>
    <s v="7297163299_10156354872363300"/>
    <m/>
    <m/>
    <m/>
    <m/>
    <m/>
    <m/>
    <m/>
    <m/>
    <s v="No"/>
    <n v="209"/>
    <m/>
    <m/>
    <s v="Post"/>
    <s v="Post"/>
    <s v="More than 400,000 people in 138 countries are telling banks and financial institutions: Do not fund tar sands pipelines._x000a__x000a_These dirty pipeline projects threaten Indigenous rights, put water at risk of oil spills, and contribute to climate change. _x000a__x000a_Go Credit Suisse page and tell them to #StopPipelines!"/>
    <s v="https://www.facebook.com/7297163299_10156354872363300"/>
    <x v="206"/>
    <n v="195"/>
    <n v="9"/>
    <m/>
    <m/>
    <s v=" #StopPipelines"/>
    <n v="1"/>
    <s v="1"/>
    <s v="1"/>
    <n v="0"/>
    <n v="0"/>
    <n v="3"/>
    <n v="6.25"/>
    <n v="0"/>
    <n v="0"/>
    <n v="45"/>
    <n v="93.75"/>
    <n v="48"/>
  </r>
  <r>
    <s v="7297163299_318321385614917"/>
    <s v="7297163299_318321385614917"/>
    <m/>
    <m/>
    <m/>
    <m/>
    <m/>
    <m/>
    <m/>
    <m/>
    <s v="No"/>
    <n v="210"/>
    <m/>
    <m/>
    <s v="Post"/>
    <s v="Post"/>
    <s v="From Jakarta to New York, artists and volunteers have taken to the streets to remind us of the threat to our forests. Time to tell companies to #dropdirtypalmoil &gt;&gt;&gt; https://act.gp/2NjGKz3"/>
    <s v="https://www.facebook.com/7297163299_318321385614917"/>
    <x v="207"/>
    <n v="380"/>
    <n v="9"/>
    <m/>
    <m/>
    <s v=" #dropdirtypalmoil"/>
    <n v="1"/>
    <s v="1"/>
    <s v="1"/>
    <n v="0"/>
    <n v="0"/>
    <n v="1"/>
    <n v="3.5714285714285716"/>
    <n v="0"/>
    <n v="0"/>
    <n v="27"/>
    <n v="96.42857142857143"/>
    <n v="28"/>
  </r>
  <r>
    <s v="7297163299_565785090501805"/>
    <s v="7297163299_565785090501805"/>
    <m/>
    <m/>
    <m/>
    <m/>
    <m/>
    <m/>
    <m/>
    <m/>
    <s v="No"/>
    <n v="211"/>
    <m/>
    <m/>
    <s v="Post"/>
    <s v="Post"/>
    <s v="What happens to forests happens to us all. Turn up your volume and witness the beauty of music and the tragic loss of our forests. &gt;&gt;https://act.gp/2yS61ag"/>
    <s v="https://www.facebook.com/7297163299_565785090501805"/>
    <x v="208"/>
    <n v="415"/>
    <n v="26"/>
    <m/>
    <m/>
    <m/>
    <n v="1"/>
    <s v="1"/>
    <s v="1"/>
    <n v="1"/>
    <n v="3.4482758620689653"/>
    <n v="2"/>
    <n v="6.896551724137931"/>
    <n v="0"/>
    <n v="0"/>
    <n v="26"/>
    <n v="89.65517241379311"/>
    <n v="29"/>
  </r>
  <r>
    <s v="7297163299_709267839442927"/>
    <s v="7297163299_709267839442927"/>
    <m/>
    <m/>
    <m/>
    <m/>
    <m/>
    <m/>
    <m/>
    <m/>
    <s v="No"/>
    <n v="212"/>
    <m/>
    <m/>
    <s v="Post"/>
    <s v="Post"/>
    <s v="Can you imagine taking on some of the world's biggest polluters over climate impacts? This is what people in the Philippines are doing right now. Watch their story &gt;&gt; https://act.gp/2QoDIa7"/>
    <s v="https://www.facebook.com/7297163299_709267839442927"/>
    <x v="209"/>
    <n v="264"/>
    <n v="14"/>
    <m/>
    <m/>
    <m/>
    <n v="1"/>
    <s v="1"/>
    <s v="1"/>
    <n v="1"/>
    <n v="3.5714285714285716"/>
    <n v="1"/>
    <n v="3.5714285714285716"/>
    <n v="0"/>
    <n v="0"/>
    <n v="26"/>
    <n v="92.85714285714286"/>
    <n v="28"/>
  </r>
  <r>
    <s v="7297163299_10156366867078300"/>
    <s v="7297163299_10156366867078300"/>
    <m/>
    <m/>
    <m/>
    <m/>
    <m/>
    <m/>
    <m/>
    <m/>
    <s v="No"/>
    <n v="213"/>
    <m/>
    <m/>
    <s v="Post"/>
    <s v="Post"/>
    <s v="Online shopping might bring in record sales but it has huge environmental implications. It's estimated by 2020, “biodegradable” packaging could produce roughly 721 truckloads of trash in China every day &gt;&gt;&gt; https://act.gp/2PkH2GV"/>
    <s v="https://www.facebook.com/7297163299_10156366867078300"/>
    <x v="210"/>
    <n v="1223"/>
    <n v="11"/>
    <m/>
    <m/>
    <m/>
    <n v="1"/>
    <s v="1"/>
    <s v="1"/>
    <n v="0"/>
    <n v="0"/>
    <n v="1"/>
    <n v="3.3333333333333335"/>
    <n v="0"/>
    <n v="0"/>
    <n v="29"/>
    <n v="96.66666666666667"/>
    <n v="30"/>
  </r>
  <r>
    <s v="7297163299_281033905876995"/>
    <s v="7297163299_281033905876995"/>
    <m/>
    <m/>
    <m/>
    <m/>
    <m/>
    <m/>
    <m/>
    <m/>
    <s v="No"/>
    <n v="214"/>
    <m/>
    <m/>
    <s v="Post"/>
    <s v="Post"/>
    <s v="Oreo brand themselves as the “world’s favourite cookie”, but did you know they buy palm oil from the world’s dirtiest palm oil trader and single biggest threat to Indonesian rainforests too?_x000a__x000a_The makers of Oreo need to act now and #DropDirtyPalmOil_x000a__x000a_Tell them: https://act.gp/2TbxNqE"/>
    <s v="https://www.facebook.com/7297163299_281033905876995"/>
    <x v="211"/>
    <n v="39"/>
    <n v="2"/>
    <m/>
    <m/>
    <s v=" #DropDirtyPalmOil"/>
    <n v="1"/>
    <s v="1"/>
    <s v="1"/>
    <n v="0"/>
    <n v="0"/>
    <n v="1"/>
    <n v="2.2222222222222223"/>
    <n v="0"/>
    <n v="0"/>
    <n v="44"/>
    <n v="97.77777777777777"/>
    <n v="45"/>
  </r>
  <r>
    <s v="7297163299_10156370261748300"/>
    <s v="7297163299_10156370261748300"/>
    <m/>
    <m/>
    <m/>
    <m/>
    <m/>
    <m/>
    <m/>
    <m/>
    <s v="No"/>
    <n v="215"/>
    <m/>
    <m/>
    <s v="Post"/>
    <s v="Post"/>
    <s v="Oreo brand themselves as the “world’s favourite cookie”, but did you know they buy palm oil from the world’s dirtiest palm oil trader and single biggest threat to Indonesian rainforests?_x000a__x000a_Tell the makers of Oreo to act now and #DropDirtyPalmOil &gt;&gt;&gt; https://act.gp/2FnSe0R"/>
    <s v="https://www.facebook.com/7297163299_10156370261748300"/>
    <x v="212"/>
    <n v="1087"/>
    <n v="240"/>
    <m/>
    <m/>
    <s v=" #DropDirtyPalmOil"/>
    <n v="1"/>
    <s v="1"/>
    <s v="1"/>
    <n v="0"/>
    <n v="0"/>
    <n v="1"/>
    <n v="2.380952380952381"/>
    <n v="0"/>
    <n v="0"/>
    <n v="41"/>
    <n v="97.61904761904762"/>
    <n v="42"/>
  </r>
  <r>
    <s v="7297163299_10156371010678300"/>
    <s v="7297163299_10156371010678300"/>
    <m/>
    <m/>
    <m/>
    <m/>
    <m/>
    <m/>
    <m/>
    <m/>
    <s v="No"/>
    <n v="216"/>
    <m/>
    <m/>
    <s v="Post"/>
    <s v="Post"/>
    <s v="Palm oil can be produced without destroying rainforests. _x000a__x000a_Yet brands like Oreo are still buying palm oil from rainforest destroyers that fuel forest fires and human rights abuses across Indonesia._x000a__x000a_Act now and tell Oreo to #DropDirtyPalmOil &gt;&gt;&gt;  https://bit.ly/2PpaVpq"/>
    <s v="https://www.facebook.com/7297163299_10156371010678300"/>
    <x v="213"/>
    <n v="529"/>
    <n v="114"/>
    <m/>
    <m/>
    <s v=" #DropDirtyPalmOil"/>
    <n v="1"/>
    <s v="1"/>
    <s v="1"/>
    <n v="1"/>
    <n v="2.7027027027027026"/>
    <n v="1"/>
    <n v="2.7027027027027026"/>
    <n v="0"/>
    <n v="0"/>
    <n v="35"/>
    <n v="94.5945945945946"/>
    <n v="37"/>
  </r>
  <r>
    <s v="7297163299_10156371571948300"/>
    <s v="7297163299_10156371571948300"/>
    <m/>
    <m/>
    <m/>
    <m/>
    <m/>
    <m/>
    <m/>
    <m/>
    <s v="No"/>
    <n v="217"/>
    <m/>
    <m/>
    <s v="Post"/>
    <s v="Post"/>
    <s v="Never forget the environment our cities are built on 💚🌳🌲🌱"/>
    <s v="https://www.facebook.com/7297163299_10156371571948300"/>
    <x v="214"/>
    <n v="297"/>
    <n v="6"/>
    <m/>
    <m/>
    <m/>
    <n v="1"/>
    <s v="1"/>
    <s v="1"/>
    <n v="0"/>
    <n v="0"/>
    <n v="0"/>
    <n v="0"/>
    <n v="0"/>
    <n v="0"/>
    <n v="9"/>
    <n v="100"/>
    <n v="9"/>
  </r>
  <r>
    <s v="7297163299_10156374059128300"/>
    <s v="7297163299_10156374059128300"/>
    <m/>
    <m/>
    <m/>
    <m/>
    <m/>
    <m/>
    <m/>
    <m/>
    <s v="No"/>
    <n v="218"/>
    <m/>
    <m/>
    <s v="Post"/>
    <s v="Post"/>
    <s v="Tell Oreo to #DropDirtyPalmOil - act.gp/2FvDxZw"/>
    <s v="https://www.facebook.com/7297163299_10156374059128300"/>
    <x v="215"/>
    <n v="183"/>
    <n v="4"/>
    <m/>
    <m/>
    <s v=" #DropDirtyPalmOil"/>
    <n v="1"/>
    <s v="1"/>
    <s v="1"/>
    <n v="0"/>
    <n v="0"/>
    <n v="0"/>
    <n v="0"/>
    <n v="0"/>
    <n v="0"/>
    <n v="7"/>
    <n v="100"/>
    <n v="7"/>
  </r>
  <r>
    <s v="7297163299_10156374865253300"/>
    <s v="7297163299_10156374865253300"/>
    <m/>
    <m/>
    <m/>
    <m/>
    <m/>
    <m/>
    <m/>
    <m/>
    <s v="No"/>
    <n v="219"/>
    <m/>
    <m/>
    <s v="Post"/>
    <s v="Post"/>
    <s v="To protect orangutans, we have to protect their forest home. _x000a__x000a_Start by telling Oreo to #DropDirtyPalmOil today &gt;&gt; https://act.gp/2FnSe0R"/>
    <s v="https://www.facebook.com/7297163299_10156374865253300"/>
    <x v="216"/>
    <n v="630"/>
    <n v="71"/>
    <m/>
    <m/>
    <s v=" #DropDirtyPalmOil"/>
    <n v="1"/>
    <s v="1"/>
    <s v="1"/>
    <n v="2"/>
    <n v="11.764705882352942"/>
    <n v="0"/>
    <n v="0"/>
    <n v="0"/>
    <n v="0"/>
    <n v="15"/>
    <n v="88.23529411764706"/>
    <n v="17"/>
  </r>
  <r>
    <s v="7297163299_10156375784588300"/>
    <s v="7297163299_10156375784588300"/>
    <m/>
    <m/>
    <m/>
    <m/>
    <m/>
    <m/>
    <m/>
    <m/>
    <s v="No"/>
    <n v="220"/>
    <m/>
    <m/>
    <s v="Post"/>
    <s v="Post"/>
    <s v="Climate change threatens everything we love. The time to act is now. Let’s take care of our climate, and give the next generation the future they deserve. &gt;&gt;https://act.gp/2PvFx94 #ReasonsForHope"/>
    <s v="https://www.facebook.com/7297163299_10156375784588300"/>
    <x v="217"/>
    <n v="290"/>
    <n v="34"/>
    <m/>
    <m/>
    <s v=" #ReasonsForHope"/>
    <n v="1"/>
    <s v="1"/>
    <s v="1"/>
    <n v="1"/>
    <n v="3.0303030303030303"/>
    <n v="0"/>
    <n v="0"/>
    <n v="0"/>
    <n v="0"/>
    <n v="32"/>
    <n v="96.96969696969697"/>
    <n v="33"/>
  </r>
  <r>
    <s v="7297163299_10156374874283300"/>
    <s v="7297163299_10156374874283300"/>
    <m/>
    <m/>
    <m/>
    <m/>
    <m/>
    <m/>
    <m/>
    <m/>
    <s v="No"/>
    <n v="221"/>
    <m/>
    <m/>
    <s v="Post"/>
    <s v="Post"/>
    <s v="We’ve got to stop making products we use once and throw away out of materials that last for centuries. _x000a__x000a_Here’s how we’re going to #BreakFreeFromPlastic &gt;&gt; www.greenpeace.org/breakfreefromplastic"/>
    <s v="https://www.facebook.com/7297163299_10156374874283300"/>
    <x v="218"/>
    <n v="243"/>
    <n v="14"/>
    <m/>
    <m/>
    <s v=" #BreakFreeFromPlastic"/>
    <n v="1"/>
    <s v="1"/>
    <s v="1"/>
    <n v="0"/>
    <n v="0"/>
    <n v="0"/>
    <n v="0"/>
    <n v="0"/>
    <n v="0"/>
    <n v="32"/>
    <n v="100"/>
    <n v="32"/>
  </r>
  <r>
    <s v="7297163299_10156376749153300"/>
    <s v="7297163299_10156376749153300"/>
    <m/>
    <m/>
    <m/>
    <m/>
    <m/>
    <m/>
    <m/>
    <m/>
    <s v="No"/>
    <n v="222"/>
    <m/>
    <m/>
    <s v="Post"/>
    <s v="Post"/>
    <s v="This week activists delivered a message to Mondelēz International, the makers of Oreo demanding them to stop buying palm oil from suppliers destroying the rainforest._x000a__x000a_Sign the petition to tell Oreo to #DropDirtyPalmOil: https://act.gp/2FmbbAW"/>
    <s v="https://www.facebook.com/7297163299_10156376749153300"/>
    <x v="219"/>
    <n v="1473"/>
    <n v="105"/>
    <m/>
    <m/>
    <s v=" #DropDirtyPalmOil"/>
    <n v="1"/>
    <s v="1"/>
    <s v="1"/>
    <n v="0"/>
    <n v="0"/>
    <n v="0"/>
    <n v="0"/>
    <n v="0"/>
    <n v="0"/>
    <n v="33"/>
    <n v="100"/>
    <n v="33"/>
  </r>
  <r>
    <s v="7297163299_10156373204333300"/>
    <s v="7297163299_10156373204333300"/>
    <m/>
    <m/>
    <m/>
    <m/>
    <m/>
    <m/>
    <m/>
    <m/>
    <s v="No"/>
    <n v="223"/>
    <m/>
    <m/>
    <s v="Post"/>
    <s v="Post"/>
    <s v="Proposed drilling off the coast of South Australia could lead to an oil spill zone that spreads over 2500km._x000a__x000a_That's Bondi Beach. That's Tasmania's World Heritage Coast. That's ... half way to New Zealand. _x000a__x000a_Act now: https://act.gp/2QIuhCI_x000a__x000a_#MakeOilHistory"/>
    <s v="https://www.facebook.com/7297163299_10156373204333300"/>
    <x v="220"/>
    <n v="221"/>
    <n v="15"/>
    <m/>
    <m/>
    <s v=" #MakeOilHistory"/>
    <n v="1"/>
    <s v="1"/>
    <s v="1"/>
    <n v="1"/>
    <n v="2.7777777777777777"/>
    <n v="0"/>
    <n v="0"/>
    <n v="0"/>
    <n v="0"/>
    <n v="35"/>
    <n v="97.22222222222223"/>
    <n v="36"/>
  </r>
  <r>
    <s v="7297163299_10156375429088300"/>
    <s v="7297163299_10156375429088300"/>
    <m/>
    <m/>
    <m/>
    <m/>
    <m/>
    <m/>
    <m/>
    <m/>
    <s v="No"/>
    <n v="224"/>
    <m/>
    <m/>
    <s v="Post"/>
    <s v="Post"/>
    <s v="Stop the destruction of forests, send Oreo a message to #dropdirtypalmoil by creating your own flavour &gt;&gt; https://bit.ly/2PxHWzK"/>
    <s v="https://www.facebook.com/7297163299_10156375429088300"/>
    <x v="221"/>
    <n v="198"/>
    <n v="6"/>
    <m/>
    <m/>
    <s v=" #dropdirtypalmoil"/>
    <n v="1"/>
    <s v="1"/>
    <s v="1"/>
    <n v="0"/>
    <n v="0"/>
    <n v="1"/>
    <n v="6.25"/>
    <n v="0"/>
    <n v="0"/>
    <n v="15"/>
    <n v="93.75"/>
    <n v="16"/>
  </r>
  <r>
    <s v="7297163299_10156378019318300"/>
    <s v="7297163299_10156378019318300"/>
    <m/>
    <m/>
    <m/>
    <m/>
    <m/>
    <m/>
    <m/>
    <m/>
    <s v="No"/>
    <n v="225"/>
    <m/>
    <m/>
    <s v="Post"/>
    <s v="Post"/>
    <s v="BREAKING: 6 activists have boarded a ship filled with dirty palm oil._x000a__x000a_The palm oil on board belongs to Wilmar who are the biggest palm oil trader on the planet._x000a__x000a_Wilmar promised to clean up their act, but they’ve failed to deliver on their promises._x000a__x000a_SHARE to show your support for the brave activists on board #DropDirtyPalmOil"/>
    <s v="https://www.facebook.com/7297163299_10156378019318300"/>
    <x v="222"/>
    <n v="752"/>
    <n v="66"/>
    <m/>
    <m/>
    <s v=" #DropDirtyPalmOil"/>
    <n v="1"/>
    <s v="1"/>
    <s v="1"/>
    <n v="5"/>
    <n v="8.620689655172415"/>
    <n v="3"/>
    <n v="5.172413793103448"/>
    <n v="0"/>
    <n v="0"/>
    <n v="50"/>
    <n v="86.20689655172414"/>
    <n v="58"/>
  </r>
  <r>
    <s v="7297163299_10156378600808300"/>
    <s v="7297163299_10156378600808300"/>
    <m/>
    <m/>
    <m/>
    <m/>
    <m/>
    <m/>
    <m/>
    <m/>
    <s v="No"/>
    <n v="226"/>
    <m/>
    <m/>
    <s v="Post"/>
    <s v="Post"/>
    <s v="Today 6 brave activists boarded a ship loaded with dirty palm oil headed for Europe._x000a__x000a_They've got one simple message &quot;Palm oil can be produced without destroying rainforests and we won’t settle for anything less”._x000a__x000a_SHARE this video so everyone knows!"/>
    <s v="https://www.facebook.com/7297163299_10156378600808300"/>
    <x v="223"/>
    <n v="2055"/>
    <n v="119"/>
    <m/>
    <m/>
    <m/>
    <n v="1"/>
    <s v="1"/>
    <s v="1"/>
    <n v="2"/>
    <n v="4.761904761904762"/>
    <n v="1"/>
    <n v="2.380952380952381"/>
    <n v="0"/>
    <n v="0"/>
    <n v="39"/>
    <n v="92.85714285714286"/>
    <n v="42"/>
  </r>
  <r>
    <s v="7297163299_10156376691458300"/>
    <s v="7297163299_10156376691458300"/>
    <m/>
    <m/>
    <m/>
    <m/>
    <m/>
    <m/>
    <m/>
    <m/>
    <s v="No"/>
    <n v="227"/>
    <m/>
    <m/>
    <s v="Post"/>
    <s v="Post"/>
    <s v="Si el aceite de palma está causando la deforestación en Indonesia, ¿deberíamos simplemente boicotearlo?_x000a_La respuesta no es tan simple._x000a__x000a_Mire este video para descubrir por qué:"/>
    <s v="https://www.facebook.com/7297163299_10156376691458300"/>
    <x v="224"/>
    <n v="269"/>
    <n v="10"/>
    <m/>
    <m/>
    <m/>
    <n v="1"/>
    <s v="1"/>
    <s v="1"/>
    <n v="0"/>
    <n v="0"/>
    <n v="1"/>
    <n v="3.7037037037037037"/>
    <n v="0"/>
    <n v="0"/>
    <n v="26"/>
    <n v="96.29629629629629"/>
    <n v="27"/>
  </r>
  <r>
    <s v="7297163299_10156375658688300"/>
    <s v="7297163299_10156375658688300"/>
    <m/>
    <m/>
    <m/>
    <m/>
    <m/>
    <m/>
    <m/>
    <m/>
    <s v="No"/>
    <n v="228"/>
    <m/>
    <m/>
    <s v="Post"/>
    <s v="Post"/>
    <s v="Happy Sunday! Here are some dolphins dancing in the surf, because why not. #Natureisawesome 🐬"/>
    <s v="https://www.facebook.com/7297163299_10156375658688300"/>
    <x v="225"/>
    <n v="2132"/>
    <n v="80"/>
    <m/>
    <m/>
    <s v=" #Natureisawesome"/>
    <n v="1"/>
    <s v="1"/>
    <s v="1"/>
    <n v="1"/>
    <n v="7.142857142857143"/>
    <n v="0"/>
    <n v="0"/>
    <n v="0"/>
    <n v="0"/>
    <n v="13"/>
    <n v="92.85714285714286"/>
    <n v="14"/>
  </r>
  <r>
    <s v="7297163299_10156380096563300"/>
    <s v="7297163299_10156380096563300"/>
    <m/>
    <m/>
    <m/>
    <m/>
    <m/>
    <m/>
    <m/>
    <m/>
    <s v="No"/>
    <n v="229"/>
    <m/>
    <m/>
    <s v="Post"/>
    <s v="Post"/>
    <s v="UPDATE: 24+HRS Later And the 6 activists who boarded a ship carrying dirty palm oil to Europe are still on board. _x000a__x000a_The dirty palm oil was headed for Rotterdam, but the shipment has now been delayed!_x000a__x000a_Your support means everything. Sign the petition to stand with them! &gt;&gt; https://act.gp/2RYk05t"/>
    <s v="https://www.facebook.com/7297163299_10156380096563300"/>
    <x v="226"/>
    <n v="1066"/>
    <n v="48"/>
    <m/>
    <m/>
    <m/>
    <n v="1"/>
    <s v="1"/>
    <s v="1"/>
    <n v="1"/>
    <n v="2.0833333333333335"/>
    <n v="3"/>
    <n v="6.25"/>
    <n v="0"/>
    <n v="0"/>
    <n v="44"/>
    <n v="91.66666666666667"/>
    <n v="48"/>
  </r>
  <r>
    <s v="7297163299_10156380374968300"/>
    <s v="7297163299_10156380374968300"/>
    <m/>
    <m/>
    <m/>
    <m/>
    <m/>
    <m/>
    <m/>
    <m/>
    <s v="No"/>
    <n v="230"/>
    <m/>
    <m/>
    <s v="Post"/>
    <s v="Post"/>
    <s v="HAPPENING NOW: 6 climbers are delaying a shipment of dirty palm oil from reaching European markets. _x000a__x000a_Waya, a student from Indonesia is one of them. She is risking everything to stand up for our rainforests and our planet. _x000a__x000a_SHARE this video to stand with Waya. _x000a__x000a_#DropDirtyPalmOil"/>
    <s v="https://www.facebook.com/7297163299_10156380374968300"/>
    <x v="227"/>
    <n v="512"/>
    <n v="43"/>
    <m/>
    <m/>
    <s v=" #DropDirtyPalmOil"/>
    <n v="1"/>
    <s v="1"/>
    <s v="1"/>
    <n v="0"/>
    <n v="0"/>
    <n v="2"/>
    <n v="4.3478260869565215"/>
    <n v="0"/>
    <n v="0"/>
    <n v="44"/>
    <n v="95.65217391304348"/>
    <n v="46"/>
  </r>
  <r>
    <s v="7297163299_10156377689598300"/>
    <s v="7297163299_10156377689598300"/>
    <m/>
    <m/>
    <m/>
    <m/>
    <m/>
    <m/>
    <m/>
    <m/>
    <s v="No"/>
    <n v="231"/>
    <m/>
    <m/>
    <s v="Post"/>
    <s v="Post"/>
    <s v="Carbon emissions are acidifying the ocean so quickly that the seafloor is disintegrating. _x000a__x000a_We have to turn this around: https://act.gp/2FmeWGw"/>
    <s v="https://www.facebook.com/7297163299_10156377689598300"/>
    <x v="228"/>
    <n v="236"/>
    <n v="34"/>
    <m/>
    <m/>
    <m/>
    <n v="1"/>
    <s v="1"/>
    <s v="1"/>
    <n v="0"/>
    <n v="0"/>
    <n v="0"/>
    <n v="0"/>
    <n v="0"/>
    <n v="0"/>
    <n v="19"/>
    <n v="100"/>
    <n v="19"/>
  </r>
  <r>
    <s v="7297163299_10156376959528300"/>
    <s v="7297163299_10156376959528300"/>
    <m/>
    <m/>
    <m/>
    <m/>
    <m/>
    <m/>
    <m/>
    <m/>
    <s v="No"/>
    <n v="232"/>
    <m/>
    <m/>
    <s v="Post"/>
    <s v="Post"/>
    <s v="California is on fire — and climate change is a huge part of the problem."/>
    <s v="https://www.facebook.com/7297163299_10156376959528300"/>
    <x v="229"/>
    <n v="165"/>
    <n v="66"/>
    <m/>
    <m/>
    <m/>
    <n v="1"/>
    <s v="1"/>
    <s v="1"/>
    <n v="0"/>
    <n v="0"/>
    <n v="1"/>
    <n v="7.142857142857143"/>
    <n v="0"/>
    <n v="0"/>
    <n v="13"/>
    <n v="92.85714285714286"/>
    <n v="14"/>
  </r>
  <r>
    <s v="7297163299_10156382233283300"/>
    <s v="7297163299_10156382233283300"/>
    <m/>
    <m/>
    <m/>
    <m/>
    <m/>
    <m/>
    <m/>
    <m/>
    <s v="No"/>
    <n v="233"/>
    <m/>
    <m/>
    <s v="Post"/>
    <s v="Post"/>
    <s v="&quot;I am taking action because companies who promised to fix the problem are not. By being on this ship, I’m making sure that Wilmar can’t ignore our call to clean up their act.&quot; _x000a__x000a_Will you stand with her? https://act.gp/2RN59L4"/>
    <s v="https://www.facebook.com/7297163299_10156382233283300"/>
    <x v="230"/>
    <n v="506"/>
    <n v="6"/>
    <m/>
    <m/>
    <m/>
    <n v="1"/>
    <s v="1"/>
    <s v="1"/>
    <n v="2"/>
    <n v="5"/>
    <n v="2"/>
    <n v="5"/>
    <n v="0"/>
    <n v="0"/>
    <n v="36"/>
    <n v="90"/>
    <n v="40"/>
  </r>
  <r>
    <s v="7297163299_10156382625973300"/>
    <s v="7297163299_10156382625973300"/>
    <m/>
    <m/>
    <m/>
    <m/>
    <m/>
    <m/>
    <m/>
    <m/>
    <s v="No"/>
    <n v="234"/>
    <m/>
    <m/>
    <s v="Post"/>
    <s v="Post"/>
    <s v="BREAKING!_x000a_There’s an orangutan in London…_x000a_with a message for Oreo – it’s time to stop buying palm oil from companies destroying rainforests._x000a_#DropDirtyPalmOil #Oreo 👉 act.gp/2qMJ2cb"/>
    <s v="https://www.facebook.com/7297163299_10156382625973300"/>
    <x v="231"/>
    <n v="325"/>
    <n v="15"/>
    <m/>
    <m/>
    <s v=" #DropDirtyPalmOil #Oreo"/>
    <n v="1"/>
    <s v="1"/>
    <s v="1"/>
    <n v="0"/>
    <n v="0"/>
    <n v="1"/>
    <n v="3.4482758620689653"/>
    <n v="0"/>
    <n v="0"/>
    <n v="28"/>
    <n v="96.55172413793103"/>
    <n v="29"/>
  </r>
  <r>
    <s v="7297163299_10156383483758300"/>
    <s v="7297163299_10156383483758300"/>
    <m/>
    <m/>
    <m/>
    <m/>
    <m/>
    <m/>
    <m/>
    <m/>
    <s v="No"/>
    <n v="235"/>
    <m/>
    <m/>
    <s v="Post"/>
    <s v="Post"/>
    <s v="What happens when an orangutan confronts Oreo about forest destruction for palm oil?_x000a__x000a_This._x000a__x000a_Tell Oreo to #DropDirtyPalmOil 👉 act.gp/2FnoYY9"/>
    <s v="https://www.facebook.com/7297163299_10156383483758300"/>
    <x v="232"/>
    <n v="2907"/>
    <n v="185"/>
    <m/>
    <m/>
    <s v=" #DropDirtyPalmOil"/>
    <n v="1"/>
    <s v="1"/>
    <s v="1"/>
    <n v="0"/>
    <n v="0"/>
    <n v="1"/>
    <n v="4.761904761904762"/>
    <n v="0"/>
    <n v="0"/>
    <n v="20"/>
    <n v="95.23809523809524"/>
    <n v="21"/>
  </r>
  <r>
    <s v="7297163299_10156376962108300"/>
    <s v="7297163299_10156376962108300"/>
    <m/>
    <m/>
    <m/>
    <m/>
    <m/>
    <m/>
    <m/>
    <m/>
    <s v="No"/>
    <n v="236"/>
    <m/>
    <m/>
    <s v="Post"/>
    <s v="Post"/>
    <s v="Friendly reminder from our friends at The Story of Stuff Project that money can’t buy you happiness._x000a__x000a_#UseLessStuffDay"/>
    <s v="https://www.facebook.com/7297163299_10156376962108300"/>
    <x v="233"/>
    <n v="99"/>
    <n v="2"/>
    <m/>
    <m/>
    <s v=" #UseLessStuffDay"/>
    <n v="1"/>
    <s v="1"/>
    <s v="1"/>
    <n v="2"/>
    <n v="10.526315789473685"/>
    <n v="0"/>
    <n v="0"/>
    <n v="0"/>
    <n v="0"/>
    <n v="17"/>
    <n v="89.47368421052632"/>
    <n v="19"/>
  </r>
  <r>
    <s v="7297163299_10156384379818300"/>
    <s v="7297163299_10156384379818300"/>
    <m/>
    <m/>
    <m/>
    <m/>
    <m/>
    <m/>
    <m/>
    <m/>
    <s v="No"/>
    <n v="237"/>
    <m/>
    <m/>
    <s v="Post"/>
    <s v="Post"/>
    <s v="Glaciers in China supply water to 1.8 billion people, and they’re melting, fast._x000a__x000a_This is our climate wake-up call. We have to turn this around: https://act.gp/2FmeWGw"/>
    <s v="https://www.facebook.com/7297163299_10156384379818300"/>
    <x v="234"/>
    <n v="89"/>
    <n v="8"/>
    <m/>
    <m/>
    <m/>
    <n v="1"/>
    <s v="1"/>
    <s v="1"/>
    <n v="1"/>
    <n v="3.5714285714285716"/>
    <n v="0"/>
    <n v="0"/>
    <n v="0"/>
    <n v="0"/>
    <n v="27"/>
    <n v="96.42857142857143"/>
    <n v="28"/>
  </r>
  <r>
    <s v="7297163299_10156384816573300"/>
    <s v="7297163299_10156384816573300"/>
    <m/>
    <m/>
    <m/>
    <m/>
    <m/>
    <m/>
    <m/>
    <m/>
    <s v="No"/>
    <n v="238"/>
    <m/>
    <m/>
    <s v="Post"/>
    <s v="Post"/>
    <s v="Tell Oreo to do its part to stop deforestation for palm oil by creating a new flavour with #dirtypalmoil. Create and share on your social media &gt;&gt;&gt; https://act.gp/2qP7p9n"/>
    <s v="https://www.facebook.com/7297163299_10156384816573300"/>
    <x v="235"/>
    <n v="187"/>
    <n v="8"/>
    <m/>
    <m/>
    <s v=" #dirtypalmoil"/>
    <n v="1"/>
    <s v="1"/>
    <s v="1"/>
    <n v="0"/>
    <n v="0"/>
    <n v="0"/>
    <n v="0"/>
    <n v="0"/>
    <n v="0"/>
    <n v="26"/>
    <n v="100"/>
    <n v="26"/>
  </r>
  <r>
    <s v="7297163299_10156384972638300"/>
    <s v="7297163299_10156384972638300"/>
    <m/>
    <m/>
    <m/>
    <m/>
    <m/>
    <m/>
    <m/>
    <m/>
    <s v="No"/>
    <n v="239"/>
    <m/>
    <m/>
    <s v="Post"/>
    <s v="Post"/>
    <s v="Air pollution from coal power plants is costing us billions. Read the report here: https://beyond-coal.eu/last-gasp/"/>
    <s v="https://www.facebook.com/7297163299_10156384972638300"/>
    <x v="236"/>
    <n v="250"/>
    <n v="24"/>
    <m/>
    <m/>
    <m/>
    <n v="1"/>
    <s v="1"/>
    <s v="1"/>
    <n v="0"/>
    <n v="0"/>
    <n v="0"/>
    <n v="0"/>
    <n v="0"/>
    <n v="0"/>
    <n v="14"/>
    <n v="100"/>
    <n v="14"/>
  </r>
  <r>
    <s v="7297163299_10156385770383300"/>
    <s v="7297163299_10156385770383300"/>
    <m/>
    <m/>
    <m/>
    <m/>
    <m/>
    <m/>
    <m/>
    <m/>
    <s v="No"/>
    <n v="240"/>
    <m/>
    <m/>
    <s v="Post"/>
    <s v="Post"/>
    <s v="Dear MAKE SMTHNG community,_x000a__x000a_for the past 4 weeks we were amazed by your participation in the challenges. It was great to get the feeling that we are changing things together._x000a__x000a_And we want to say thank you for every picture, thought and comment you shared with us!_x000a__x000a_Now we almost reached the peak of the challenge: Black Friday is around the corner!_x000a__x000a_This is why we only have ONE TASK for you today. But it is a big one: Get ready to disrupt Black Friday_x000a_Don’t worry, we don’t ask you to do something crazy - we still believe in the “little things”. We just want you to SHOW your conscious consumerism to others._x000a__x000a_ Join one of our MAKE SMTHNG events and take a friend. Event calendar in bio. _x000a_Repost the Not-Shopping-List _x000a_Just let people know you are part of the movement!_x000a__x000a_Thank you a million times!"/>
    <s v="https://www.facebook.com/7297163299_10156385770383300"/>
    <x v="237"/>
    <n v="48"/>
    <n v="2"/>
    <m/>
    <m/>
    <m/>
    <n v="1"/>
    <s v="1"/>
    <s v="1"/>
    <n v="5"/>
    <n v="3.3112582781456954"/>
    <n v="3"/>
    <n v="1.9867549668874172"/>
    <n v="0"/>
    <n v="0"/>
    <n v="143"/>
    <n v="94.70198675496688"/>
    <n v="151"/>
  </r>
  <r>
    <s v="7297163299_10156386275618300"/>
    <s v="7297163299_10156386275618300"/>
    <m/>
    <m/>
    <m/>
    <m/>
    <m/>
    <m/>
    <m/>
    <m/>
    <s v="No"/>
    <n v="241"/>
    <m/>
    <m/>
    <s v="Post"/>
    <s v="Post"/>
    <s v="It's a penguin chick! Going for a walk! No more words needed (apart from #ProtectAntarctic) 🐧"/>
    <s v="https://www.facebook.com/7297163299_10156386275618300"/>
    <x v="238"/>
    <n v="4920"/>
    <n v="1875"/>
    <m/>
    <m/>
    <s v=" #ProtectAntarctic"/>
    <n v="1"/>
    <s v="1"/>
    <s v="1"/>
    <n v="0"/>
    <n v="0"/>
    <n v="0"/>
    <n v="0"/>
    <n v="0"/>
    <n v="0"/>
    <n v="15"/>
    <n v="100"/>
    <n v="15"/>
  </r>
  <r>
    <s v="7297163299_10156386349253300"/>
    <s v="7297163299_10156386349253300"/>
    <m/>
    <m/>
    <m/>
    <m/>
    <m/>
    <m/>
    <m/>
    <m/>
    <s v="No"/>
    <n v="242"/>
    <m/>
    <m/>
    <s v="Post"/>
    <s v="Post"/>
    <s v="Over a million people across the world are calling on Oreo to #dropdirtypalmoil! Join them &gt;&gt; https://act.gp/2RN59L4"/>
    <s v="https://www.facebook.com/7297163299_10156386349253300"/>
    <x v="239"/>
    <n v="1545"/>
    <n v="39"/>
    <m/>
    <m/>
    <s v=" #dropdirtypalmoil"/>
    <n v="1"/>
    <s v="1"/>
    <s v="1"/>
    <n v="0"/>
    <n v="0"/>
    <n v="0"/>
    <n v="0"/>
    <n v="0"/>
    <n v="0"/>
    <n v="15"/>
    <n v="100"/>
    <n v="15"/>
  </r>
  <r>
    <s v="7297163299_10156387050593300"/>
    <s v="7297163299_10156387050593300"/>
    <m/>
    <m/>
    <m/>
    <m/>
    <m/>
    <m/>
    <m/>
    <m/>
    <s v="No"/>
    <n v="243"/>
    <m/>
    <m/>
    <s v="Post"/>
    <s v="Post"/>
    <s v="If we “Buy! Buy! Buy!” we’ll soon be saying “Bye! Bye! Bye!” to this planet._x000a_This Black Friday #BuyNothing and #MakeSmthng instead! &gt;&gt; https://act.gp/2FAaZyl"/>
    <s v="https://www.facebook.com/7297163299_10156387050593300"/>
    <x v="240"/>
    <n v="2803"/>
    <n v="68"/>
    <m/>
    <m/>
    <s v=" #BuyNothing #MakeSmthng"/>
    <n v="1"/>
    <s v="1"/>
    <s v="1"/>
    <n v="0"/>
    <n v="0"/>
    <n v="0"/>
    <n v="0"/>
    <n v="0"/>
    <n v="0"/>
    <n v="23"/>
    <n v="100"/>
    <n v="23"/>
  </r>
  <r>
    <s v="7297163299_10156387603468300"/>
    <s v="7297163299_10156387603468300"/>
    <m/>
    <m/>
    <m/>
    <m/>
    <m/>
    <m/>
    <m/>
    <m/>
    <s v="No"/>
    <n v="244"/>
    <m/>
    <m/>
    <s v="Post"/>
    <s v="Post"/>
    <s v="Oreo claims its palm oil is sourced sustainably, following RSPO standards. However, the RSPO has frequently failed to sanction its members for destroying rainforests and exploiting workers and communities_x000a__x000a_Post this photo on their Facebook page to tell them we won't take more of this needless destruction!"/>
    <s v="https://www.facebook.com/7297163299_10156387603468300"/>
    <x v="241"/>
    <n v="36725"/>
    <n v="187"/>
    <m/>
    <m/>
    <m/>
    <n v="1"/>
    <s v="1"/>
    <s v="1"/>
    <n v="0"/>
    <n v="0"/>
    <n v="3"/>
    <n v="6.382978723404255"/>
    <n v="0"/>
    <n v="0"/>
    <n v="44"/>
    <n v="93.61702127659575"/>
    <n v="47"/>
  </r>
  <r>
    <s v="7297163299_10156387843758300"/>
    <s v="7297163299_10156387843758300"/>
    <m/>
    <m/>
    <m/>
    <m/>
    <m/>
    <m/>
    <m/>
    <m/>
    <s v="No"/>
    <n v="245"/>
    <m/>
    <m/>
    <s v="Post"/>
    <s v="Post"/>
    <s v="Palmöl aus Regenwald-Zerstörung ist zum ! Greenpeace-Aktivisten protestieren bei Mondelēz in Bremen gegen Palmöl aus Regenwald-Zerstörung. Der Hersteller der Oreo-Kekse muss seine Lieferkette aufräumen!! Unterstützt uns hier mit Eurer Unterschrift &gt;&gt; https://act.gp/2zo5nl7"/>
    <s v="https://www.facebook.com/7297163299_10156387843758300"/>
    <x v="242"/>
    <n v="90"/>
    <n v="2"/>
    <m/>
    <m/>
    <m/>
    <n v="1"/>
    <s v="1"/>
    <s v="1"/>
    <n v="0"/>
    <n v="0"/>
    <n v="0"/>
    <n v="0"/>
    <n v="0"/>
    <n v="0"/>
    <n v="33"/>
    <n v="100"/>
    <n v="33"/>
  </r>
  <r>
    <s v="7297163299_10156388288028300"/>
    <s v="7297163299_10156388288028300"/>
    <m/>
    <m/>
    <m/>
    <m/>
    <m/>
    <m/>
    <m/>
    <m/>
    <s v="No"/>
    <n v="246"/>
    <m/>
    <m/>
    <s v="Post"/>
    <s v="Post"/>
    <s v="The #VirtualClimateSummit is happening today, and here's why you should care! &gt;&gt; https://act.gp/2QhZWh8 _x000a__x000a_People living on the frontlines of climate change are fighting back ✊ #StepUp2018 #BreakFree"/>
    <s v="https://www.facebook.com/7297163299_10156388288028300"/>
    <x v="243"/>
    <n v="292"/>
    <n v="5"/>
    <m/>
    <m/>
    <s v=" #VirtualClimateSummit #StepUp2018 #BreakFree"/>
    <n v="1"/>
    <s v="1"/>
    <s v="1"/>
    <n v="0"/>
    <n v="0"/>
    <n v="0"/>
    <n v="0"/>
    <n v="0"/>
    <n v="0"/>
    <n v="24"/>
    <n v="100"/>
    <n v="24"/>
  </r>
  <r>
    <s v="7297163299_10156388779913300"/>
    <s v="7297163299_10156388779913300"/>
    <m/>
    <m/>
    <m/>
    <m/>
    <m/>
    <m/>
    <m/>
    <m/>
    <s v="No"/>
    <n v="247"/>
    <m/>
    <m/>
    <s v="Post"/>
    <s v="Post"/>
    <s v="No matter where you are, we're all in the same boat ⛵"/>
    <s v="https://www.facebook.com/7297163299_10156388779913300"/>
    <x v="244"/>
    <n v="246"/>
    <n v="5"/>
    <m/>
    <m/>
    <m/>
    <n v="1"/>
    <s v="1"/>
    <s v="1"/>
    <n v="0"/>
    <n v="0"/>
    <n v="0"/>
    <n v="0"/>
    <n v="0"/>
    <n v="0"/>
    <n v="11"/>
    <n v="100"/>
    <n v="11"/>
  </r>
  <r>
    <s v="7297163299_10156388780038300"/>
    <s v="7297163299_10156388780038300"/>
    <m/>
    <m/>
    <m/>
    <m/>
    <m/>
    <m/>
    <m/>
    <m/>
    <s v="No"/>
    <n v="248"/>
    <m/>
    <m/>
    <s v="Post"/>
    <s v="Post"/>
    <s v="Did you know that only 10 companies are attributed with two thirds of the health impacts from coal power in Europe in 2016? _x000a__x000a_Yet, our governments keep feeding them subsidies we pay for. Share if you think it’s time for Europe to take our health and climate change seriously and ditch coal once and for all. #EndCoal #LastGasp https://beyond-coal.eu/last-gasp/"/>
    <s v="https://www.facebook.com/7297163299_10156388780038300"/>
    <x v="245"/>
    <n v="158"/>
    <n v="13"/>
    <m/>
    <m/>
    <s v=" #EndCoal #LastGasp"/>
    <n v="1"/>
    <s v="1"/>
    <s v="1"/>
    <n v="0"/>
    <n v="0"/>
    <n v="0"/>
    <n v="0"/>
    <n v="0"/>
    <n v="0"/>
    <n v="59"/>
    <n v="100"/>
    <n v="59"/>
  </r>
  <r>
    <s v="7297163299_10156389921613300"/>
    <s v="7297163299_10156389921613300"/>
    <m/>
    <m/>
    <m/>
    <m/>
    <m/>
    <m/>
    <m/>
    <m/>
    <s v="No"/>
    <n v="249"/>
    <m/>
    <m/>
    <s v="Post"/>
    <s v="Post"/>
    <s v="From fueling climate change to destroying the home of orangutans and many other creatures, here’s what you need to know about the palm oil industry—and why it needs to change."/>
    <s v="https://www.facebook.com/7297163299_10156389921613300"/>
    <x v="246"/>
    <n v="532"/>
    <n v="52"/>
    <m/>
    <m/>
    <m/>
    <n v="1"/>
    <s v="1"/>
    <s v="1"/>
    <n v="0"/>
    <n v="0"/>
    <n v="0"/>
    <n v="0"/>
    <n v="0"/>
    <n v="0"/>
    <n v="32"/>
    <n v="100"/>
    <n v="32"/>
  </r>
  <r>
    <s v="7297163299_10156390585208300"/>
    <s v="7297163299_10156390585208300"/>
    <m/>
    <m/>
    <m/>
    <m/>
    <m/>
    <m/>
    <m/>
    <m/>
    <s v="No"/>
    <n v="250"/>
    <m/>
    <m/>
    <s v="Post"/>
    <s v="Post"/>
    <s v="With 295 events in 40 countries, is there a #MakeSmthng event near you? Check out our global map and pick up some creative skillz to share with your friends! &gt;&gt;&gt; https://act.gp/2R7HG7A"/>
    <s v="https://www.facebook.com/7297163299_10156390585208300"/>
    <x v="247"/>
    <n v="119"/>
    <n v="5"/>
    <m/>
    <m/>
    <s v=" #MakeSmthng"/>
    <n v="1"/>
    <s v="1"/>
    <s v="1"/>
    <n v="1"/>
    <n v="3.4482758620689653"/>
    <n v="0"/>
    <n v="0"/>
    <n v="0"/>
    <n v="0"/>
    <n v="28"/>
    <n v="96.55172413793103"/>
    <n v="29"/>
  </r>
  <r>
    <s v="7297163299_10156390893813300"/>
    <s v="7297163299_10156390893813300"/>
    <m/>
    <m/>
    <m/>
    <m/>
    <m/>
    <m/>
    <m/>
    <m/>
    <s v="No"/>
    <n v="251"/>
    <m/>
    <m/>
    <s v="Post"/>
    <s v="Post"/>
    <s v="From Italy to Japan to Indonesia, you name it! The world is waking up to the fact that Oreo is using dirty palm oil as their secret ingredient.  Ask them no more &quot;forest destruction&quot; flavour. #DropDirtyPalmOil &gt;&gt;&gt; https://act.gp/2DP8hTJ"/>
    <s v="https://www.facebook.com/7297163299_10156390893813300"/>
    <x v="248"/>
    <n v="896"/>
    <n v="56"/>
    <m/>
    <m/>
    <s v=" #DropDirtyPalmOil"/>
    <n v="1"/>
    <s v="1"/>
    <s v="1"/>
    <n v="0"/>
    <n v="0"/>
    <n v="2"/>
    <n v="5.555555555555555"/>
    <n v="0"/>
    <n v="0"/>
    <n v="34"/>
    <n v="94.44444444444444"/>
    <n v="36"/>
  </r>
  <r>
    <s v="7297163299_10156391022093300"/>
    <s v="7297163299_10156391022093300"/>
    <m/>
    <m/>
    <m/>
    <m/>
    <m/>
    <m/>
    <m/>
    <m/>
    <s v="No"/>
    <n v="252"/>
    <m/>
    <m/>
    <s v="Post"/>
    <s v="Post"/>
    <s v="Twas the night before Black Friday...._x000a__x000a_Check out what Greenpeace Danmark did to #DisruptBlackFriday. What will you be doing? &gt;&gt;https://act.gp/2xTSxcZ"/>
    <s v="https://www.facebook.com/7297163299_10156391022093300"/>
    <x v="249"/>
    <n v="300"/>
    <n v="19"/>
    <m/>
    <m/>
    <s v=" #DisruptBlackFriday"/>
    <n v="1"/>
    <s v="1"/>
    <s v="1"/>
    <n v="0"/>
    <n v="0"/>
    <n v="0"/>
    <n v="0"/>
    <n v="0"/>
    <n v="0"/>
    <n v="23"/>
    <n v="100"/>
    <n v="23"/>
  </r>
  <r>
    <s v="7297163299_10156389012883300"/>
    <s v="7297163299_10156389012883300"/>
    <m/>
    <m/>
    <m/>
    <m/>
    <m/>
    <m/>
    <m/>
    <m/>
    <s v="No"/>
    <n v="253"/>
    <m/>
    <m/>
    <s v="Post"/>
    <s v="Post"/>
    <s v="Black Friday? Nope. I don't buy it! #MakeSmthng &gt;&gt; https://act.gp/2DRPJSS"/>
    <s v="https://www.facebook.com/7297163299_10156389012883300"/>
    <x v="250"/>
    <n v="730"/>
    <n v="27"/>
    <m/>
    <m/>
    <s v=" #MakeSmthng"/>
    <n v="1"/>
    <s v="1"/>
    <s v="1"/>
    <n v="0"/>
    <n v="0"/>
    <n v="0"/>
    <n v="0"/>
    <n v="0"/>
    <n v="0"/>
    <n v="8"/>
    <n v="100"/>
    <n v="8"/>
  </r>
  <r>
    <s v="7297163299_10156387916888300"/>
    <s v="7297163299_10156387916888300"/>
    <m/>
    <m/>
    <m/>
    <m/>
    <m/>
    <m/>
    <m/>
    <m/>
    <s v="No"/>
    <n v="254"/>
    <m/>
    <m/>
    <s v="Post"/>
    <s v="Post"/>
    <s v="Our closets are already stuffed - do we really need to buy more? This Black Friday and Cyber Monday, lets #buynothing and #makesmthng instead!_x000a__x000a_Join the movement by downloading the 15 sec version of this video and share with your friends what you have made, repaired or upcycled!_x000a_https://act.gp/2FK0ZCO"/>
    <s v="https://www.facebook.com/7297163299_10156387916888300"/>
    <x v="251"/>
    <n v="196"/>
    <n v="3"/>
    <m/>
    <m/>
    <s v=" #buynothing #makesmthng"/>
    <n v="1"/>
    <s v="1"/>
    <s v="1"/>
    <n v="0"/>
    <n v="0"/>
    <n v="0"/>
    <n v="0"/>
    <n v="0"/>
    <n v="0"/>
    <n v="47"/>
    <n v="100"/>
    <n v="47"/>
  </r>
  <r>
    <s v="7297163299_10156390919263300"/>
    <s v="7297163299_10156390919263300"/>
    <m/>
    <m/>
    <m/>
    <m/>
    <m/>
    <m/>
    <m/>
    <m/>
    <s v="No"/>
    <n v="255"/>
    <m/>
    <m/>
    <s v="Post"/>
    <s v="Post"/>
    <s v="This is a clear wake-up call! The earth cannot take any more plastic waste. We need to tackle this problem at its source &gt;&gt; https://act.gp/2LmBrNC #BreakFreeFromPlastic"/>
    <s v="https://www.facebook.com/7297163299_10156390919263300"/>
    <x v="252"/>
    <n v="289"/>
    <n v="25"/>
    <m/>
    <m/>
    <s v=" #BreakFreeFromPlastic"/>
    <n v="1"/>
    <s v="1"/>
    <s v="1"/>
    <n v="1"/>
    <n v="4"/>
    <n v="2"/>
    <n v="8"/>
    <n v="0"/>
    <n v="0"/>
    <n v="22"/>
    <n v="88"/>
    <n v="25"/>
  </r>
  <r>
    <s v="7297163299_10156393411823300"/>
    <s v="7297163299_10156393411823300"/>
    <m/>
    <m/>
    <m/>
    <m/>
    <m/>
    <m/>
    <m/>
    <m/>
    <s v="No"/>
    <n v="256"/>
    <m/>
    <m/>
    <s v="Post"/>
    <s v="Post"/>
    <s v="BREAKING! Right now, 6 brave climbers are preventing a shipment of palm oil products from mooring in Rotterdam harbour. Stand with them by writing to the CEO of Oreo_x000a__x000a_https://act.gp/2FFkdt6_x000a__x000a_#DropDirtyPalmOil"/>
    <s v="https://www.facebook.com/7297163299_10156393411823300"/>
    <x v="253"/>
    <n v="1873"/>
    <n v="65"/>
    <m/>
    <m/>
    <s v=" #DropDirtyPalmOil"/>
    <n v="1"/>
    <s v="1"/>
    <s v="1"/>
    <n v="2"/>
    <n v="6.666666666666667"/>
    <n v="1"/>
    <n v="3.3333333333333335"/>
    <n v="0"/>
    <n v="0"/>
    <n v="27"/>
    <n v="90"/>
    <n v="30"/>
  </r>
  <r>
    <s v="7297163299_10156387918538300"/>
    <s v="7297163299_10156387918538300"/>
    <m/>
    <m/>
    <m/>
    <m/>
    <m/>
    <m/>
    <m/>
    <m/>
    <s v="No"/>
    <n v="257"/>
    <m/>
    <m/>
    <s v="Post"/>
    <s v="Post"/>
    <s v="During the busiest shopping season of the year, here's how your consumer habits could impact the environment"/>
    <s v="https://www.facebook.com/7297163299_10156387918538300"/>
    <x v="254"/>
    <n v="328"/>
    <n v="11"/>
    <m/>
    <m/>
    <m/>
    <n v="1"/>
    <s v="1"/>
    <s v="1"/>
    <n v="0"/>
    <n v="0"/>
    <n v="0"/>
    <n v="0"/>
    <n v="0"/>
    <n v="0"/>
    <n v="17"/>
    <n v="100"/>
    <n v="17"/>
  </r>
  <r>
    <s v="7297163299_10156388973273300"/>
    <s v="7297163299_10156388973273300"/>
    <m/>
    <m/>
    <m/>
    <m/>
    <m/>
    <m/>
    <m/>
    <m/>
    <s v="No"/>
    <n v="258"/>
    <m/>
    <m/>
    <s v="Post"/>
    <s v="Post"/>
    <s v="It's simple. Really, really simple 💁‍♀️💁‍♂️_x000a_#MakeSmthng &gt;&gt; https://act.gp/2RahXvm"/>
    <s v="https://www.facebook.com/7297163299_10156388973273300"/>
    <x v="255"/>
    <n v="10306"/>
    <n v="217"/>
    <m/>
    <m/>
    <s v=" #MakeSmthng"/>
    <n v="1"/>
    <s v="1"/>
    <s v="1"/>
    <n v="0"/>
    <n v="0"/>
    <n v="0"/>
    <n v="0"/>
    <n v="0"/>
    <n v="0"/>
    <n v="6"/>
    <n v="100"/>
    <n v="6"/>
  </r>
  <r>
    <s v="7297163299_10156387919623300"/>
    <s v="7297163299_10156387919623300"/>
    <m/>
    <m/>
    <m/>
    <m/>
    <m/>
    <m/>
    <m/>
    <m/>
    <s v="No"/>
    <n v="259"/>
    <m/>
    <m/>
    <s v="Post"/>
    <s v="Post"/>
    <s v="Awful. The whale had consumed 115 drinking cups, 25 plastic bags, plastic bottles, two flip-flops and a bag containing more than 1,000 pieces of string   #BreakFreeFromPlastic #PlanetOrPlastic"/>
    <s v="https://www.facebook.com/7297163299_10156387919623300"/>
    <x v="256"/>
    <n v="423"/>
    <n v="72"/>
    <m/>
    <m/>
    <s v=" #BreakFreeFromPlastic #PlanetOrPlastic"/>
    <n v="1"/>
    <s v="1"/>
    <s v="1"/>
    <n v="0"/>
    <n v="0"/>
    <n v="1"/>
    <n v="3.4482758620689653"/>
    <n v="0"/>
    <n v="0"/>
    <n v="28"/>
    <n v="96.55172413793103"/>
    <n v="29"/>
  </r>
  <r>
    <s v="7297163299_10156397866543300"/>
    <s v="7297163299_10156397866543300"/>
    <m/>
    <m/>
    <m/>
    <m/>
    <m/>
    <m/>
    <m/>
    <m/>
    <s v="No"/>
    <n v="260"/>
    <m/>
    <m/>
    <s v="Post"/>
    <s v="Post"/>
    <m/>
    <s v="https://www.facebook.com/7297163299_10156397866543300"/>
    <x v="257"/>
    <n v="74"/>
    <n v="0"/>
    <m/>
    <m/>
    <m/>
    <n v="1"/>
    <s v="1"/>
    <s v="1"/>
    <m/>
    <m/>
    <m/>
    <m/>
    <m/>
    <m/>
    <m/>
    <m/>
    <m/>
  </r>
  <r>
    <s v="7297163299_10156397992068300"/>
    <s v="7297163299_10156397992068300"/>
    <m/>
    <m/>
    <m/>
    <m/>
    <m/>
    <m/>
    <m/>
    <m/>
    <s v="No"/>
    <n v="261"/>
    <m/>
    <m/>
    <s v="Post"/>
    <s v="Post"/>
    <s v="On Sunday our brave climbers prevented a massive shipment of dirty palm oil products from mooring in Holland. Show them your support by writing to the CEO of Oreo #dropdirtypalmoil &gt;&gt;&gt;  https://act.gp/2Kmx0PI"/>
    <s v="https://www.facebook.com/7297163299_10156397992068300"/>
    <x v="258"/>
    <n v="925"/>
    <n v="65"/>
    <m/>
    <m/>
    <s v=" #dropdirtypalmoil"/>
    <n v="1"/>
    <s v="1"/>
    <s v="1"/>
    <n v="2"/>
    <n v="6.666666666666667"/>
    <n v="1"/>
    <n v="3.3333333333333335"/>
    <n v="0"/>
    <n v="0"/>
    <n v="27"/>
    <n v="90"/>
    <n v="30"/>
  </r>
  <r>
    <s v="7297163299_10156391653923300"/>
    <s v="7297163299_10156391653923300"/>
    <m/>
    <m/>
    <m/>
    <m/>
    <m/>
    <m/>
    <m/>
    <m/>
    <s v="No"/>
    <n v="262"/>
    <m/>
    <m/>
    <s v="Post"/>
    <s v="Post"/>
    <s v="This year Poland will be the host country to the UN's massive meeting on climate change, #COP24. _x000a__x000a_Ironically, the country remains the biggest #coal polluter in Europe...but Poland doesn’t want you to know that. _x000a__x000a_PS: turn on the sound! 🔊"/>
    <s v="https://www.facebook.com/7297163299_10156391653923300"/>
    <x v="259"/>
    <n v="194"/>
    <n v="21"/>
    <m/>
    <m/>
    <s v=" #COP24 #coal"/>
    <n v="1"/>
    <s v="1"/>
    <s v="1"/>
    <n v="0"/>
    <n v="0"/>
    <n v="2"/>
    <n v="4.878048780487805"/>
    <n v="0"/>
    <n v="0"/>
    <n v="39"/>
    <n v="95.1219512195122"/>
    <n v="41"/>
  </r>
  <r>
    <s v="7297163299_10156398714463300"/>
    <s v="7297163299_10156398714463300"/>
    <m/>
    <m/>
    <m/>
    <m/>
    <m/>
    <m/>
    <m/>
    <m/>
    <s v="No"/>
    <n v="263"/>
    <m/>
    <m/>
    <s v="Post"/>
    <s v="Post"/>
    <s v="Over the past week, hundreds of Greenpeace volunteers from all over the world have taken to the streets to help spread the word about the destruction behind ‘the world’s best selling cookie’ and its parent brand._x000a__x000a_Join them and tell Oreo to #DropDirtyPalmOil -&gt; https://act.gp/2FRoiu6"/>
    <s v="https://www.facebook.com/7297163299_10156398714463300"/>
    <x v="260"/>
    <n v="207"/>
    <n v="10"/>
    <m/>
    <m/>
    <s v=" #DropDirtyPalmOil"/>
    <n v="1"/>
    <s v="1"/>
    <s v="1"/>
    <n v="1"/>
    <n v="2.272727272727273"/>
    <n v="1"/>
    <n v="2.272727272727273"/>
    <n v="0"/>
    <n v="0"/>
    <n v="42"/>
    <n v="95.45454545454545"/>
    <n v="44"/>
  </r>
  <r>
    <s v="7297163299_10156398846423300"/>
    <s v="7297163299_10156398846423300"/>
    <m/>
    <m/>
    <m/>
    <m/>
    <m/>
    <m/>
    <m/>
    <m/>
    <s v="No"/>
    <n v="264"/>
    <m/>
    <m/>
    <s v="Post"/>
    <s v="Post"/>
    <s v="It's not a good deal if you don't need it._x000a__x000a_For the sake of the planet, try skipping #CyberMonday — #MakeSMTHNG instead &gt;&gt; https://www.makesmthng.org/"/>
    <s v="https://www.facebook.com/7297163299_10156398846423300"/>
    <x v="261"/>
    <n v="53"/>
    <n v="1"/>
    <m/>
    <m/>
    <s v=" #CyberMonday #MakeSMTHNG"/>
    <n v="1"/>
    <s v="1"/>
    <s v="1"/>
    <n v="1"/>
    <n v="4.761904761904762"/>
    <n v="0"/>
    <n v="0"/>
    <n v="0"/>
    <n v="0"/>
    <n v="20"/>
    <n v="95.23809523809524"/>
    <n v="21"/>
  </r>
  <r>
    <s v="7297163299_10156399043983300"/>
    <s v="7297163299_10156399043983300"/>
    <m/>
    <m/>
    <m/>
    <m/>
    <m/>
    <m/>
    <m/>
    <m/>
    <s v="No"/>
    <n v="265"/>
    <m/>
    <m/>
    <s v="Post"/>
    <s v="Post"/>
    <s v="SHARE to support the next generation of climate activists!"/>
    <s v="https://www.facebook.com/7297163299_10156399043983300"/>
    <x v="262"/>
    <n v="313"/>
    <n v="12"/>
    <m/>
    <m/>
    <m/>
    <n v="1"/>
    <s v="1"/>
    <s v="1"/>
    <n v="1"/>
    <n v="11.11111111111111"/>
    <n v="0"/>
    <n v="0"/>
    <n v="0"/>
    <n v="0"/>
    <n v="8"/>
    <n v="88.88888888888889"/>
    <n v="9"/>
  </r>
  <r>
    <s v="7297163299_10156399821653300"/>
    <s v="7297163299_10156399821653300"/>
    <m/>
    <m/>
    <m/>
    <m/>
    <m/>
    <m/>
    <m/>
    <m/>
    <s v="No"/>
    <n v="266"/>
    <m/>
    <m/>
    <s v="Post"/>
    <s v="Post"/>
    <s v="Whether you are 25 or 62, where there is a will, there is a way to change the world 🙌🙌"/>
    <s v="https://www.facebook.com/7297163299_10156399821653300"/>
    <x v="263"/>
    <n v="1138"/>
    <n v="34"/>
    <m/>
    <m/>
    <m/>
    <n v="1"/>
    <s v="1"/>
    <s v="1"/>
    <n v="0"/>
    <n v="0"/>
    <n v="0"/>
    <n v="0"/>
    <n v="0"/>
    <n v="0"/>
    <n v="19"/>
    <n v="100"/>
    <n v="19"/>
  </r>
  <r>
    <s v="7297163299_10156399989688300"/>
    <s v="7297163299_10156399989688300"/>
    <m/>
    <m/>
    <m/>
    <m/>
    <m/>
    <m/>
    <m/>
    <m/>
    <s v="No"/>
    <n v="267"/>
    <m/>
    <m/>
    <s v="Post"/>
    <s v="Post"/>
    <s v="Did you know only 9% of plastic waste worldwide is really being recycled? Tonnes of it ends up being dumped in countries like Malaysia. Let's end plastic pollution now &gt;&gt;&gt; https://act.gp/2GCs1Lg"/>
    <s v="https://www.facebook.com/7297163299_10156399989688300"/>
    <x v="264"/>
    <n v="746"/>
    <n v="84"/>
    <m/>
    <m/>
    <m/>
    <n v="1"/>
    <s v="1"/>
    <s v="1"/>
    <n v="1"/>
    <n v="3.4482758620689653"/>
    <n v="2"/>
    <n v="6.896551724137931"/>
    <n v="0"/>
    <n v="0"/>
    <n v="26"/>
    <n v="89.65517241379311"/>
    <n v="29"/>
  </r>
  <r>
    <s v="7297163299_502412326945046"/>
    <s v="7297163299_502412326945046"/>
    <m/>
    <m/>
    <m/>
    <m/>
    <m/>
    <m/>
    <m/>
    <m/>
    <s v="No"/>
    <n v="268"/>
    <m/>
    <m/>
    <s v="Post"/>
    <s v="Post"/>
    <s v="We're LIVE from the very heart of coal burning in Europe - the Belchatow power-plant in Poland. Activists scaled the chimney to demand climate action and coal phase-out ahead of the COP24 conference."/>
    <s v="https://www.facebook.com/7297163299_502412326945046"/>
    <x v="265"/>
    <n v="342"/>
    <n v="120"/>
    <m/>
    <m/>
    <m/>
    <n v="1"/>
    <s v="1"/>
    <s v="1"/>
    <n v="0"/>
    <n v="0"/>
    <n v="1"/>
    <n v="2.9411764705882355"/>
    <n v="0"/>
    <n v="0"/>
    <n v="33"/>
    <n v="97.05882352941177"/>
    <n v="34"/>
  </r>
  <r>
    <s v="7297163299_10156401515908300"/>
    <s v="7297163299_10156401515908300"/>
    <m/>
    <m/>
    <m/>
    <m/>
    <m/>
    <m/>
    <m/>
    <m/>
    <s v="No"/>
    <n v="269"/>
    <m/>
    <m/>
    <s v="Post"/>
    <s v="Post"/>
    <s v="Not good. We must protect our forests, not destroy them._x000a_https://act.gp/2DH6LCq"/>
    <s v="https://www.facebook.com/7297163299_10156401515908300"/>
    <x v="266"/>
    <n v="285"/>
    <n v="71"/>
    <m/>
    <m/>
    <m/>
    <n v="1"/>
    <s v="1"/>
    <s v="1"/>
    <n v="2"/>
    <n v="20"/>
    <n v="1"/>
    <n v="10"/>
    <n v="0"/>
    <n v="0"/>
    <n v="7"/>
    <n v="70"/>
    <n v="10"/>
  </r>
  <r>
    <s v="7297163299_10156401991088300"/>
    <s v="7297163299_10156401991088300"/>
    <m/>
    <m/>
    <m/>
    <m/>
    <m/>
    <m/>
    <m/>
    <m/>
    <s v="No"/>
    <n v="270"/>
    <m/>
    <m/>
    <s v="Post"/>
    <s v="Post"/>
    <s v="It’s not a matter of believing it or not. We are already experiencing the effects of climate change, and denying it puts people’s lives in danger. _x000a__x000a_Stand with those taking action on climate &gt;&gt;&gt;https://act.gp/2zM7Iak"/>
    <s v="https://www.facebook.com/7297163299_10156401991088300"/>
    <x v="267"/>
    <n v="452"/>
    <n v="236"/>
    <m/>
    <m/>
    <m/>
    <n v="1"/>
    <s v="1"/>
    <s v="1"/>
    <n v="0"/>
    <n v="0"/>
    <n v="2"/>
    <n v="5.128205128205129"/>
    <n v="0"/>
    <n v="0"/>
    <n v="37"/>
    <n v="94.87179487179488"/>
    <n v="39"/>
  </r>
  <r>
    <s v="7297163299_10156402739843300"/>
    <s v="7297163299_10156402739843300"/>
    <m/>
    <m/>
    <m/>
    <m/>
    <m/>
    <m/>
    <m/>
    <m/>
    <s v="No"/>
    <n v="271"/>
    <m/>
    <m/>
    <s v="Post"/>
    <s v="Post"/>
    <s v="Belgis is just one of the activists who has climbed Belchatow in Poland -- Europe’s largest polluter and one of the biggest coal power plants in the world! &gt;&gt; https://act.gp/2QievBF_x000a__x000a_Join her in a call for #ClimateActionNow this #COP24"/>
    <s v="https://www.facebook.com/7297163299_10156402739843300"/>
    <x v="268"/>
    <n v="151"/>
    <n v="5"/>
    <m/>
    <m/>
    <s v=" #ClimateActionNow #COP24"/>
    <n v="1"/>
    <s v="1"/>
    <s v="1"/>
    <n v="0"/>
    <n v="0"/>
    <n v="1"/>
    <n v="2.7027027027027026"/>
    <n v="0"/>
    <n v="0"/>
    <n v="36"/>
    <n v="97.29729729729729"/>
    <n v="37"/>
  </r>
  <r>
    <s v="7297163299_186375485650104"/>
    <s v="7297163299_186375485650104"/>
    <m/>
    <m/>
    <m/>
    <m/>
    <m/>
    <m/>
    <m/>
    <m/>
    <s v="No"/>
    <n v="272"/>
    <m/>
    <m/>
    <s v="Post"/>
    <s v="Post"/>
    <s v="Greenpeace activists continue their protest at the biggest coal power plant in Europe and demand urgent climate action and coal phase out."/>
    <s v="https://www.facebook.com/7297163299_186375485650104"/>
    <x v="269"/>
    <n v="613"/>
    <n v="175"/>
    <m/>
    <m/>
    <m/>
    <n v="1"/>
    <s v="1"/>
    <s v="1"/>
    <n v="0"/>
    <n v="0"/>
    <n v="2"/>
    <n v="9.090909090909092"/>
    <n v="0"/>
    <n v="0"/>
    <n v="20"/>
    <n v="90.9090909090909"/>
    <n v="22"/>
  </r>
  <r>
    <s v="7297163299_10156403440008300"/>
    <s v="7297163299_10156403440008300"/>
    <m/>
    <m/>
    <m/>
    <m/>
    <m/>
    <m/>
    <m/>
    <m/>
    <s v="No"/>
    <n v="273"/>
    <m/>
    <m/>
    <s v="Post"/>
    <s v="Post"/>
    <s v="Over the past few weeks the Greenpeace Esperanza has been keeping an eye on a ship loaded with dirty palm oil. _x000a_On land, thousands have been taking action against Oreo to tell them to stop buying from palm oil supplier - and rainforest destroyer - Wilmar._x000a__x000a_We won’t stop until all palm oil is clean &gt;&gt; https://act.gp/2zuuOBq_x000a_#DropDirtyPalmOil"/>
    <s v="https://www.facebook.com/7297163299_10156403440008300"/>
    <x v="270"/>
    <n v="955"/>
    <n v="67"/>
    <m/>
    <m/>
    <s v=" #DropDirtyPalmOil"/>
    <n v="1"/>
    <s v="1"/>
    <s v="1"/>
    <n v="2"/>
    <n v="3.6363636363636362"/>
    <n v="2"/>
    <n v="3.6363636363636362"/>
    <n v="0"/>
    <n v="0"/>
    <n v="51"/>
    <n v="92.72727272727273"/>
    <n v="55"/>
  </r>
  <r>
    <s v="7297163299_10156404356898300"/>
    <s v="7297163299_10156404356898300"/>
    <m/>
    <m/>
    <m/>
    <m/>
    <m/>
    <m/>
    <m/>
    <m/>
    <s v="No"/>
    <n v="274"/>
    <m/>
    <m/>
    <s v="Post"/>
    <s v="Post"/>
    <s v="Say hi to Belén! 👋 She is the co-founder of Pira, a platform that shares accessible information and tips about sustainability for deaf people worldwide. MAKE SMTHNG Week is still on! Click here to find an event near you &gt;&gt;&gt;  https://act.gp/2FAaZyl"/>
    <s v="https://www.facebook.com/7297163299_10156404356898300"/>
    <x v="271"/>
    <n v="121"/>
    <n v="5"/>
    <m/>
    <m/>
    <m/>
    <n v="1"/>
    <s v="1"/>
    <s v="1"/>
    <n v="2"/>
    <n v="5.128205128205129"/>
    <n v="1"/>
    <n v="2.5641025641025643"/>
    <n v="0"/>
    <n v="0"/>
    <n v="36"/>
    <n v="92.3076923076923"/>
    <n v="39"/>
  </r>
  <r>
    <s v="7297163299_10156404447123300"/>
    <s v="7297163299_10156404447123300"/>
    <m/>
    <m/>
    <m/>
    <m/>
    <m/>
    <m/>
    <m/>
    <m/>
    <s v="No"/>
    <n v="275"/>
    <m/>
    <m/>
    <s v="Post"/>
    <s v="Post"/>
    <s v="I'm not crying there's just something in my eye 😭#natureisamazing"/>
    <s v="https://www.facebook.com/7297163299_10156404447123300"/>
    <x v="272"/>
    <n v="2058"/>
    <n v="96"/>
    <m/>
    <m/>
    <m/>
    <n v="1"/>
    <s v="1"/>
    <s v="1"/>
    <n v="0"/>
    <n v="0"/>
    <n v="0"/>
    <n v="0"/>
    <n v="0"/>
    <n v="0"/>
    <n v="10"/>
    <n v="100"/>
    <n v="10"/>
  </r>
  <r>
    <s v="7297163299_10156404810183300"/>
    <s v="7297163299_10156404810183300"/>
    <m/>
    <m/>
    <m/>
    <m/>
    <m/>
    <m/>
    <m/>
    <m/>
    <s v="No"/>
    <n v="276"/>
    <m/>
    <m/>
    <s v="Post"/>
    <s v="Post"/>
    <s v="What if plastic was never invented?_x000a__x000a_Take action &gt;&gt; https://act.gp/2R71LLM"/>
    <s v="https://www.facebook.com/7297163299_10156404810183300"/>
    <x v="273"/>
    <n v="2537"/>
    <n v="265"/>
    <m/>
    <m/>
    <m/>
    <n v="1"/>
    <s v="1"/>
    <s v="1"/>
    <n v="0"/>
    <n v="0"/>
    <n v="0"/>
    <n v="0"/>
    <n v="0"/>
    <n v="0"/>
    <n v="8"/>
    <n v="100"/>
    <n v="8"/>
  </r>
  <r>
    <s v="7297163299_10156405092913300"/>
    <s v="7297163299_10156405092913300"/>
    <m/>
    <m/>
    <m/>
    <m/>
    <m/>
    <m/>
    <m/>
    <m/>
    <s v="No"/>
    <n v="277"/>
    <m/>
    <m/>
    <s v="Post"/>
    <s v="Post"/>
    <s v="Climate change getting you down? Read on to join David Attenborough and have your voice heard._x000a__x000a_#TakeYourSeat #COP24"/>
    <s v="https://www.facebook.com/7297163299_10156405092913300"/>
    <x v="274"/>
    <n v="452"/>
    <n v="27"/>
    <m/>
    <m/>
    <s v=" #TakeYourSeat #COP24"/>
    <n v="1"/>
    <s v="1"/>
    <s v="1"/>
    <n v="0"/>
    <n v="0"/>
    <n v="0"/>
    <n v="0"/>
    <n v="0"/>
    <n v="0"/>
    <n v="18"/>
    <n v="100"/>
    <n v="18"/>
  </r>
  <r>
    <s v="7297163299_10156405475273300"/>
    <s v="7297163299_10156405475273300"/>
    <m/>
    <m/>
    <m/>
    <m/>
    <m/>
    <m/>
    <m/>
    <m/>
    <s v="No"/>
    <n v="278"/>
    <m/>
    <m/>
    <s v="Post"/>
    <s v="Post"/>
    <s v="What do you call an activist on a kayak? A kayak-tivist!_x000a_They're demanding to #EndCoal in Spain by 2025. _x000a_Join them! &gt;&gt; https://act.gp/2PUUkpN"/>
    <s v="https://www.facebook.com/7297163299_10156405475273300"/>
    <x v="275"/>
    <n v="141"/>
    <n v="8"/>
    <m/>
    <m/>
    <s v=" #EndCoal"/>
    <n v="1"/>
    <s v="1"/>
    <s v="1"/>
    <n v="0"/>
    <n v="0"/>
    <n v="0"/>
    <n v="0"/>
    <n v="0"/>
    <n v="0"/>
    <n v="22"/>
    <n v="100"/>
    <n v="22"/>
  </r>
  <r>
    <s v="7297163299_10156405582773300"/>
    <s v="7297163299_10156405582773300"/>
    <m/>
    <m/>
    <m/>
    <m/>
    <m/>
    <m/>
    <m/>
    <m/>
    <s v="No"/>
    <n v="279"/>
    <m/>
    <m/>
    <s v="Post"/>
    <s v="Post"/>
    <s v="Agree? Follow Make Smthng and join a community of people who are fighting overconsumption, to make old things...new again &gt;&gt; https://act.gp/2FKPif6"/>
    <s v="https://www.facebook.com/7297163299_10156405582773300"/>
    <x v="276"/>
    <n v="173"/>
    <n v="7"/>
    <m/>
    <m/>
    <m/>
    <n v="1"/>
    <s v="1"/>
    <s v="1"/>
    <n v="0"/>
    <n v="0"/>
    <n v="0"/>
    <n v="0"/>
    <n v="0"/>
    <n v="0"/>
    <n v="20"/>
    <n v="100"/>
    <n v="20"/>
  </r>
  <r>
    <s v="7297163299_10156406372313300"/>
    <s v="7297163299_10156406372313300"/>
    <m/>
    <m/>
    <m/>
    <m/>
    <m/>
    <m/>
    <m/>
    <m/>
    <s v="No"/>
    <n v="280"/>
    <m/>
    <m/>
    <s v="Post"/>
    <s v="Post"/>
    <s v="We’re not f*cked (yet) — so let’s do something about climate change &gt;&gt; https://act.gp/2zzQUTd"/>
    <s v="https://www.facebook.com/7297163299_10156406372313300"/>
    <x v="277"/>
    <n v="1144"/>
    <n v="57"/>
    <m/>
    <m/>
    <m/>
    <n v="1"/>
    <s v="1"/>
    <s v="1"/>
    <n v="0"/>
    <n v="0"/>
    <n v="0"/>
    <n v="0"/>
    <n v="0"/>
    <n v="0"/>
    <n v="14"/>
    <n v="100"/>
    <n v="14"/>
  </r>
  <r>
    <s v="7297163299_10156406822423300"/>
    <s v="7297163299_10156406822423300"/>
    <m/>
    <m/>
    <m/>
    <m/>
    <m/>
    <m/>
    <m/>
    <m/>
    <s v="No"/>
    <n v="281"/>
    <m/>
    <m/>
    <s v="Post"/>
    <s v="Post"/>
    <s v="Deforestation in the Amazon has reached its highest point in a decade 😥"/>
    <s v="https://www.facebook.com/7297163299_10156406822423300"/>
    <x v="278"/>
    <n v="280"/>
    <n v="71"/>
    <m/>
    <m/>
    <m/>
    <n v="1"/>
    <s v="1"/>
    <s v="1"/>
    <n v="0"/>
    <n v="0"/>
    <n v="0"/>
    <n v="0"/>
    <n v="0"/>
    <n v="0"/>
    <n v="12"/>
    <n v="100"/>
    <n v="12"/>
  </r>
  <r>
    <s v="7297163299_10156407243888300"/>
    <s v="7297163299_10156407243888300"/>
    <m/>
    <m/>
    <m/>
    <m/>
    <m/>
    <m/>
    <m/>
    <m/>
    <s v="No"/>
    <n v="282"/>
    <m/>
    <m/>
    <s v="Post"/>
    <s v="Post"/>
    <s v="Hundreds of new species have been discovered in the Great Australian Bight! We think they're cute, googly eyes and all 👀"/>
    <s v="https://www.facebook.com/7297163299_10156407243888300"/>
    <x v="279"/>
    <n v="149"/>
    <n v="7"/>
    <m/>
    <m/>
    <m/>
    <n v="1"/>
    <s v="1"/>
    <s v="1"/>
    <n v="2"/>
    <n v="10"/>
    <n v="0"/>
    <n v="0"/>
    <n v="0"/>
    <n v="0"/>
    <n v="18"/>
    <n v="90"/>
    <n v="20"/>
  </r>
  <r>
    <s v="7297163299_10156407691998300"/>
    <s v="7297163299_10156407691998300"/>
    <m/>
    <m/>
    <m/>
    <m/>
    <m/>
    <m/>
    <m/>
    <m/>
    <s v="No"/>
    <n v="283"/>
    <m/>
    <m/>
    <s v="Post"/>
    <s v="Post"/>
    <s v="Harmful factory farms are making us and our planet sick. They are abusing animals and threatening small-scale farmers’ livelihoods. _x000a__x000a_It’s time to take a stand against Big Meat and Dairy. &gt;&gt;&gt; https://lessismore.greenpeace.org/"/>
    <s v="https://www.facebook.com/7297163299_10156407691998300"/>
    <x v="280"/>
    <n v="1079"/>
    <n v="67"/>
    <m/>
    <m/>
    <m/>
    <n v="1"/>
    <s v="1"/>
    <s v="1"/>
    <n v="0"/>
    <n v="0"/>
    <n v="3"/>
    <n v="9.375"/>
    <n v="0"/>
    <n v="0"/>
    <n v="29"/>
    <n v="90.625"/>
    <n v="32"/>
  </r>
  <r>
    <s v="7297163299_10156408150048300"/>
    <s v="7297163299_10156408150048300"/>
    <m/>
    <m/>
    <m/>
    <m/>
    <m/>
    <m/>
    <m/>
    <m/>
    <s v="No"/>
    <n v="284"/>
    <m/>
    <m/>
    <s v="Post"/>
    <s v="Post"/>
    <s v="Have you joined a Make Smthng event yet? From Nairobi to Bangkok, there are 319 events in 42 countries. Find out what you can make, create, swap, or upcycle. Pick up some fresh skillz and share with your friends! &gt;&gt; https://act.gp/2RjYgRE"/>
    <s v="https://www.facebook.com/7297163299_10156408150048300"/>
    <x v="281"/>
    <n v="55"/>
    <n v="0"/>
    <m/>
    <m/>
    <m/>
    <n v="1"/>
    <s v="1"/>
    <s v="1"/>
    <n v="1"/>
    <n v="2.5641025641025643"/>
    <n v="0"/>
    <n v="0"/>
    <n v="0"/>
    <n v="0"/>
    <n v="38"/>
    <n v="97.43589743589743"/>
    <n v="39"/>
  </r>
  <r>
    <s v="7297163299_10156408462878300"/>
    <s v="7297163299_10156408462878300"/>
    <m/>
    <m/>
    <m/>
    <m/>
    <m/>
    <m/>
    <m/>
    <m/>
    <s v="No"/>
    <n v="285"/>
    <m/>
    <m/>
    <s v="Post"/>
    <s v="Post"/>
    <s v="Incredible! Greenpeace activists spent more than 12 hours painting this 400-square-meter sun rising from a crack in a coal-fired power plant in northern Spain._x000a__x000a_SHARE this post to show the world we want solar, not coal power!"/>
    <s v="https://www.facebook.com/7297163299_10156408462878300"/>
    <x v="282"/>
    <n v="191"/>
    <n v="7"/>
    <m/>
    <m/>
    <m/>
    <n v="1"/>
    <s v="1"/>
    <s v="1"/>
    <n v="1"/>
    <n v="2.5"/>
    <n v="1"/>
    <n v="2.5"/>
    <n v="0"/>
    <n v="0"/>
    <n v="38"/>
    <n v="95"/>
    <n v="40"/>
  </r>
  <r>
    <s v="7297163299_10156408846518300"/>
    <s v="7297163299_10156408846518300"/>
    <m/>
    <m/>
    <m/>
    <m/>
    <m/>
    <m/>
    <m/>
    <m/>
    <s v="No"/>
    <n v="286"/>
    <m/>
    <m/>
    <s v="Post"/>
    <s v="Post"/>
    <s v="Recycling is not enough. Watch this video to find out why, and join the movement to #BreakFreeFromPlastic: https://act.gp/2xVAIu3"/>
    <s v="https://www.facebook.com/7297163299_10156408846518300"/>
    <x v="283"/>
    <n v="4117"/>
    <n v="101"/>
    <m/>
    <m/>
    <s v=" #BreakFreeFromPlastic"/>
    <n v="1"/>
    <s v="1"/>
    <s v="1"/>
    <n v="1"/>
    <n v="5.882352941176471"/>
    <n v="0"/>
    <n v="0"/>
    <n v="0"/>
    <n v="0"/>
    <n v="16"/>
    <n v="94.11764705882354"/>
    <n v="17"/>
  </r>
  <r>
    <s v="7297163299_10156407085223300"/>
    <s v="7297163299_10156407085223300"/>
    <m/>
    <m/>
    <m/>
    <m/>
    <m/>
    <m/>
    <m/>
    <m/>
    <s v="No"/>
    <n v="287"/>
    <m/>
    <m/>
    <s v="Post"/>
    <s v="Post"/>
    <s v="More than 1.2 million people have taken action to tell @Oreo to #DropDirtyPalmOil — but we won’t stop until ALL palm oil is clean.  Join us &gt;&gt;&gt; https://act.gp/2AzMAmC"/>
    <s v="https://www.facebook.com/7297163299_10156407085223300"/>
    <x v="284"/>
    <n v="2291"/>
    <n v="69"/>
    <m/>
    <m/>
    <s v=" #DropDirtyPalmOil"/>
    <n v="1"/>
    <s v="1"/>
    <s v="1"/>
    <n v="2"/>
    <n v="7.407407407407407"/>
    <n v="0"/>
    <n v="0"/>
    <n v="0"/>
    <n v="0"/>
    <n v="25"/>
    <n v="92.5925925925926"/>
    <n v="27"/>
  </r>
  <r>
    <s v="7297163299_10156389044178300"/>
    <s v="7297163299_10156389044178300"/>
    <m/>
    <m/>
    <m/>
    <m/>
    <m/>
    <m/>
    <m/>
    <m/>
    <s v="No"/>
    <n v="288"/>
    <m/>
    <m/>
    <s v="Post"/>
    <s v="Post"/>
    <s v="When millions of us come together to stand for what we believe in, it sends a powerful message to decision makers. _x000a_We are the generation that ends oil! &gt;&gt; https://act.gp/2R3PVRT"/>
    <s v="https://www.facebook.com/7297163299_10156389044178300"/>
    <x v="285"/>
    <n v="209"/>
    <n v="6"/>
    <m/>
    <m/>
    <m/>
    <n v="1"/>
    <s v="1"/>
    <s v="1"/>
    <n v="1"/>
    <n v="3.5714285714285716"/>
    <n v="0"/>
    <n v="0"/>
    <n v="0"/>
    <n v="0"/>
    <n v="27"/>
    <n v="96.42857142857143"/>
    <n v="28"/>
  </r>
  <r>
    <s v="7297163299_10156410956273300"/>
    <s v="7297163299_10156410956273300"/>
    <m/>
    <m/>
    <m/>
    <m/>
    <m/>
    <m/>
    <m/>
    <m/>
    <s v="No"/>
    <n v="289"/>
    <m/>
    <m/>
    <s v="Post"/>
    <s v="Post"/>
    <s v="The coal industry wants to silence us but people power can’t be silenced. Let’s show them that people peacefully protesting against a polluting coal mine are heroes not criminals. ✊🏽 #ActivismIsNotACrime"/>
    <s v="https://www.facebook.com/7297163299_10156410956273300"/>
    <x v="286"/>
    <n v="619"/>
    <n v="35"/>
    <m/>
    <m/>
    <s v=" #ActivismIsNotACrime"/>
    <n v="1"/>
    <s v="1"/>
    <s v="1"/>
    <n v="1"/>
    <n v="3.125"/>
    <n v="1"/>
    <n v="3.125"/>
    <n v="0"/>
    <n v="0"/>
    <n v="30"/>
    <n v="93.75"/>
    <n v="32"/>
  </r>
  <r>
    <s v="7297163299_10156407125228300"/>
    <s v="7297163299_10156407125228300"/>
    <m/>
    <m/>
    <m/>
    <m/>
    <m/>
    <m/>
    <m/>
    <m/>
    <s v="No"/>
    <n v="290"/>
    <m/>
    <m/>
    <s v="Post"/>
    <s v="Post"/>
    <s v="Keep the pressure up! Tell @Oreo to #dropdirtypalmoil. You can:_x000a_1. Sign our petition &gt;&gt;&gt; https://act.gp/2G1LXIL_x000a_2. Email their CEO &gt;&gt;&gt; https://act.gp/2FKZKmH _x000a_3. Call their CEO &gt;&gt;&gt; https://act.gp/2AzMAmC"/>
    <s v="https://www.facebook.com/7297163299_10156407125228300"/>
    <x v="287"/>
    <n v="359"/>
    <n v="21"/>
    <m/>
    <m/>
    <s v=" #dropdirtypalmoil"/>
    <n v="1"/>
    <s v="1"/>
    <s v="1"/>
    <n v="0"/>
    <n v="0"/>
    <n v="0"/>
    <n v="0"/>
    <n v="0"/>
    <n v="0"/>
    <n v="22"/>
    <n v="100"/>
    <n v="22"/>
  </r>
  <r>
    <s v="7297163299_10156407833018300"/>
    <s v="7297163299_10156407833018300"/>
    <m/>
    <m/>
    <m/>
    <m/>
    <m/>
    <m/>
    <m/>
    <m/>
    <s v="No"/>
    <n v="291"/>
    <m/>
    <m/>
    <s v="Post"/>
    <s v="Post"/>
    <s v="3 years ago in Paris, the people of the world demanded climate action._x000a__x000a_Now, world leaders are meeting again in Katowice, Poland and they MUST raise their ambition in line with the people._x000a__x000a_No excuses. Climate action NOW! #ReasonsForHope &gt;&gt; https://act.gp/2yrc6JK_x000a__x000a_Art by John Quigley / Spectral Q"/>
    <s v="https://www.facebook.com/7297163299_10156407833018300"/>
    <x v="288"/>
    <n v="712"/>
    <n v="22"/>
    <m/>
    <m/>
    <s v=" #ReasonsForHope"/>
    <n v="1"/>
    <s v="1"/>
    <s v="1"/>
    <n v="0"/>
    <n v="0"/>
    <n v="1"/>
    <n v="2.2222222222222223"/>
    <n v="0"/>
    <n v="0"/>
    <n v="44"/>
    <n v="97.77777777777777"/>
    <n v="45"/>
  </r>
  <r>
    <s v="7297163299_10156408795033300"/>
    <s v="7297163299_10156408795033300"/>
    <m/>
    <m/>
    <m/>
    <m/>
    <m/>
    <m/>
    <m/>
    <m/>
    <s v="No"/>
    <n v="292"/>
    <m/>
    <m/>
    <s v="Post"/>
    <s v="Post"/>
    <s v="There is no planet B, so let’s take care of the one we have 🌎"/>
    <s v="https://www.facebook.com/7297163299_10156408795033300"/>
    <x v="289"/>
    <n v="641"/>
    <n v="15"/>
    <m/>
    <m/>
    <m/>
    <n v="1"/>
    <s v="1"/>
    <s v="1"/>
    <n v="0"/>
    <n v="0"/>
    <n v="0"/>
    <n v="0"/>
    <n v="0"/>
    <n v="0"/>
    <n v="15"/>
    <n v="100"/>
    <n v="15"/>
  </r>
  <r>
    <s v="7297163299_10156414104783300"/>
    <s v="7297163299_10156414104783300"/>
    <m/>
    <m/>
    <m/>
    <m/>
    <m/>
    <m/>
    <m/>
    <m/>
    <s v="No"/>
    <n v="293"/>
    <m/>
    <m/>
    <s v="Post"/>
    <s v="Post"/>
    <s v="Together we can clean up palm oil. Tell the makers of Oreo to take action NOW &gt;&gt;&gt; https://act.gp/2AzMAmC"/>
    <s v="https://www.facebook.com/7297163299_10156414104783300"/>
    <x v="290"/>
    <n v="1613"/>
    <n v="42"/>
    <m/>
    <m/>
    <m/>
    <n v="1"/>
    <s v="1"/>
    <s v="1"/>
    <n v="1"/>
    <n v="6.25"/>
    <n v="0"/>
    <n v="0"/>
    <n v="0"/>
    <n v="0"/>
    <n v="15"/>
    <n v="93.75"/>
    <n v="16"/>
  </r>
  <r>
    <s v="7297163299_10156414337158300"/>
    <s v="7297163299_10156414337158300"/>
    <m/>
    <m/>
    <m/>
    <m/>
    <m/>
    <m/>
    <m/>
    <m/>
    <s v="No"/>
    <n v="294"/>
    <m/>
    <m/>
    <s v="Post"/>
    <s v="Post"/>
    <s v="Wild, remote and pristine - the Great Australian Bight is loved by Traditional Owners, coastal communities, surfers and people who work in harmony with the ocean._x000a__x000a_We're standing up to protect the Bight from risky deep sea oil drilling. Are you with us? Add your name &gt;&gt; https://act.gp/2FWnSD4"/>
    <s v="https://www.facebook.com/7297163299_10156414337158300"/>
    <x v="291"/>
    <n v="239"/>
    <n v="7"/>
    <m/>
    <m/>
    <m/>
    <n v="1"/>
    <s v="1"/>
    <s v="1"/>
    <n v="5"/>
    <n v="11.11111111111111"/>
    <n v="2"/>
    <n v="4.444444444444445"/>
    <n v="0"/>
    <n v="0"/>
    <n v="38"/>
    <n v="84.44444444444444"/>
    <n v="45"/>
  </r>
  <r>
    <s v="7297163299_10156414968588300"/>
    <s v="7297163299_10156414968588300"/>
    <m/>
    <m/>
    <m/>
    <m/>
    <m/>
    <m/>
    <m/>
    <m/>
    <s v="No"/>
    <n v="295"/>
    <m/>
    <m/>
    <s v="Post"/>
    <s v="Post"/>
    <s v="&quot;The world's people have spoken. Their message is clear: time is running out.&quot;_x000a__x000a_- Sir David Attenborough, #COP24"/>
    <s v="https://www.facebook.com/7297163299_10156414968588300"/>
    <x v="292"/>
    <n v="368"/>
    <n v="19"/>
    <m/>
    <m/>
    <s v=" #COP24"/>
    <n v="1"/>
    <s v="1"/>
    <s v="1"/>
    <n v="1"/>
    <n v="5.882352941176471"/>
    <n v="0"/>
    <n v="0"/>
    <n v="0"/>
    <n v="0"/>
    <n v="16"/>
    <n v="94.11764705882354"/>
    <n v="17"/>
  </r>
  <r>
    <s v="7297163299_10156415039118300"/>
    <s v="7297163299_10156415039118300"/>
    <m/>
    <m/>
    <m/>
    <m/>
    <m/>
    <m/>
    <m/>
    <m/>
    <s v="No"/>
    <n v="296"/>
    <m/>
    <m/>
    <s v="Post"/>
    <s v="Post"/>
    <s v="These 12 activists took peaceful action to protest against the dirtiest fossil fuel. Now they've been detained and are facing unfounded criminal charges, with the risk of being imprisoned for up to 5 years._x000a__x000a_Coal, not activism, is the real threat to current and future generations._x000a__x000a_Share this post - demand their immediate release._x000a_#ActivismIsNotACrime #Novaky12"/>
    <s v="https://www.facebook.com/7297163299_10156415039118300"/>
    <x v="293"/>
    <n v="582"/>
    <n v="78"/>
    <m/>
    <m/>
    <s v=" #ActivismIsNotACrime #Novaky12"/>
    <n v="1"/>
    <s v="1"/>
    <s v="1"/>
    <n v="1"/>
    <n v="1.8181818181818181"/>
    <n v="5"/>
    <n v="9.090909090909092"/>
    <n v="0"/>
    <n v="0"/>
    <n v="49"/>
    <n v="89.0909090909091"/>
    <n v="55"/>
  </r>
  <r>
    <s v="7297163299_10156415670263300"/>
    <s v="7297163299_10156415670263300"/>
    <m/>
    <m/>
    <m/>
    <m/>
    <m/>
    <m/>
    <m/>
    <m/>
    <s v="No"/>
    <n v="297"/>
    <m/>
    <m/>
    <s v="Post"/>
    <s v="Post"/>
    <s v="Incredible that this sea turtle was able to be saved, but we need to stop plastic from entering our oceans in the first place. _x000a__x000a_Here’s how &gt;&gt; https://act.gp/2NlkX5e #BreakFreeFromPlastic"/>
    <s v="https://www.facebook.com/7297163299_10156415670263300"/>
    <x v="294"/>
    <n v="197"/>
    <n v="20"/>
    <m/>
    <m/>
    <s v=" #BreakFreeFromPlastic"/>
    <n v="1"/>
    <s v="1"/>
    <s v="1"/>
    <n v="1"/>
    <n v="3.5714285714285716"/>
    <n v="0"/>
    <n v="0"/>
    <n v="0"/>
    <n v="0"/>
    <n v="27"/>
    <n v="96.42857142857143"/>
    <n v="28"/>
  </r>
  <r>
    <s v="7297163299_10156415958793300"/>
    <s v="7297163299_10156415958793300"/>
    <m/>
    <m/>
    <m/>
    <m/>
    <m/>
    <m/>
    <m/>
    <m/>
    <s v="No"/>
    <n v="298"/>
    <m/>
    <m/>
    <s v="Post"/>
    <s v="Post"/>
    <s v="Every single one of your signatures matters ❤️_x000a__x000a_#StopPipelines"/>
    <s v="https://www.facebook.com/7297163299_10156415958793300"/>
    <x v="295"/>
    <n v="225"/>
    <n v="4"/>
    <m/>
    <m/>
    <s v=" #StopPipelines"/>
    <n v="1"/>
    <s v="1"/>
    <s v="1"/>
    <n v="0"/>
    <n v="0"/>
    <n v="0"/>
    <n v="0"/>
    <n v="0"/>
    <n v="0"/>
    <n v="8"/>
    <n v="100"/>
    <n v="8"/>
  </r>
  <r>
    <s v="7297163299_10156416641773300"/>
    <s v="7297163299_10156416641773300"/>
    <m/>
    <m/>
    <m/>
    <m/>
    <m/>
    <m/>
    <m/>
    <m/>
    <s v="No"/>
    <n v="299"/>
    <m/>
    <m/>
    <s v="Post"/>
    <s v="Post"/>
    <s v="We are the last generation that can solve this. We need climate action, and we need it NOW.  #COP24"/>
    <s v="https://www.facebook.com/7297163299_10156416641773300"/>
    <x v="296"/>
    <n v="1073"/>
    <n v="47"/>
    <m/>
    <m/>
    <s v=" #COP24"/>
    <n v="1"/>
    <s v="1"/>
    <s v="1"/>
    <n v="0"/>
    <n v="0"/>
    <n v="0"/>
    <n v="0"/>
    <n v="0"/>
    <n v="0"/>
    <n v="19"/>
    <n v="100"/>
    <n v="19"/>
  </r>
  <r>
    <s v="7297163299_10156416457493300"/>
    <s v="7297163299_10156416457493300"/>
    <m/>
    <m/>
    <m/>
    <m/>
    <m/>
    <m/>
    <m/>
    <m/>
    <s v="No"/>
    <n v="300"/>
    <m/>
    <m/>
    <s v="Post"/>
    <s v="Post"/>
    <s v="Lara has traveled from the front lines of deforestation in Indonesia to demand the makers of Oreo #DropDirtyPalmOil. _x000a__x000a_She wants to protect her home from forest fires. Will you stand with her? &gt;&gt; https://act.gp/2AzMAmC"/>
    <s v="https://www.facebook.com/7297163299_10156416457493300"/>
    <x v="297"/>
    <n v="564"/>
    <n v="11"/>
    <m/>
    <m/>
    <s v=" #DropDirtyPalmOil"/>
    <n v="1"/>
    <s v="1"/>
    <s v="1"/>
    <n v="1"/>
    <n v="3.125"/>
    <n v="0"/>
    <n v="0"/>
    <n v="0"/>
    <n v="0"/>
    <n v="31"/>
    <n v="96.875"/>
    <n v="32"/>
  </r>
  <r>
    <s v="7297163299_10156417205343300"/>
    <s v="7297163299_10156417205343300"/>
    <m/>
    <m/>
    <m/>
    <m/>
    <m/>
    <m/>
    <m/>
    <m/>
    <s v="No"/>
    <n v="301"/>
    <m/>
    <m/>
    <s v="Post"/>
    <s v="Post"/>
    <s v="Activists from Greenpeace Italia are paying a visit to a Mondelez factory, reminding them that more than 1.2 million people have told them to #DropDirtyPalmoil from their products. _x000a__x000a_The future of Indonesia's rainforests is in our hands. Join the call to protect them: https://act.gp/2FFkdt6"/>
    <s v="https://www.facebook.com/7297163299_10156417205343300"/>
    <x v="298"/>
    <n v="228"/>
    <n v="5"/>
    <m/>
    <m/>
    <s v=" #DropDirtyPalmoil"/>
    <n v="1"/>
    <s v="1"/>
    <s v="1"/>
    <n v="1"/>
    <n v="2.272727272727273"/>
    <n v="0"/>
    <n v="0"/>
    <n v="0"/>
    <n v="0"/>
    <n v="43"/>
    <n v="97.72727272727273"/>
    <n v="44"/>
  </r>
  <r>
    <s v="7297163299_10156417421268300"/>
    <s v="7297163299_10156417421268300"/>
    <m/>
    <m/>
    <m/>
    <m/>
    <m/>
    <m/>
    <m/>
    <m/>
    <s v="No"/>
    <n v="302"/>
    <m/>
    <m/>
    <s v="Post"/>
    <s v="Post"/>
    <s v="The coal industry wanted to silence us, but people power can’t be silenced. _x000a__x000a_Let’s show them that people peacefully protesting against a polluting coal mine are heroes not criminals. ✊🏽 _x000a__x000a_#ActivismIsNotACrime #EndCoal"/>
    <s v="https://www.facebook.com/7297163299_10156417421268300"/>
    <x v="299"/>
    <n v="901"/>
    <n v="39"/>
    <m/>
    <m/>
    <s v=" #ActivismIsNotACrime #EndCoal"/>
    <n v="1"/>
    <s v="1"/>
    <s v="1"/>
    <n v="1"/>
    <n v="3.0303030303030303"/>
    <n v="1"/>
    <n v="3.0303030303030303"/>
    <n v="0"/>
    <n v="0"/>
    <n v="31"/>
    <n v="93.93939393939394"/>
    <n v="33"/>
  </r>
  <r>
    <s v="7297163299_10156418237138300"/>
    <s v="7297163299_10156418237138300"/>
    <m/>
    <m/>
    <m/>
    <m/>
    <m/>
    <m/>
    <m/>
    <m/>
    <s v="No"/>
    <n v="303"/>
    <m/>
    <m/>
    <s v="Post"/>
    <s v="Post"/>
    <s v="Get ready for a mouth-watering experience! From now through the end of the year, three women from the Yukon Territory, in Canada, will show you how the Boreal forest influences their everyday life through delicious food and drinks that you can try yourself at home."/>
    <s v="https://www.facebook.com/7297163299_10156418237138300"/>
    <x v="300"/>
    <n v="145"/>
    <n v="3"/>
    <m/>
    <m/>
    <m/>
    <n v="1"/>
    <s v="1"/>
    <s v="1"/>
    <n v="2"/>
    <n v="4.3478260869565215"/>
    <n v="0"/>
    <n v="0"/>
    <n v="0"/>
    <n v="0"/>
    <n v="44"/>
    <n v="95.65217391304348"/>
    <n v="46"/>
  </r>
  <r>
    <s v="7297163299_225133821717291"/>
    <s v="7297163299_225133821717291"/>
    <m/>
    <m/>
    <m/>
    <m/>
    <m/>
    <m/>
    <m/>
    <m/>
    <s v="No"/>
    <n v="304"/>
    <m/>
    <m/>
    <s v="Post"/>
    <s v="Post"/>
    <s v="Keep the pressure up! Tell Oreo to #dropdirtypalmoil. You can:_x000a_1. Sign our petition &gt;&gt;&gt; https://act.gp/2G1LXIL_x000a_2. Email their CEO &gt;&gt;&gt; https://act.gp/2FKZKmH _x000a_3. Call their CEO &gt;&gt;&gt; https://act.gp/2AzMAmC"/>
    <s v="https://www.facebook.com/7297163299_225133821717291"/>
    <x v="301"/>
    <n v="1427"/>
    <n v="122"/>
    <m/>
    <m/>
    <s v=" #dropdirtypalmoil"/>
    <n v="1"/>
    <s v="1"/>
    <s v="1"/>
    <n v="0"/>
    <n v="0"/>
    <n v="0"/>
    <n v="0"/>
    <n v="0"/>
    <n v="0"/>
    <n v="22"/>
    <n v="100"/>
    <n v="22"/>
  </r>
  <r>
    <s v="7297163299_371315946749318"/>
    <s v="7297163299_371315946749318"/>
    <m/>
    <m/>
    <m/>
    <m/>
    <m/>
    <m/>
    <m/>
    <m/>
    <s v="No"/>
    <n v="305"/>
    <m/>
    <m/>
    <s v="Post"/>
    <s v="Post"/>
    <s v="Join us live from UNDERNEATH THE SEA at Australia's little-understood Great Southern Reef! We'll be joined by some amazing marine scientists who will be answering your questions about this unique ecosystem. Add your questions in the comments! 🐠_x000a__x000a_Add your name to protect this magical ecosystem from risky oil drilling &gt;&gt; https://act.gp/2FWnSD4"/>
    <s v="https://www.facebook.com/7297163299_371315946749318"/>
    <x v="302"/>
    <n v="204"/>
    <n v="95"/>
    <m/>
    <m/>
    <m/>
    <n v="1"/>
    <s v="1"/>
    <s v="1"/>
    <n v="4"/>
    <n v="8"/>
    <n v="1"/>
    <n v="2"/>
    <n v="0"/>
    <n v="0"/>
    <n v="45"/>
    <n v="90"/>
    <n v="50"/>
  </r>
  <r>
    <s v="7297163299_371306670083579"/>
    <s v="7297163299_371306670083579"/>
    <m/>
    <m/>
    <m/>
    <m/>
    <m/>
    <m/>
    <m/>
    <m/>
    <s v="No"/>
    <n v="306"/>
    <m/>
    <m/>
    <s v="Post"/>
    <s v="Post"/>
    <s v="Join us live from UNDERNEATH THE SEA at Australia's little-understood Great Southern Reef! We'll be joined by some amazing marine scientists who will be answering your questions about this unique ecosystem. Add your questions in the comments! 🐠🦀_x000a__x000a_Add your name to protect this magical ecosystem from risky oil drilling &gt;&gt; act.gp/makeoilhistory"/>
    <s v="https://www.facebook.com/7297163299_371306670083579"/>
    <x v="302"/>
    <n v="96"/>
    <n v="64"/>
    <m/>
    <m/>
    <m/>
    <n v="1"/>
    <s v="1"/>
    <s v="1"/>
    <n v="4"/>
    <n v="7.547169811320755"/>
    <n v="1"/>
    <n v="1.8867924528301887"/>
    <n v="0"/>
    <n v="0"/>
    <n v="48"/>
    <n v="90.56603773584905"/>
    <n v="53"/>
  </r>
  <r>
    <s v="7297163299_10156419105393300"/>
    <s v="7297163299_10156419105393300"/>
    <m/>
    <m/>
    <m/>
    <m/>
    <m/>
    <m/>
    <m/>
    <m/>
    <s v="No"/>
    <n v="307"/>
    <m/>
    <m/>
    <s v="Post"/>
    <s v="Post"/>
    <m/>
    <s v="https://www.facebook.com/7297163299_10156419105393300"/>
    <x v="303"/>
    <n v="228"/>
    <n v="16"/>
    <m/>
    <m/>
    <m/>
    <n v="1"/>
    <s v="1"/>
    <s v="1"/>
    <m/>
    <m/>
    <m/>
    <m/>
    <m/>
    <m/>
    <m/>
    <m/>
    <m/>
  </r>
  <r>
    <s v="7297163299_10156417560183300"/>
    <s v="7297163299_10156417560183300"/>
    <m/>
    <m/>
    <m/>
    <m/>
    <m/>
    <m/>
    <m/>
    <m/>
    <s v="No"/>
    <n v="308"/>
    <m/>
    <m/>
    <s v="Post"/>
    <s v="Post"/>
    <s v="Wildfires are ripping through the planet's forests, leaving behind devastation and contributing to a climate catastrophe. _x000a__x000a_But brave groups of people are standing up to fight them. Here's how you can help: https://act.gp/2RA3AQU"/>
    <s v="https://www.facebook.com/7297163299_10156417560183300"/>
    <x v="304"/>
    <n v="183"/>
    <n v="1"/>
    <m/>
    <m/>
    <m/>
    <n v="1"/>
    <s v="1"/>
    <s v="1"/>
    <n v="1"/>
    <n v="3.125"/>
    <n v="2"/>
    <n v="6.25"/>
    <n v="0"/>
    <n v="0"/>
    <n v="29"/>
    <n v="90.625"/>
    <n v="32"/>
  </r>
  <r>
    <s v="7297163299_10156420227448300"/>
    <s v="7297163299_10156420227448300"/>
    <m/>
    <m/>
    <m/>
    <m/>
    <m/>
    <m/>
    <m/>
    <m/>
    <s v="No"/>
    <n v="309"/>
    <m/>
    <m/>
    <s v="Post"/>
    <s v="Post"/>
    <m/>
    <s v="https://www.facebook.com/7297163299_10156420227448300"/>
    <x v="305"/>
    <n v="208"/>
    <n v="7"/>
    <m/>
    <m/>
    <m/>
    <n v="1"/>
    <s v="1"/>
    <s v="1"/>
    <m/>
    <m/>
    <m/>
    <m/>
    <m/>
    <m/>
    <m/>
    <m/>
    <m/>
  </r>
  <r>
    <s v="7297163299_10156420389253300"/>
    <s v="7297163299_10156420389253300"/>
    <m/>
    <m/>
    <m/>
    <m/>
    <m/>
    <m/>
    <m/>
    <m/>
    <s v="No"/>
    <n v="310"/>
    <m/>
    <m/>
    <s v="Post"/>
    <s v="Post"/>
    <s v="This is not good. And climate change is making it worse."/>
    <s v="https://www.facebook.com/7297163299_10156420389253300"/>
    <x v="306"/>
    <n v="256"/>
    <n v="71"/>
    <m/>
    <m/>
    <m/>
    <n v="1"/>
    <s v="1"/>
    <s v="1"/>
    <n v="1"/>
    <n v="9.090909090909092"/>
    <n v="1"/>
    <n v="9.090909090909092"/>
    <n v="0"/>
    <n v="0"/>
    <n v="9"/>
    <n v="81.81818181818181"/>
    <n v="11"/>
  </r>
  <r>
    <s v="7297163299_10156420829718300"/>
    <s v="7297163299_10156420829718300"/>
    <m/>
    <m/>
    <m/>
    <m/>
    <m/>
    <m/>
    <m/>
    <m/>
    <s v="No"/>
    <n v="311"/>
    <m/>
    <m/>
    <s v="Post"/>
    <s v="Post"/>
    <s v="You can help clean up palm oil too! Tell the makers of Oreo to take action &gt;&gt;&gt; https://act.gp/2AzMAmC"/>
    <s v="https://www.facebook.com/7297163299_10156420829718300"/>
    <x v="307"/>
    <n v="724"/>
    <n v="14"/>
    <m/>
    <m/>
    <m/>
    <n v="1"/>
    <s v="1"/>
    <s v="1"/>
    <n v="1"/>
    <n v="6.25"/>
    <n v="0"/>
    <n v="0"/>
    <n v="0"/>
    <n v="0"/>
    <n v="15"/>
    <n v="93.75"/>
    <n v="16"/>
  </r>
  <r>
    <s v="7297163299_10156417585108300"/>
    <s v="7297163299_10156417585108300"/>
    <m/>
    <m/>
    <m/>
    <m/>
    <m/>
    <m/>
    <m/>
    <m/>
    <s v="No"/>
    <n v="312"/>
    <m/>
    <m/>
    <s v="Post"/>
    <s v="Post"/>
    <s v="We can't ignore wildfires if we want to stand a chance of preventing the climate breakdown. _x000a__x000a_No-one wants forests to burn down: https://act.gp/2RA3AQU"/>
    <s v="https://www.facebook.com/7297163299_10156417585108300"/>
    <x v="308"/>
    <n v="156"/>
    <n v="12"/>
    <m/>
    <m/>
    <m/>
    <n v="1"/>
    <s v="1"/>
    <s v="1"/>
    <n v="0"/>
    <n v="0"/>
    <n v="3"/>
    <n v="13.043478260869565"/>
    <n v="0"/>
    <n v="0"/>
    <n v="20"/>
    <n v="86.95652173913044"/>
    <n v="23"/>
  </r>
  <r>
    <s v="7297163299_10156422252183300"/>
    <s v="7297163299_10156422252183300"/>
    <m/>
    <m/>
    <m/>
    <m/>
    <m/>
    <m/>
    <m/>
    <m/>
    <s v="No"/>
    <n v="313"/>
    <m/>
    <m/>
    <s v="Post"/>
    <s v="Post"/>
    <s v="The time to act on climate change is NOW!"/>
    <s v="https://www.facebook.com/7297163299_10156422252183300"/>
    <x v="309"/>
    <n v="993"/>
    <n v="116"/>
    <m/>
    <m/>
    <m/>
    <n v="1"/>
    <s v="1"/>
    <s v="1"/>
    <n v="0"/>
    <n v="0"/>
    <n v="0"/>
    <n v="0"/>
    <n v="0"/>
    <n v="0"/>
    <n v="9"/>
    <n v="100"/>
    <n v="9"/>
  </r>
  <r>
    <s v="7297163299_10156422435573300"/>
    <s v="7297163299_10156422435573300"/>
    <m/>
    <m/>
    <m/>
    <m/>
    <m/>
    <m/>
    <m/>
    <m/>
    <s v="No"/>
    <n v="314"/>
    <m/>
    <m/>
    <s v="Post"/>
    <s v="Post"/>
    <s v="😢"/>
    <s v="https://www.facebook.com/7297163299_10156422435573300"/>
    <x v="310"/>
    <n v="580"/>
    <n v="78"/>
    <m/>
    <m/>
    <m/>
    <n v="1"/>
    <s v="1"/>
    <s v="1"/>
    <n v="0"/>
    <n v="0"/>
    <n v="0"/>
    <n v="0"/>
    <n v="0"/>
    <n v="0"/>
    <n v="0"/>
    <n v="0"/>
    <n v="0"/>
  </r>
  <r>
    <s v="7297163299_10156421274983300"/>
    <s v="7297163299_10156421274983300"/>
    <m/>
    <m/>
    <m/>
    <m/>
    <m/>
    <m/>
    <m/>
    <m/>
    <s v="No"/>
    <n v="315"/>
    <m/>
    <m/>
    <s v="Post"/>
    <s v="Post"/>
    <s v="Hint: yes! Palm oil can be produced without destroying forests. _x000a__x000a_Tell the makers of Oreo to #dropdirtypalm oil NOW &gt;&gt;&gt; https://act.gp/2AzMAmC"/>
    <s v="https://www.facebook.com/7297163299_10156421274983300"/>
    <x v="311"/>
    <n v="689"/>
    <n v="105"/>
    <m/>
    <m/>
    <s v=" #dropdirtypalm"/>
    <n v="1"/>
    <s v="1"/>
    <s v="1"/>
    <n v="0"/>
    <n v="0"/>
    <n v="0"/>
    <n v="0"/>
    <n v="0"/>
    <n v="0"/>
    <n v="19"/>
    <n v="100"/>
    <n v="19"/>
  </r>
  <r>
    <s v="7297163299_10156423972528300"/>
    <s v="7297163299_10156423972528300"/>
    <m/>
    <m/>
    <m/>
    <m/>
    <m/>
    <m/>
    <m/>
    <m/>
    <s v="No"/>
    <n v="316"/>
    <m/>
    <m/>
    <s v="Post"/>
    <s v="Post"/>
    <s v="We have 12 years left to save the planet. _x000a__x000a_Let's do this. _x000a__x000a_#COP24"/>
    <s v="https://www.facebook.com/7297163299_10156423972528300"/>
    <x v="312"/>
    <n v="624"/>
    <n v="71"/>
    <m/>
    <m/>
    <s v=" #COP24"/>
    <n v="1"/>
    <s v="1"/>
    <s v="1"/>
    <n v="0"/>
    <n v="0"/>
    <n v="0"/>
    <n v="0"/>
    <n v="0"/>
    <n v="0"/>
    <n v="13"/>
    <n v="100"/>
    <n v="13"/>
  </r>
  <r>
    <s v="7297163299_10156421651858300"/>
    <s v="7297163299_10156421651858300"/>
    <m/>
    <m/>
    <m/>
    <m/>
    <m/>
    <m/>
    <m/>
    <m/>
    <s v="No"/>
    <n v="317"/>
    <m/>
    <m/>
    <s v="Post"/>
    <s v="Post"/>
    <s v="Greenpeace Sverige brought the climate catastophe straight to the halls of power. _x000a__x000a_Enough talking. Now is the time for action. _x000a_#COP24"/>
    <s v="https://www.facebook.com/7297163299_10156421651858300"/>
    <x v="313"/>
    <n v="147"/>
    <n v="5"/>
    <m/>
    <m/>
    <s v=" #COP24"/>
    <n v="1"/>
    <s v="1"/>
    <s v="1"/>
    <n v="1"/>
    <n v="4.761904761904762"/>
    <n v="0"/>
    <n v="0"/>
    <n v="0"/>
    <n v="0"/>
    <n v="20"/>
    <n v="95.23809523809524"/>
    <n v="21"/>
  </r>
  <r>
    <s v="7297163299_10156424491373300"/>
    <s v="7297163299_10156424491373300"/>
    <m/>
    <m/>
    <m/>
    <m/>
    <m/>
    <m/>
    <m/>
    <m/>
    <s v="No"/>
    <n v="318"/>
    <m/>
    <m/>
    <s v="Post"/>
    <s v="Post"/>
    <s v="A tale of ice and fire: how forest fires can impact ice sheets thousands of miles away:"/>
    <s v="https://www.facebook.com/7297163299_10156424491373300"/>
    <x v="314"/>
    <n v="227"/>
    <n v="3"/>
    <m/>
    <m/>
    <m/>
    <n v="1"/>
    <s v="1"/>
    <s v="1"/>
    <n v="0"/>
    <n v="0"/>
    <n v="0"/>
    <n v="0"/>
    <n v="0"/>
    <n v="0"/>
    <n v="17"/>
    <n v="100"/>
    <n v="17"/>
  </r>
  <r>
    <s v="7297163299_10156424886823300"/>
    <s v="7297163299_10156424886823300"/>
    <m/>
    <m/>
    <m/>
    <m/>
    <m/>
    <m/>
    <m/>
    <m/>
    <s v="No"/>
    <n v="319"/>
    <m/>
    <m/>
    <s v="Post"/>
    <s v="Post"/>
    <s v="BREAKING! Thanks to you and the other 2 million people who said NO to oil drilling near the Amazon Reef, the Brazilian Environmental Agency denied the license to Total to drill there._x000a__x000a_SHARE the news to celebrate! 🎉"/>
    <s v="https://www.facebook.com/7297163299_10156424886823300"/>
    <x v="315"/>
    <n v="521"/>
    <n v="28"/>
    <m/>
    <m/>
    <m/>
    <n v="1"/>
    <s v="1"/>
    <s v="1"/>
    <n v="1"/>
    <n v="2.7027027027027026"/>
    <n v="2"/>
    <n v="5.405405405405405"/>
    <n v="0"/>
    <n v="0"/>
    <n v="34"/>
    <n v="91.89189189189189"/>
    <n v="37"/>
  </r>
  <r>
    <s v="7297163299_10156418969588300"/>
    <s v="7297163299_10156418969588300"/>
    <m/>
    <m/>
    <m/>
    <m/>
    <m/>
    <m/>
    <m/>
    <m/>
    <s v="No"/>
    <n v="320"/>
    <m/>
    <m/>
    <s v="Post"/>
    <s v="Post"/>
    <s v="From leafy sea dragons to southern whales, hundreds of new species have been discovered in the Great Australian Bight. But their survival is under threat from deep sea oil drilling. _x000a__x000a_Let's make oil history &gt;&gt;&gt; https://act.gp/2FWnSD4"/>
    <s v="https://www.facebook.com/7297163299_10156418969588300"/>
    <x v="316"/>
    <n v="292"/>
    <n v="13"/>
    <m/>
    <m/>
    <m/>
    <n v="1"/>
    <s v="1"/>
    <s v="1"/>
    <n v="2"/>
    <n v="5.882352941176471"/>
    <n v="1"/>
    <n v="2.9411764705882355"/>
    <n v="0"/>
    <n v="0"/>
    <n v="31"/>
    <n v="91.17647058823529"/>
    <n v="34"/>
  </r>
  <r>
    <s v="7297163299_10156424499513300"/>
    <s v="7297163299_10156424499513300"/>
    <m/>
    <m/>
    <m/>
    <m/>
    <m/>
    <m/>
    <m/>
    <m/>
    <s v="No"/>
    <n v="321"/>
    <m/>
    <m/>
    <s v="Post"/>
    <s v="Post"/>
    <s v="This delicious Rose Gold Cocktail recipe will definitely get your weekend started!_x000a_Discover this and other amazing Boreal forest flavors here: https://act.gp/2G6Zw9E"/>
    <s v="https://www.facebook.com/7297163299_10156424499513300"/>
    <x v="317"/>
    <n v="143"/>
    <n v="11"/>
    <m/>
    <m/>
    <m/>
    <n v="1"/>
    <s v="1"/>
    <s v="1"/>
    <n v="3"/>
    <n v="14.285714285714286"/>
    <n v="0"/>
    <n v="0"/>
    <n v="0"/>
    <n v="0"/>
    <n v="18"/>
    <n v="85.71428571428571"/>
    <n v="21"/>
  </r>
  <r>
    <s v="7297163299_10156418976013300"/>
    <s v="7297163299_10156418976013300"/>
    <m/>
    <m/>
    <m/>
    <m/>
    <m/>
    <m/>
    <m/>
    <m/>
    <s v="No"/>
    <n v="322"/>
    <m/>
    <m/>
    <s v="Post"/>
    <s v="Post"/>
    <s v="What a beautiful story. Anyone can make a difference!"/>
    <s v="https://www.facebook.com/7297163299_10156418976013300"/>
    <x v="318"/>
    <n v="1782"/>
    <n v="41"/>
    <m/>
    <m/>
    <m/>
    <n v="1"/>
    <s v="1"/>
    <s v="1"/>
    <n v="1"/>
    <n v="11.11111111111111"/>
    <n v="0"/>
    <n v="0"/>
    <n v="0"/>
    <n v="0"/>
    <n v="8"/>
    <n v="88.88888888888889"/>
    <n v="9"/>
  </r>
  <r>
    <s v="7297163299_10156424329983300"/>
    <s v="7297163299_10156424329983300"/>
    <m/>
    <m/>
    <m/>
    <m/>
    <m/>
    <m/>
    <m/>
    <m/>
    <s v="No"/>
    <n v="323"/>
    <m/>
    <m/>
    <s v="Post"/>
    <s v="Post"/>
    <s v="If we don’t do something, dozens of ocean species could go extinct in just a few decades."/>
    <s v="https://www.facebook.com/7297163299_10156424329983300"/>
    <x v="319"/>
    <n v="475"/>
    <n v="37"/>
    <m/>
    <m/>
    <m/>
    <n v="1"/>
    <s v="1"/>
    <s v="1"/>
    <n v="0"/>
    <n v="0"/>
    <n v="0"/>
    <n v="0"/>
    <n v="0"/>
    <n v="0"/>
    <n v="18"/>
    <n v="100"/>
    <n v="18"/>
  </r>
  <r>
    <s v="7297163299_10156430681418300"/>
    <s v="7297163299_10156430681418300"/>
    <m/>
    <m/>
    <m/>
    <m/>
    <m/>
    <m/>
    <m/>
    <m/>
    <s v="No"/>
    <n v="324"/>
    <m/>
    <m/>
    <s v="Post"/>
    <s v="Post"/>
    <s v="We all have the right to live, learn, earn, love....don't let anyone take that away from you #StandUp4HumanRights _x000a_&gt;&gt;https://act.gp/2I5G6iW"/>
    <s v="https://www.facebook.com/7297163299_10156430681418300"/>
    <x v="320"/>
    <n v="617"/>
    <n v="12"/>
    <m/>
    <m/>
    <s v=" #StandUp4HumanRights"/>
    <n v="1"/>
    <s v="1"/>
    <s v="1"/>
    <n v="2"/>
    <n v="8.695652173913043"/>
    <n v="0"/>
    <n v="0"/>
    <n v="0"/>
    <n v="0"/>
    <n v="21"/>
    <n v="91.30434782608695"/>
    <n v="23"/>
  </r>
  <r>
    <s v="7297163299_10156431605958300"/>
    <s v="7297163299_10156431605958300"/>
    <m/>
    <m/>
    <m/>
    <m/>
    <m/>
    <m/>
    <m/>
    <m/>
    <s v="No"/>
    <n v="325"/>
    <m/>
    <m/>
    <s v="Post"/>
    <s v="Post"/>
    <s v="Try and ignore climate change, but the reality is it won’t ignore us. _x000a_On this #humanrightsday here's how to protect your rights to a clean, safe, and healthy environment #StandUp4HumanRights ✊ &gt;&gt; https://act.gp/2Q8cCnh"/>
    <s v="https://www.facebook.com/7297163299_10156431605958300"/>
    <x v="321"/>
    <n v="429"/>
    <n v="12"/>
    <m/>
    <m/>
    <s v=" #humanrightsday #StandUp4HumanRights"/>
    <n v="1"/>
    <s v="1"/>
    <s v="1"/>
    <n v="5"/>
    <n v="16.129032258064516"/>
    <n v="2"/>
    <n v="6.451612903225806"/>
    <n v="0"/>
    <n v="0"/>
    <n v="24"/>
    <n v="77.41935483870968"/>
    <n v="31"/>
  </r>
  <r>
    <s v="7297163299_10156429915793300"/>
    <s v="7297163299_10156429915793300"/>
    <m/>
    <m/>
    <m/>
    <m/>
    <m/>
    <m/>
    <m/>
    <m/>
    <s v="No"/>
    <n v="326"/>
    <m/>
    <m/>
    <s v="Post"/>
    <s v="Post"/>
    <s v="What would it take for a community outside the coal city of Katowice to turn against the fuel that brought prosperity to the region? _x000a_Welcome to Imielin, on the doorstep of the COP24 climate talks...."/>
    <s v="https://www.facebook.com/7297163299_10156429915793300"/>
    <x v="322"/>
    <n v="125"/>
    <n v="9"/>
    <m/>
    <m/>
    <m/>
    <n v="1"/>
    <s v="1"/>
    <s v="1"/>
    <n v="2"/>
    <n v="5.714285714285714"/>
    <n v="0"/>
    <n v="0"/>
    <n v="0"/>
    <n v="0"/>
    <n v="33"/>
    <n v="94.28571428571429"/>
    <n v="35"/>
  </r>
  <r>
    <s v="7297163299_10156432321348300"/>
    <s v="7297163299_10156432321348300"/>
    <m/>
    <m/>
    <m/>
    <m/>
    <m/>
    <m/>
    <m/>
    <m/>
    <s v="No"/>
    <n v="327"/>
    <m/>
    <m/>
    <s v="Post"/>
    <s v="Post"/>
    <s v="Climate Change is already affecting people’s lives. We see the evidence of this with each new extreme weather event._x000a__x000a_Without ambitious action by governments and corporations, climate change will continue to harm people and the planet, and human rights will continue to be violated. World leaders must act NOW. https://act.gp/2zLlPw3"/>
    <s v="https://www.facebook.com/7297163299_10156432321348300"/>
    <x v="323"/>
    <n v="290"/>
    <n v="13"/>
    <m/>
    <m/>
    <m/>
    <n v="1"/>
    <s v="1"/>
    <s v="1"/>
    <n v="1"/>
    <n v="2"/>
    <n v="1"/>
    <n v="2"/>
    <n v="0"/>
    <n v="0"/>
    <n v="48"/>
    <n v="96"/>
    <n v="50"/>
  </r>
  <r>
    <s v="7297163299_10156432231738300"/>
    <s v="7297163299_10156432231738300"/>
    <m/>
    <m/>
    <m/>
    <m/>
    <m/>
    <m/>
    <m/>
    <m/>
    <s v="No"/>
    <n v="328"/>
    <m/>
    <m/>
    <s v="Post"/>
    <s v="Post"/>
    <s v="It’s time to celebrate 🎉! Last week, the Brazilian environmental agency DENIED French company Total the license to drill for oil near the Amazon Reef._x000a__x000a_SHARE this video to spread the good news!"/>
    <s v="https://www.facebook.com/7297163299_10156432231738300"/>
    <x v="324"/>
    <n v="260"/>
    <n v="10"/>
    <m/>
    <m/>
    <m/>
    <n v="1"/>
    <s v="1"/>
    <s v="1"/>
    <n v="2"/>
    <n v="6.0606060606060606"/>
    <n v="1"/>
    <n v="3.0303030303030303"/>
    <n v="0"/>
    <n v="0"/>
    <n v="30"/>
    <n v="90.9090909090909"/>
    <n v="33"/>
  </r>
  <r>
    <s v="7297163299_10156433062508300"/>
    <s v="7297163299_10156433062508300"/>
    <m/>
    <m/>
    <m/>
    <m/>
    <m/>
    <m/>
    <m/>
    <m/>
    <s v="No"/>
    <n v="329"/>
    <m/>
    <m/>
    <s v="Post"/>
    <s v="Post"/>
    <s v="Ever wondered what message the whales would send us about oil drilling? Wonder no more!"/>
    <s v="https://www.facebook.com/7297163299_10156433062508300"/>
    <x v="325"/>
    <n v="543"/>
    <n v="32"/>
    <m/>
    <m/>
    <m/>
    <n v="1"/>
    <s v="1"/>
    <s v="1"/>
    <n v="1"/>
    <n v="6.666666666666667"/>
    <n v="0"/>
    <n v="0"/>
    <n v="0"/>
    <n v="0"/>
    <n v="14"/>
    <n v="93.33333333333333"/>
    <n v="15"/>
  </r>
  <r>
    <s v="7297163299_10156433266788300"/>
    <s v="7297163299_10156433266788300"/>
    <m/>
    <m/>
    <m/>
    <m/>
    <m/>
    <m/>
    <m/>
    <m/>
    <s v="No"/>
    <n v="330"/>
    <m/>
    <m/>
    <s v="Post"/>
    <s v="Post"/>
    <s v="BIG NEWS: the largest palm oil trader on earth, Wilmar, just announced that it will:_x000a__x000a_🗺 Map ALL of their suppliers_x000a_🛰 Use satellites to MONITOR them for deforestation_x000a_✋🏼 Suspend ANY suppliers that destroy forests_x000a__x000a_This is HUGE for everyone who has signed, shared and spread the word about dirty palm oil._x000a__x000a_BUT we’ll be watching - Wilmar needs to put these words into action._x000a__x000a_Share this and let Wilmar know you’ll be watching too._x000a_✊🏽🌎"/>
    <s v="https://www.facebook.com/7297163299_10156433266788300"/>
    <x v="326"/>
    <n v="2327"/>
    <n v="77"/>
    <m/>
    <m/>
    <m/>
    <n v="1"/>
    <s v="1"/>
    <s v="1"/>
    <n v="0"/>
    <n v="0"/>
    <n v="2"/>
    <n v="2.7027027027027026"/>
    <n v="0"/>
    <n v="0"/>
    <n v="72"/>
    <n v="97.29729729729729"/>
    <n v="74"/>
  </r>
  <r>
    <s v="7297163299_10156424331853300"/>
    <s v="7297163299_10156424331853300"/>
    <m/>
    <m/>
    <m/>
    <m/>
    <m/>
    <m/>
    <m/>
    <m/>
    <s v="No"/>
    <n v="331"/>
    <m/>
    <m/>
    <s v="Post"/>
    <s v="Post"/>
    <s v="This man is swimming across the Pacific Ocean — and finding massive amounts of plastic pollution along the way."/>
    <s v="https://www.facebook.com/7297163299_10156424331853300"/>
    <x v="327"/>
    <n v="918"/>
    <n v="38"/>
    <m/>
    <m/>
    <m/>
    <n v="1"/>
    <s v="1"/>
    <s v="1"/>
    <n v="0"/>
    <n v="0"/>
    <n v="0"/>
    <n v="0"/>
    <n v="0"/>
    <n v="0"/>
    <n v="18"/>
    <n v="100"/>
    <n v="18"/>
  </r>
  <r>
    <s v="7297163299_10156435544338300"/>
    <s v="7297163299_10156435544338300"/>
    <m/>
    <m/>
    <m/>
    <m/>
    <m/>
    <m/>
    <m/>
    <m/>
    <s v="No"/>
    <n v="332"/>
    <m/>
    <m/>
    <s v="Post"/>
    <s v="Post"/>
    <s v="Have you heard of The Great Southern Reef? 🐠🐙🐳_x000a__x000a_Australia’s little-known 'other' reef spans 8,100km and is home to some of the most amazingly diverse marine life on Earth. But it’s at threat from dangerous deepwater oil drilling._x000a__x000a_Take action: https://act.gp/2RRI1M0 #PeopleVsOil #MakeOilHistory"/>
    <s v="https://www.facebook.com/7297163299_10156435544338300"/>
    <x v="328"/>
    <n v="305"/>
    <n v="17"/>
    <m/>
    <m/>
    <s v=" #PeopleVsOil #MakeOilHistory"/>
    <n v="1"/>
    <s v="1"/>
    <s v="1"/>
    <n v="2"/>
    <n v="4.444444444444445"/>
    <n v="2"/>
    <n v="4.444444444444445"/>
    <n v="0"/>
    <n v="0"/>
    <n v="41"/>
    <n v="91.11111111111111"/>
    <n v="45"/>
  </r>
  <r>
    <s v="7297163299_10156436012793300"/>
    <s v="7297163299_10156436012793300"/>
    <m/>
    <m/>
    <m/>
    <m/>
    <m/>
    <m/>
    <m/>
    <m/>
    <s v="No"/>
    <n v="333"/>
    <m/>
    <m/>
    <s v="Post"/>
    <s v="Post"/>
    <s v="Introducing...the leafy sea dragon!_x000a__x000a_Despite appearances, it’s a fish, unique to the waters of South Australia, and a close relative of seahorses and pipefish._x000a__x000a_Their leafy camouflage and spiny fins keep large fish from snacking on them, and they slurp up their food using their long snout like a drinking straw._x000a__x000a_Act now to protect the leafy sea dragon from risky oil drilling: act.gp/greatsouthernreef"/>
    <s v="https://www.facebook.com/7297163299_10156436012793300"/>
    <x v="329"/>
    <n v="206"/>
    <n v="2"/>
    <m/>
    <m/>
    <m/>
    <n v="1"/>
    <s v="1"/>
    <s v="1"/>
    <n v="2"/>
    <n v="2.9411764705882355"/>
    <n v="1"/>
    <n v="1.4705882352941178"/>
    <n v="0"/>
    <n v="0"/>
    <n v="65"/>
    <n v="95.58823529411765"/>
    <n v="68"/>
  </r>
  <r>
    <s v="7297163299_10156436680108300"/>
    <s v="7297163299_10156436680108300"/>
    <m/>
    <m/>
    <m/>
    <m/>
    <m/>
    <m/>
    <m/>
    <m/>
    <s v="No"/>
    <n v="334"/>
    <m/>
    <m/>
    <s v="Post"/>
    <s v="Post"/>
    <s v="Just look at the world around you_x000a_Right here on the ocean floor_x000a_Such wonderful things surround you_x000a_What more is you lookin' for?_x000a_😉_x000a_&gt;&gt; https://act.gp/2zSoT9t #PeopleVsOil"/>
    <s v="https://www.facebook.com/7297163299_10156436680108300"/>
    <x v="330"/>
    <n v="223"/>
    <n v="2"/>
    <m/>
    <m/>
    <s v=" #PeopleVsOil"/>
    <n v="1"/>
    <s v="1"/>
    <s v="1"/>
    <n v="2"/>
    <n v="8"/>
    <n v="0"/>
    <n v="0"/>
    <n v="0"/>
    <n v="0"/>
    <n v="23"/>
    <n v="92"/>
    <n v="25"/>
  </r>
  <r>
    <s v="7297163299_2070502399676467"/>
    <s v="7297163299_2070502399676467"/>
    <m/>
    <m/>
    <m/>
    <m/>
    <m/>
    <m/>
    <m/>
    <m/>
    <s v="No"/>
    <n v="335"/>
    <m/>
    <m/>
    <s v="Post"/>
    <s v="Post"/>
    <s v="If this city can propose that every kindergarten, nursing home, and public canteen offers a plant-based meal option, then yours can too! 🥕🥗🍅🥦🌶_x000a__x000a_&gt; https://act.gp/2RWsCKt_x000a__x000a_#LessMeatMoreGreens"/>
    <s v="https://www.facebook.com/7297163299_2070502399676467"/>
    <x v="331"/>
    <n v="254"/>
    <n v="21"/>
    <m/>
    <m/>
    <s v=" #LessMeatMoreGreens"/>
    <n v="1"/>
    <s v="1"/>
    <s v="1"/>
    <n v="0"/>
    <n v="0"/>
    <n v="0"/>
    <n v="0"/>
    <n v="0"/>
    <n v="0"/>
    <n v="24"/>
    <n v="100"/>
    <n v="24"/>
  </r>
  <r>
    <s v="7297163299_10156437652428300"/>
    <s v="7297163299_10156437652428300"/>
    <m/>
    <m/>
    <m/>
    <m/>
    <m/>
    <m/>
    <m/>
    <m/>
    <s v="No"/>
    <n v="336"/>
    <m/>
    <m/>
    <s v="Post"/>
    <s v="Post"/>
    <s v="People are standing up to Big Polluters in courts, boardrooms and on the streets around the world. Here's how YOU can help hold them to account &gt;&gt; https://act.gp/2Ge40LR"/>
    <s v="https://www.facebook.com/7297163299_10156437652428300"/>
    <x v="332"/>
    <n v="452"/>
    <n v="25"/>
    <m/>
    <m/>
    <m/>
    <n v="1"/>
    <s v="1"/>
    <s v="1"/>
    <n v="0"/>
    <n v="0"/>
    <n v="1"/>
    <n v="3.8461538461538463"/>
    <n v="0"/>
    <n v="0"/>
    <n v="25"/>
    <n v="96.15384615384616"/>
    <n v="26"/>
  </r>
  <r>
    <s v="7297163299_10156437754198300"/>
    <s v="7297163299_10156437754198300"/>
    <m/>
    <m/>
    <m/>
    <m/>
    <m/>
    <m/>
    <m/>
    <m/>
    <s v="No"/>
    <n v="337"/>
    <m/>
    <m/>
    <s v="Post"/>
    <s v="Post"/>
    <s v="These never-before-seen images from Australia's Great Southern Reef are just... wow! _x000a__x000a_Take action to protect this treasure from Big Oil before it' too late &gt;&gt; act.gp/2EhyhXd"/>
    <s v="https://www.facebook.com/7297163299_10156437754198300"/>
    <x v="333"/>
    <n v="279"/>
    <n v="4"/>
    <m/>
    <m/>
    <m/>
    <n v="1"/>
    <s v="1"/>
    <s v="1"/>
    <n v="4"/>
    <n v="13.793103448275861"/>
    <n v="0"/>
    <n v="0"/>
    <n v="0"/>
    <n v="0"/>
    <n v="25"/>
    <n v="86.20689655172414"/>
    <n v="29"/>
  </r>
  <r>
    <s v="7297163299_266900997319699"/>
    <s v="7297163299_266900997319699"/>
    <m/>
    <m/>
    <m/>
    <m/>
    <m/>
    <m/>
    <m/>
    <m/>
    <s v="No"/>
    <n v="338"/>
    <m/>
    <m/>
    <s v="Post"/>
    <s v="Post"/>
    <s v="[LIVE] our activists are in Brussels to send a message to the prime ministers and presidents meeting here today: change course on climate now!"/>
    <s v="https://www.facebook.com/7297163299_266900997319699"/>
    <x v="334"/>
    <n v="184"/>
    <n v="57"/>
    <m/>
    <m/>
    <m/>
    <n v="1"/>
    <s v="1"/>
    <s v="1"/>
    <n v="0"/>
    <n v="0"/>
    <n v="0"/>
    <n v="0"/>
    <n v="0"/>
    <n v="0"/>
    <n v="24"/>
    <n v="100"/>
    <n v="24"/>
  </r>
  <r>
    <s v="7297163299_200487237573263"/>
    <s v="7297163299_200487237573263"/>
    <m/>
    <m/>
    <m/>
    <m/>
    <m/>
    <m/>
    <m/>
    <m/>
    <s v="No"/>
    <n v="339"/>
    <m/>
    <m/>
    <s v="Post"/>
    <s v="Post"/>
    <s v="[LIVE] our activists are in Brussels to send a message to the prime ministers and presidents meeting here today: change course on climate now!"/>
    <s v="https://www.facebook.com/7297163299_200487237573263"/>
    <x v="335"/>
    <n v="281"/>
    <n v="110"/>
    <m/>
    <m/>
    <m/>
    <n v="1"/>
    <s v="1"/>
    <s v="1"/>
    <n v="0"/>
    <n v="0"/>
    <n v="0"/>
    <n v="0"/>
    <n v="0"/>
    <n v="0"/>
    <n v="24"/>
    <n v="100"/>
    <n v="24"/>
  </r>
  <r>
    <s v="7297163299_344917046287938"/>
    <s v="7297163299_344917046287938"/>
    <m/>
    <m/>
    <m/>
    <m/>
    <m/>
    <m/>
    <m/>
    <m/>
    <s v="No"/>
    <n v="340"/>
    <m/>
    <m/>
    <s v="Post"/>
    <s v="Post"/>
    <s v="[LIVE] our activists are in Brussels to send a message to the prime ministers and presidents meeting here today: change course on climate now!"/>
    <s v="https://www.facebook.com/7297163299_344917046287938"/>
    <x v="336"/>
    <n v="326"/>
    <n v="99"/>
    <m/>
    <m/>
    <m/>
    <n v="1"/>
    <s v="1"/>
    <s v="1"/>
    <n v="0"/>
    <n v="0"/>
    <n v="0"/>
    <n v="0"/>
    <n v="0"/>
    <n v="0"/>
    <n v="24"/>
    <n v="100"/>
    <n v="24"/>
  </r>
  <r>
    <s v="7297163299_10156438650513300"/>
    <s v="7297163299_10156438650513300"/>
    <m/>
    <m/>
    <m/>
    <m/>
    <m/>
    <m/>
    <m/>
    <m/>
    <s v="No"/>
    <n v="341"/>
    <m/>
    <m/>
    <s v="Post"/>
    <s v="Post"/>
    <s v="&quot;Whoever you are, wherever you are, we need you now&quot; _x000a_- Greta Thunberg, 15"/>
    <s v="https://www.facebook.com/7297163299_10156438650513300"/>
    <x v="337"/>
    <n v="699"/>
    <n v="33"/>
    <m/>
    <m/>
    <m/>
    <n v="1"/>
    <s v="1"/>
    <s v="1"/>
    <n v="0"/>
    <n v="0"/>
    <n v="0"/>
    <n v="0"/>
    <n v="0"/>
    <n v="0"/>
    <n v="13"/>
    <n v="100"/>
    <n v="13"/>
  </r>
  <r>
    <s v="7297163299_10156439083423300"/>
    <s v="7297163299_10156439083423300"/>
    <m/>
    <m/>
    <m/>
    <m/>
    <m/>
    <m/>
    <m/>
    <m/>
    <s v="No"/>
    <n v="342"/>
    <m/>
    <m/>
    <s v="Post"/>
    <s v="Post"/>
    <s v="Excuse us."/>
    <s v="https://www.facebook.com/7297163299_10156439083423300"/>
    <x v="338"/>
    <n v="2516"/>
    <n v="142"/>
    <m/>
    <m/>
    <m/>
    <n v="1"/>
    <s v="1"/>
    <s v="1"/>
    <n v="0"/>
    <n v="0"/>
    <n v="1"/>
    <n v="50"/>
    <n v="0"/>
    <n v="0"/>
    <n v="1"/>
    <n v="50"/>
    <n v="2"/>
  </r>
  <r>
    <s v="7297163299_1813240388797742"/>
    <s v="7297163299_1813240388797742"/>
    <m/>
    <m/>
    <m/>
    <m/>
    <m/>
    <m/>
    <m/>
    <m/>
    <s v="No"/>
    <n v="343"/>
    <m/>
    <m/>
    <s v="Post"/>
    <s v="Post"/>
    <s v="YOU did it! Wilmar, one of the largest palm oil traders, announced that it will:_x000a_🗺 Map ALL of their suppliers_x000a_🛰 MONITOR them with sattelites for deforestation_x000a_🛰 Suspend ANY suppliers that destroy forests_x000a__x000a_Share and let it know you’ll be watching too &gt;  https://act.gp/2Uzc64I"/>
    <s v="https://www.facebook.com/7297163299_1813240388797742"/>
    <x v="339"/>
    <n v="2698"/>
    <n v="96"/>
    <m/>
    <m/>
    <m/>
    <n v="1"/>
    <s v="1"/>
    <s v="1"/>
    <n v="0"/>
    <n v="0"/>
    <n v="1"/>
    <n v="2.380952380952381"/>
    <n v="0"/>
    <n v="0"/>
    <n v="41"/>
    <n v="97.61904761904762"/>
    <n v="42"/>
  </r>
  <r>
    <s v="7297163299_10156440579663300"/>
    <s v="7297163299_10156440579663300"/>
    <m/>
    <m/>
    <m/>
    <m/>
    <m/>
    <m/>
    <m/>
    <m/>
    <s v="No"/>
    <n v="344"/>
    <m/>
    <m/>
    <s v="Post"/>
    <s v="Post"/>
    <s v="It's putting people's drinking water and homes at risk... _x000a__x000a_A coal mine expansion is threatening this small Polish town...but the people are standing up to protect it &gt;&gt; https://act.gp/2zXGg8S"/>
    <s v="https://www.facebook.com/7297163299_10156440579663300"/>
    <x v="340"/>
    <n v="124"/>
    <n v="11"/>
    <m/>
    <m/>
    <m/>
    <n v="1"/>
    <s v="1"/>
    <s v="1"/>
    <n v="1"/>
    <n v="3.5714285714285716"/>
    <n v="2"/>
    <n v="7.142857142857143"/>
    <n v="0"/>
    <n v="0"/>
    <n v="25"/>
    <n v="89.28571428571429"/>
    <n v="28"/>
  </r>
  <r>
    <s v="7297163299_10156440924103300"/>
    <s v="7297163299_10156440924103300"/>
    <m/>
    <m/>
    <m/>
    <m/>
    <m/>
    <m/>
    <m/>
    <m/>
    <s v="No"/>
    <n v="345"/>
    <m/>
    <m/>
    <s v="Post"/>
    <s v="Post"/>
    <s v="World leaders may talk the talk, but it’s the activists, the impacted communities, the younger generation, that are truly walking the walk."/>
    <s v="https://www.facebook.com/7297163299_10156440924103300"/>
    <x v="341"/>
    <n v="406"/>
    <n v="26"/>
    <m/>
    <m/>
    <m/>
    <n v="1"/>
    <s v="1"/>
    <s v="1"/>
    <n v="0"/>
    <n v="0"/>
    <n v="0"/>
    <n v="0"/>
    <n v="0"/>
    <n v="0"/>
    <n v="23"/>
    <n v="100"/>
    <n v="23"/>
  </r>
  <r>
    <s v="7297163299_10156441093778300"/>
    <s v="7297163299_10156441093778300"/>
    <m/>
    <m/>
    <m/>
    <m/>
    <m/>
    <m/>
    <m/>
    <m/>
    <s v="No"/>
    <n v="346"/>
    <m/>
    <m/>
    <s v="Post"/>
    <s v="Post"/>
    <s v="Greta Thunberg's speech is the most inspiring thing you will watch today."/>
    <s v="https://www.facebook.com/7297163299_10156441093778300"/>
    <x v="342"/>
    <n v="2204"/>
    <n v="99"/>
    <m/>
    <m/>
    <m/>
    <n v="1"/>
    <s v="1"/>
    <s v="1"/>
    <n v="1"/>
    <n v="8.333333333333334"/>
    <n v="0"/>
    <n v="0"/>
    <n v="0"/>
    <n v="0"/>
    <n v="11"/>
    <n v="91.66666666666667"/>
    <n v="12"/>
  </r>
  <r>
    <s v="7297163299_10156440342753300"/>
    <s v="7297163299_10156440342753300"/>
    <m/>
    <m/>
    <m/>
    <m/>
    <m/>
    <m/>
    <m/>
    <m/>
    <s v="No"/>
    <n v="347"/>
    <m/>
    <m/>
    <s v="Post"/>
    <s v="Post"/>
    <s v="When you throw away there is no &quot;away&quot;."/>
    <s v="https://www.facebook.com/7297163299_10156440342753300"/>
    <x v="343"/>
    <n v="5758"/>
    <n v="282"/>
    <m/>
    <m/>
    <m/>
    <n v="1"/>
    <s v="1"/>
    <s v="1"/>
    <n v="0"/>
    <n v="0"/>
    <n v="0"/>
    <n v="0"/>
    <n v="0"/>
    <n v="0"/>
    <n v="8"/>
    <n v="100"/>
    <n v="8"/>
  </r>
  <r>
    <s v="7297163299_10156440567888300"/>
    <s v="7297163299_10156440567888300"/>
    <m/>
    <m/>
    <m/>
    <m/>
    <m/>
    <m/>
    <m/>
    <m/>
    <s v="No"/>
    <n v="348"/>
    <m/>
    <m/>
    <s v="Post"/>
    <s v="Post"/>
    <s v="A gift this little girl shouldn’t have to give 🎁_x000a__x000a_#CleanAirNow"/>
    <s v="https://www.facebook.com/7297163299_10156440567888300"/>
    <x v="344"/>
    <n v="787"/>
    <n v="23"/>
    <m/>
    <m/>
    <s v=" #CleanAirNow"/>
    <n v="1"/>
    <s v="1"/>
    <s v="1"/>
    <n v="0"/>
    <n v="0"/>
    <n v="0"/>
    <n v="0"/>
    <n v="0"/>
    <n v="0"/>
    <n v="11"/>
    <n v="100"/>
    <n v="11"/>
  </r>
  <r>
    <s v="7297163299_10156441120783300"/>
    <s v="7297163299_10156441120783300"/>
    <m/>
    <m/>
    <m/>
    <m/>
    <m/>
    <m/>
    <m/>
    <m/>
    <s v="No"/>
    <n v="349"/>
    <m/>
    <m/>
    <s v="Post"/>
    <s v="Post"/>
    <s v="For thousands of years, people from Canada and around the world have been harvesting ingredients from the Boreal forest to make delicious recipes._x000a__x000a_Discover the flavors of the Boreal forest with this amazing Cranberry chutney and find other recipes here: _x000a_https://act.gp/2BkWfhq"/>
    <s v="https://www.facebook.com/7297163299_10156441120783300"/>
    <x v="345"/>
    <n v="129"/>
    <n v="11"/>
    <m/>
    <m/>
    <m/>
    <n v="1"/>
    <s v="1"/>
    <s v="1"/>
    <n v="2"/>
    <n v="5"/>
    <n v="0"/>
    <n v="0"/>
    <n v="0"/>
    <n v="0"/>
    <n v="38"/>
    <n v="95"/>
    <n v="40"/>
  </r>
  <r>
    <s v="7297163299_10156440338548300"/>
    <s v="7297163299_10156440338548300"/>
    <m/>
    <m/>
    <m/>
    <m/>
    <m/>
    <m/>
    <m/>
    <m/>
    <s v="No"/>
    <n v="350"/>
    <m/>
    <m/>
    <s v="Post"/>
    <s v="Post"/>
    <s v="#NatureIsAwesome!"/>
    <s v="https://www.facebook.com/7297163299_10156440338548300"/>
    <x v="346"/>
    <n v="9677"/>
    <n v="715"/>
    <m/>
    <m/>
    <s v=" #NatureIsAwesome"/>
    <n v="1"/>
    <s v="1"/>
    <s v="1"/>
    <n v="0"/>
    <n v="0"/>
    <n v="0"/>
    <n v="0"/>
    <n v="0"/>
    <n v="0"/>
    <n v="1"/>
    <n v="100"/>
    <n v="1"/>
  </r>
  <r>
    <s v="7297163299_10156440909528300"/>
    <s v="7297163299_10156440909528300"/>
    <m/>
    <m/>
    <m/>
    <m/>
    <m/>
    <m/>
    <m/>
    <m/>
    <s v="No"/>
    <n v="351"/>
    <m/>
    <m/>
    <s v="Post"/>
    <s v="Post"/>
    <s v="It's a movement that keeps on growing and growing..._x000a_We CAN be the generation to end fossil fuels &gt;&gt; https://act.gp/2PUUkpN"/>
    <s v="https://www.facebook.com/7297163299_10156440909528300"/>
    <x v="347"/>
    <n v="502"/>
    <n v="36"/>
    <m/>
    <m/>
    <m/>
    <n v="1"/>
    <s v="1"/>
    <s v="1"/>
    <n v="0"/>
    <n v="0"/>
    <n v="0"/>
    <n v="0"/>
    <n v="0"/>
    <n v="0"/>
    <n v="18"/>
    <n v="100"/>
    <n v="18"/>
  </r>
  <r>
    <s v="7297163299_10156441402988300"/>
    <s v="7297163299_10156441402988300"/>
    <m/>
    <m/>
    <m/>
    <m/>
    <m/>
    <m/>
    <m/>
    <m/>
    <s v="No"/>
    <n v="352"/>
    <m/>
    <m/>
    <s v="Post"/>
    <s v="Post"/>
    <s v="😍🐋 The swim of a lifetime"/>
    <s v="https://www.facebook.com/7297163299_10156441402988300"/>
    <x v="348"/>
    <n v="4203"/>
    <n v="752"/>
    <m/>
    <m/>
    <m/>
    <n v="1"/>
    <s v="1"/>
    <s v="1"/>
    <n v="0"/>
    <n v="0"/>
    <n v="0"/>
    <n v="0"/>
    <n v="0"/>
    <n v="0"/>
    <n v="5"/>
    <n v="100"/>
    <n v="5"/>
  </r>
  <r>
    <s v="7297163299_10156446834658300"/>
    <s v="7297163299_10156446834658300"/>
    <m/>
    <m/>
    <m/>
    <m/>
    <m/>
    <m/>
    <m/>
    <m/>
    <s v="No"/>
    <n v="353"/>
    <m/>
    <m/>
    <s v="Post"/>
    <s v="Post"/>
    <s v="“In the climate emergency we’re in, slow success is no success.&quot;"/>
    <s v="https://www.facebook.com/7297163299_10156446834658300"/>
    <x v="349"/>
    <n v="275"/>
    <n v="30"/>
    <m/>
    <m/>
    <m/>
    <n v="1"/>
    <s v="1"/>
    <s v="1"/>
    <n v="2"/>
    <n v="16.666666666666668"/>
    <n v="2"/>
    <n v="16.666666666666668"/>
    <n v="0"/>
    <n v="0"/>
    <n v="8"/>
    <n v="66.66666666666667"/>
    <n v="12"/>
  </r>
  <r>
    <s v="7297163299_284897435545029"/>
    <s v="7297163299_284897435545029"/>
    <m/>
    <m/>
    <m/>
    <m/>
    <m/>
    <m/>
    <m/>
    <m/>
    <s v="No"/>
    <n v="354"/>
    <m/>
    <m/>
    <s v="Post"/>
    <s v="Post"/>
    <s v="Fewer cars = happier cities._x000a__x000a_Learn more: https://act.gp/2xMrlg9"/>
    <s v="https://www.facebook.com/7297163299_284897435545029"/>
    <x v="350"/>
    <n v="540"/>
    <n v="30"/>
    <m/>
    <m/>
    <m/>
    <n v="1"/>
    <s v="1"/>
    <s v="1"/>
    <n v="1"/>
    <n v="16.666666666666668"/>
    <n v="0"/>
    <n v="0"/>
    <n v="0"/>
    <n v="0"/>
    <n v="5"/>
    <n v="83.33333333333333"/>
    <n v="6"/>
  </r>
  <r>
    <s v="7297163299_10156447533393300"/>
    <s v="7297163299_10156447533393300"/>
    <m/>
    <m/>
    <m/>
    <m/>
    <m/>
    <m/>
    <m/>
    <m/>
    <s v="No"/>
    <n v="355"/>
    <m/>
    <m/>
    <s v="Post"/>
    <s v="Post"/>
    <s v="Just in case you needed another reason to stop eating meat this #MeatFreeMonday"/>
    <s v="https://www.facebook.com/7297163299_10156447533393300"/>
    <x v="351"/>
    <n v="384"/>
    <n v="107"/>
    <m/>
    <m/>
    <s v=" #MeatFreeMonday"/>
    <n v="1"/>
    <s v="1"/>
    <s v="1"/>
    <n v="0"/>
    <n v="0"/>
    <n v="0"/>
    <n v="0"/>
    <n v="0"/>
    <n v="0"/>
    <n v="13"/>
    <n v="100"/>
    <n v="13"/>
  </r>
  <r>
    <s v="7297163299_10156447859478300"/>
    <s v="7297163299_10156447859478300"/>
    <m/>
    <m/>
    <m/>
    <m/>
    <m/>
    <m/>
    <m/>
    <m/>
    <s v="No"/>
    <n v="356"/>
    <m/>
    <m/>
    <s v="Post"/>
    <s v="Post"/>
    <s v="Less meat, more plants, more culture, and more life 🥦🥕🥒🍅"/>
    <s v="https://www.facebook.com/7297163299_10156447859478300"/>
    <x v="352"/>
    <n v="447"/>
    <n v="60"/>
    <m/>
    <m/>
    <m/>
    <n v="1"/>
    <s v="1"/>
    <s v="1"/>
    <n v="0"/>
    <n v="0"/>
    <n v="0"/>
    <n v="0"/>
    <n v="0"/>
    <n v="0"/>
    <n v="9"/>
    <n v="100"/>
    <n v="9"/>
  </r>
  <r>
    <s v="7297163299_10156448146328300"/>
    <s v="7297163299_10156448146328300"/>
    <m/>
    <m/>
    <m/>
    <m/>
    <m/>
    <m/>
    <m/>
    <m/>
    <s v="No"/>
    <n v="357"/>
    <m/>
    <m/>
    <s v="Post"/>
    <s v="Post"/>
    <s v="Con las manos en la masa ..."/>
    <s v="https://www.facebook.com/7297163299_10156448146328300"/>
    <x v="353"/>
    <n v="144"/>
    <n v="16"/>
    <m/>
    <m/>
    <m/>
    <n v="1"/>
    <s v="1"/>
    <s v="1"/>
    <n v="0"/>
    <n v="0"/>
    <n v="0"/>
    <n v="0"/>
    <n v="0"/>
    <n v="0"/>
    <n v="6"/>
    <n v="100"/>
    <n v="6"/>
  </r>
  <r>
    <s v="7297163299_10156448997353300"/>
    <s v="7297163299_10156448997353300"/>
    <m/>
    <m/>
    <m/>
    <m/>
    <m/>
    <m/>
    <m/>
    <m/>
    <s v="No"/>
    <n v="358"/>
    <m/>
    <m/>
    <s v="Post"/>
    <s v="Post"/>
    <s v="Out of sight doesn't mean out of mind. _x000a__x000a_Demand big corporations do their part to end plastic pollution &gt;&gt;&gt; https://act.gp/2G7UUQk"/>
    <s v="https://www.facebook.com/7297163299_10156448997353300"/>
    <x v="354"/>
    <n v="830"/>
    <n v="139"/>
    <m/>
    <m/>
    <m/>
    <n v="1"/>
    <s v="1"/>
    <s v="1"/>
    <n v="0"/>
    <n v="0"/>
    <n v="0"/>
    <n v="0"/>
    <n v="0"/>
    <n v="0"/>
    <n v="18"/>
    <n v="100"/>
    <n v="18"/>
  </r>
  <r>
    <s v="7297163299_10156449684888300"/>
    <s v="7297163299_10156449684888300"/>
    <m/>
    <m/>
    <m/>
    <m/>
    <m/>
    <m/>
    <m/>
    <m/>
    <s v="No"/>
    <n v="359"/>
    <m/>
    <m/>
    <s v="Post"/>
    <s v="Post"/>
    <s v="The most inspiring thing you will watch today."/>
    <s v="https://www.facebook.com/7297163299_10156449684888300"/>
    <x v="355"/>
    <n v="4643"/>
    <n v="144"/>
    <m/>
    <m/>
    <m/>
    <n v="1"/>
    <s v="1"/>
    <s v="1"/>
    <n v="1"/>
    <n v="12.5"/>
    <n v="0"/>
    <n v="0"/>
    <n v="0"/>
    <n v="0"/>
    <n v="7"/>
    <n v="87.5"/>
    <n v="8"/>
  </r>
  <r>
    <s v="7297163299_10156450169108300"/>
    <s v="7297163299_10156450169108300"/>
    <m/>
    <m/>
    <m/>
    <m/>
    <m/>
    <m/>
    <m/>
    <m/>
    <s v="No"/>
    <n v="360"/>
    <m/>
    <m/>
    <s v="Post"/>
    <s v="Post"/>
    <s v="Earlier this year, Teen Vogue joined us on the Arctic Sunrise to travel to the Great Pacific Garbage Patch and see what &quot;throw away&quot; really looks like._x000a__x000a_Today, they are launching a new series called #PlasticPlanet. Check out the first piece!_x000a__x000a_Join the movement to #BreakFreeFromPlastic  &gt;&gt; https://act.gp/2MuTCwU"/>
    <s v="https://www.facebook.com/7297163299_10156450169108300"/>
    <x v="356"/>
    <n v="295"/>
    <n v="30"/>
    <m/>
    <m/>
    <s v=" #PlasticPlanet #BreakFreeFromPlastic"/>
    <n v="1"/>
    <s v="1"/>
    <s v="1"/>
    <n v="2"/>
    <n v="4.3478260869565215"/>
    <n v="1"/>
    <n v="2.1739130434782608"/>
    <n v="0"/>
    <n v="0"/>
    <n v="43"/>
    <n v="93.47826086956522"/>
    <n v="46"/>
  </r>
  <r>
    <s v="7297163299_10156450329853300"/>
    <s v="7297163299_10156450329853300"/>
    <m/>
    <m/>
    <m/>
    <m/>
    <m/>
    <m/>
    <m/>
    <m/>
    <s v="No"/>
    <n v="361"/>
    <m/>
    <m/>
    <s v="Post"/>
    <s v="Post"/>
    <s v="In northern Patagonia, oil companies such as Shell and Total are dumping toxic and dangerous fracking waste illegally and directly on the ground, very close to family homes. _x000a__x000a_If this behaviour makes you furious, sign up and drive the movement to end the age of oil! &gt;&gt; https://act.gp/2rCi73o_x000a__x000a_#StopFrackingPatagonia"/>
    <s v="https://www.facebook.com/7297163299_10156450329853300"/>
    <x v="357"/>
    <n v="522"/>
    <n v="59"/>
    <m/>
    <m/>
    <s v=" #StopFrackingPatagonia"/>
    <n v="1"/>
    <s v="1"/>
    <s v="1"/>
    <n v="0"/>
    <n v="0"/>
    <n v="6"/>
    <n v="12.76595744680851"/>
    <n v="0"/>
    <n v="0"/>
    <n v="41"/>
    <n v="87.23404255319149"/>
    <n v="47"/>
  </r>
  <r>
    <s v="7297163299_10156451206308300"/>
    <s v="7297163299_10156451206308300"/>
    <m/>
    <m/>
    <m/>
    <m/>
    <m/>
    <m/>
    <m/>
    <m/>
    <s v="No"/>
    <n v="362"/>
    <m/>
    <m/>
    <s v="Post"/>
    <s v="Post"/>
    <s v="This is not over by any means. We will be closely watching to make sure Wilmar delivers and its customers follow suit. SHARE this to keep the pressure up!"/>
    <s v="https://www.facebook.com/7297163299_10156451206308300"/>
    <x v="358"/>
    <n v="393"/>
    <n v="20"/>
    <m/>
    <m/>
    <m/>
    <n v="1"/>
    <s v="1"/>
    <s v="1"/>
    <n v="0"/>
    <n v="0"/>
    <n v="0"/>
    <n v="0"/>
    <n v="0"/>
    <n v="0"/>
    <n v="29"/>
    <n v="100"/>
    <n v="29"/>
  </r>
  <r>
    <s v="7297163299_1591346437634299"/>
    <s v="7297163299_1591346437634299"/>
    <m/>
    <m/>
    <m/>
    <m/>
    <m/>
    <m/>
    <m/>
    <m/>
    <s v="No"/>
    <n v="363"/>
    <m/>
    <m/>
    <s v="Post"/>
    <s v="Post"/>
    <s v="In difficult times, hope is an act of courage. _x000a__x000a_As 2019 approaches, we look back on some of the the things which gave us #ReasonsForHope in 2018. What are yours?"/>
    <s v="https://www.facebook.com/7297163299_1591346437634299"/>
    <x v="359"/>
    <n v="292"/>
    <n v="46"/>
    <m/>
    <m/>
    <s v=" #ReasonsForHope"/>
    <n v="1"/>
    <s v="1"/>
    <s v="1"/>
    <n v="1"/>
    <n v="3.3333333333333335"/>
    <n v="1"/>
    <n v="3.3333333333333335"/>
    <n v="0"/>
    <n v="0"/>
    <n v="28"/>
    <n v="93.33333333333333"/>
    <n v="30"/>
  </r>
  <r>
    <s v="7297163299_10156452515973300"/>
    <s v="7297163299_10156452515973300"/>
    <m/>
    <m/>
    <m/>
    <m/>
    <m/>
    <m/>
    <m/>
    <m/>
    <s v="No"/>
    <n v="364"/>
    <m/>
    <m/>
    <s v="Post"/>
    <s v="Post"/>
    <s v="It's time to break free from plastic! Here's a handy toolkit for those ready to take on the plastics crisis #PlasticPlanet"/>
    <s v="https://www.facebook.com/7297163299_10156452515973300"/>
    <x v="360"/>
    <n v="482"/>
    <n v="15"/>
    <m/>
    <m/>
    <s v=" #PlasticPlanet"/>
    <n v="1"/>
    <s v="1"/>
    <s v="1"/>
    <n v="3"/>
    <n v="14.285714285714286"/>
    <n v="2"/>
    <n v="9.523809523809524"/>
    <n v="0"/>
    <n v="0"/>
    <n v="16"/>
    <n v="76.19047619047619"/>
    <n v="21"/>
  </r>
  <r>
    <s v="7297163299_10156451329738300"/>
    <s v="7297163299_10156451329738300"/>
    <m/>
    <m/>
    <m/>
    <m/>
    <m/>
    <m/>
    <m/>
    <m/>
    <s v="No"/>
    <n v="365"/>
    <m/>
    <m/>
    <s v="Post"/>
    <s v="Post"/>
    <s v="👏👏👏_x000a__x000a_You don’t have to walk 1,500km to demand justice with them. Here's how YOU can take action &gt;&gt; https://act.gp/2yryjqZ"/>
    <s v="https://www.facebook.com/7297163299_10156451329738300"/>
    <x v="361"/>
    <n v="423"/>
    <n v="29"/>
    <m/>
    <m/>
    <m/>
    <n v="1"/>
    <s v="1"/>
    <s v="1"/>
    <n v="0"/>
    <n v="0"/>
    <n v="0"/>
    <n v="0"/>
    <n v="0"/>
    <n v="0"/>
    <n v="19"/>
    <n v="100"/>
    <n v="19"/>
  </r>
  <r>
    <s v="7297163299_10156453767728300"/>
    <s v="7297163299_10156453767728300"/>
    <m/>
    <m/>
    <m/>
    <m/>
    <m/>
    <m/>
    <m/>
    <m/>
    <s v="No"/>
    <n v="366"/>
    <m/>
    <m/>
    <s v="Post"/>
    <s v="Post"/>
    <s v="When it comes to climate ambition, these young people put world leaders to shame #YOLO"/>
    <s v="https://www.facebook.com/7297163299_10156453767728300"/>
    <x v="362"/>
    <n v="314"/>
    <n v="0"/>
    <m/>
    <m/>
    <s v=" #YOLO"/>
    <n v="1"/>
    <s v="1"/>
    <s v="1"/>
    <n v="0"/>
    <n v="0"/>
    <n v="1"/>
    <n v="6.666666666666667"/>
    <n v="0"/>
    <n v="0"/>
    <n v="14"/>
    <n v="93.33333333333333"/>
    <n v="15"/>
  </r>
  <r>
    <s v="7297163299_10156453810698300"/>
    <s v="7297163299_10156453810698300"/>
    <m/>
    <m/>
    <m/>
    <m/>
    <m/>
    <m/>
    <m/>
    <m/>
    <s v="No"/>
    <n v="367"/>
    <m/>
    <m/>
    <s v="Post"/>
    <s v="Post"/>
    <s v="Would you like to see more cities going car free?_x000a__x000a_Learn more: https://act.gp/2xMrlg9"/>
    <s v="https://www.facebook.com/7297163299_10156453810698300"/>
    <x v="363"/>
    <n v="226"/>
    <n v="14"/>
    <m/>
    <m/>
    <m/>
    <n v="1"/>
    <s v="1"/>
    <s v="1"/>
    <n v="2"/>
    <n v="16.666666666666668"/>
    <n v="0"/>
    <n v="0"/>
    <n v="0"/>
    <n v="0"/>
    <n v="10"/>
    <n v="83.33333333333333"/>
    <n v="12"/>
  </r>
  <r>
    <s v="7297163299_10156454410563300"/>
    <s v="7297163299_10156454410563300"/>
    <m/>
    <m/>
    <m/>
    <m/>
    <m/>
    <m/>
    <m/>
    <m/>
    <s v="No"/>
    <n v="368"/>
    <m/>
    <m/>
    <s v="Post"/>
    <s v="Post"/>
    <s v="Share your results in the comments!"/>
    <s v="https://www.facebook.com/7297163299_10156454410563300"/>
    <x v="364"/>
    <n v="62"/>
    <n v="13"/>
    <m/>
    <m/>
    <m/>
    <n v="1"/>
    <s v="1"/>
    <s v="1"/>
    <n v="0"/>
    <n v="0"/>
    <n v="0"/>
    <n v="0"/>
    <n v="0"/>
    <n v="0"/>
    <n v="6"/>
    <n v="100"/>
    <n v="6"/>
  </r>
  <r>
    <s v="7297163299_10156455274438300"/>
    <s v="7297163299_10156455274438300"/>
    <m/>
    <m/>
    <m/>
    <m/>
    <m/>
    <m/>
    <m/>
    <m/>
    <s v="No"/>
    <n v="369"/>
    <m/>
    <m/>
    <s v="Post"/>
    <s v="Post"/>
    <s v="With a little creativity, we can take control of our consumption &gt;&gt; https://act.gp/2rOBTZp_x000a__x000a_#TallestCloset #makesmthng #buynothing"/>
    <s v="https://www.facebook.com/7297163299_10156455274438300"/>
    <x v="365"/>
    <n v="319"/>
    <n v="11"/>
    <m/>
    <m/>
    <s v=" #TallestCloset #makesmthng #buynothing"/>
    <n v="1"/>
    <s v="1"/>
    <s v="1"/>
    <n v="0"/>
    <n v="0"/>
    <n v="0"/>
    <n v="0"/>
    <n v="0"/>
    <n v="0"/>
    <n v="14"/>
    <n v="100"/>
    <n v="14"/>
  </r>
  <r>
    <s v="7297163299_10156455825493300"/>
    <s v="7297163299_10156455825493300"/>
    <m/>
    <m/>
    <m/>
    <m/>
    <m/>
    <m/>
    <m/>
    <m/>
    <s v="No"/>
    <n v="370"/>
    <m/>
    <m/>
    <s v="Post"/>
    <s v="Post"/>
    <s v="The best holiday to-do list we've seen this year."/>
    <s v="https://www.facebook.com/7297163299_10156455825493300"/>
    <x v="366"/>
    <n v="9871"/>
    <n v="184"/>
    <m/>
    <m/>
    <m/>
    <n v="1"/>
    <s v="1"/>
    <s v="1"/>
    <n v="1"/>
    <n v="10"/>
    <n v="0"/>
    <n v="0"/>
    <n v="0"/>
    <n v="0"/>
    <n v="9"/>
    <n v="90"/>
    <n v="10"/>
  </r>
  <r>
    <s v="7297163299_10156452713383300"/>
    <s v="7297163299_10156452713383300"/>
    <m/>
    <m/>
    <m/>
    <m/>
    <m/>
    <m/>
    <m/>
    <m/>
    <s v="No"/>
    <n v="371"/>
    <m/>
    <m/>
    <s v="Post"/>
    <s v="Post"/>
    <s v="This holiday season, what if we all challenged consumerism and made something for our loved ones instead? Check out this homemade soap, made with ingredients from the Boreal forest in Canada. It’s a great idea for a thoughtful gift!_x000a__x000a_The Boreal forest is home to amazing scents and flavors, and local communities have been harvesting it for food and medicine for thousands of years._x000a__x000a_https://act.gp/2BkWfhq"/>
    <s v="https://www.facebook.com/7297163299_10156452713383300"/>
    <x v="367"/>
    <n v="435"/>
    <n v="48"/>
    <m/>
    <m/>
    <m/>
    <n v="1"/>
    <s v="1"/>
    <s v="1"/>
    <n v="4"/>
    <n v="6.153846153846154"/>
    <n v="0"/>
    <n v="0"/>
    <n v="0"/>
    <n v="0"/>
    <n v="61"/>
    <n v="93.84615384615384"/>
    <n v="65"/>
  </r>
  <r>
    <s v="7297163299_10156456133098300"/>
    <s v="7297163299_10156456133098300"/>
    <m/>
    <m/>
    <m/>
    <m/>
    <m/>
    <m/>
    <m/>
    <m/>
    <s v="No"/>
    <n v="372"/>
    <m/>
    <m/>
    <s v="Post"/>
    <s v="Post"/>
    <s v="Impress your family and friends with this wild mushroom pasta recipe, featuring the flavours of the Canadian Boreal Forest. Just one more reason to protect this beautiful forest! &gt;&gt; https://act.gp/2rQIin0"/>
    <s v="https://www.facebook.com/7297163299_10156456133098300"/>
    <x v="368"/>
    <n v="220"/>
    <n v="43"/>
    <m/>
    <m/>
    <m/>
    <n v="1"/>
    <s v="1"/>
    <s v="1"/>
    <n v="3"/>
    <n v="10.714285714285714"/>
    <n v="1"/>
    <n v="3.5714285714285716"/>
    <n v="0"/>
    <n v="0"/>
    <n v="24"/>
    <n v="85.71428571428571"/>
    <n v="28"/>
  </r>
  <r>
    <s v="7297163299_10156456023403300"/>
    <s v="7297163299_10156456023403300"/>
    <m/>
    <m/>
    <m/>
    <m/>
    <m/>
    <m/>
    <m/>
    <m/>
    <s v="No"/>
    <n v="373"/>
    <m/>
    <m/>
    <s v="Post"/>
    <s v="Post"/>
    <s v="In difficult times, hope is an act of courage._x000a_As 2019 approaches, we look back on some of the the things which gave us #ReasonsForHope in 2018. What are yours?_x000a__x000a_https://act.gp/2yrc6JK"/>
    <s v="https://www.facebook.com/7297163299_10156456023403300"/>
    <x v="369"/>
    <n v="331"/>
    <n v="41"/>
    <m/>
    <m/>
    <s v=" #ReasonsForHope"/>
    <n v="1"/>
    <s v="1"/>
    <s v="1"/>
    <n v="1"/>
    <n v="3.3333333333333335"/>
    <n v="1"/>
    <n v="3.3333333333333335"/>
    <n v="0"/>
    <n v="0"/>
    <n v="28"/>
    <n v="93.33333333333333"/>
    <n v="30"/>
  </r>
  <r>
    <s v="7297163299_10156458769868300"/>
    <s v="7297163299_10156458769868300"/>
    <m/>
    <m/>
    <m/>
    <m/>
    <m/>
    <m/>
    <m/>
    <m/>
    <s v="No"/>
    <n v="374"/>
    <m/>
    <m/>
    <s v="Post"/>
    <s v="Post"/>
    <s v="Want to do things differently in 2019? Here are a few ideas!"/>
    <s v="https://www.facebook.com/7297163299_10156458769868300"/>
    <x v="370"/>
    <n v="304"/>
    <n v="9"/>
    <m/>
    <m/>
    <m/>
    <n v="1"/>
    <s v="1"/>
    <s v="1"/>
    <n v="0"/>
    <n v="0"/>
    <n v="0"/>
    <n v="0"/>
    <n v="0"/>
    <n v="0"/>
    <n v="12"/>
    <n v="100"/>
    <n v="12"/>
  </r>
  <r>
    <s v="7297163299_10156459482768300"/>
    <s v="7297163299_10156459482768300"/>
    <m/>
    <m/>
    <m/>
    <m/>
    <m/>
    <m/>
    <m/>
    <m/>
    <s v="No"/>
    <n v="375"/>
    <m/>
    <m/>
    <s v="Post"/>
    <s v="Post"/>
    <s v="In this season of giving, let’s remember to give back to Mother Nature. Join us &gt;&gt;&gt; https://act.gp/2Ls88GQ"/>
    <s v="https://www.facebook.com/7297163299_10156459482768300"/>
    <x v="371"/>
    <n v="2250"/>
    <n v="63"/>
    <m/>
    <m/>
    <m/>
    <n v="1"/>
    <s v="1"/>
    <s v="1"/>
    <n v="0"/>
    <n v="0"/>
    <n v="0"/>
    <n v="0"/>
    <n v="0"/>
    <n v="0"/>
    <n v="16"/>
    <n v="100"/>
    <n v="16"/>
  </r>
  <r>
    <s v="7297163299_10156455737618300"/>
    <s v="7297163299_10156455737618300"/>
    <m/>
    <m/>
    <m/>
    <m/>
    <m/>
    <m/>
    <m/>
    <m/>
    <s v="No"/>
    <n v="376"/>
    <m/>
    <m/>
    <s v="Post"/>
    <s v="Post"/>
    <s v="Nearly 30 million people were affected by climate change this year. _x000a__x000a_We've already entered dangerous territory.  We can't afford to wait any longer."/>
    <s v="https://www.facebook.com/7297163299_10156455737618300"/>
    <x v="372"/>
    <n v="339"/>
    <n v="10"/>
    <m/>
    <m/>
    <m/>
    <n v="1"/>
    <s v="1"/>
    <s v="1"/>
    <n v="1"/>
    <n v="4.3478260869565215"/>
    <n v="1"/>
    <n v="4.3478260869565215"/>
    <n v="0"/>
    <n v="0"/>
    <n v="21"/>
    <n v="91.30434782608695"/>
    <n v="23"/>
  </r>
  <r>
    <s v="7297163299_10156455834528300"/>
    <s v="7297163299_10156455834528300"/>
    <m/>
    <m/>
    <m/>
    <m/>
    <m/>
    <m/>
    <m/>
    <m/>
    <s v="No"/>
    <n v="377"/>
    <m/>
    <m/>
    <s v="Post"/>
    <s v="Post"/>
    <s v="Fighting the climate catastrophe is going to take all of us. _x000a__x000a_Yep, even you. Especially you. _x000a__x000a_#ActOnClimate"/>
    <s v="https://www.facebook.com/7297163299_10156455834528300"/>
    <x v="373"/>
    <n v="417"/>
    <n v="35"/>
    <m/>
    <m/>
    <s v=" #ActOnClimate"/>
    <n v="1"/>
    <s v="1"/>
    <s v="1"/>
    <n v="0"/>
    <n v="0"/>
    <n v="1"/>
    <n v="5.882352941176471"/>
    <n v="0"/>
    <n v="0"/>
    <n v="16"/>
    <n v="94.11764705882354"/>
    <n v="17"/>
  </r>
  <r>
    <s v="7297163299_10156447269968300"/>
    <s v="7297163299_10156447269968300"/>
    <m/>
    <m/>
    <m/>
    <m/>
    <m/>
    <m/>
    <m/>
    <m/>
    <s v="No"/>
    <n v="378"/>
    <m/>
    <m/>
    <s v="Post"/>
    <s v="Post"/>
    <s v="Did you know that there 10 million jobs in renewable energy worldwide?! 😲_x000a__x000a_So. Many. Jobs!"/>
    <s v="https://www.facebook.com/7297163299_10156447269968300"/>
    <x v="374"/>
    <n v="184"/>
    <n v="26"/>
    <m/>
    <m/>
    <m/>
    <n v="1"/>
    <s v="1"/>
    <s v="1"/>
    <n v="0"/>
    <n v="0"/>
    <n v="0"/>
    <n v="0"/>
    <n v="0"/>
    <n v="0"/>
    <n v="15"/>
    <n v="100"/>
    <n v="15"/>
  </r>
  <r>
    <s v="7297163299_10156456214163300"/>
    <s v="7297163299_10156456214163300"/>
    <m/>
    <m/>
    <m/>
    <m/>
    <m/>
    <m/>
    <m/>
    <m/>
    <s v="No"/>
    <n v="379"/>
    <m/>
    <m/>
    <s v="Post"/>
    <s v="Post"/>
    <s v="Can you spot what’s wrong with the picture on top? 🤔 _x000a__x000a_SHARE if you think supermarkets should #BreakFreeFromPlastic!"/>
    <s v="https://www.facebook.com/7297163299_10156456214163300"/>
    <x v="375"/>
    <n v="616"/>
    <n v="70"/>
    <m/>
    <m/>
    <s v=" #BreakFreeFromPlastic"/>
    <n v="1"/>
    <s v="1"/>
    <s v="1"/>
    <n v="1"/>
    <n v="5.555555555555555"/>
    <n v="1"/>
    <n v="5.555555555555555"/>
    <n v="0"/>
    <n v="0"/>
    <n v="16"/>
    <n v="88.88888888888889"/>
    <n v="18"/>
  </r>
  <r>
    <s v="7297163299_10156420899363300"/>
    <s v="7297163299_10156420899363300"/>
    <m/>
    <m/>
    <m/>
    <m/>
    <m/>
    <m/>
    <m/>
    <m/>
    <s v="No"/>
    <n v="380"/>
    <m/>
    <m/>
    <s v="Post"/>
    <s v="Post"/>
    <s v="Last minute wrapping panic?! We've got you (and your gift) covered #ZeroWaste &gt;&gt; https://act.gp/2Ukhrgc"/>
    <s v="https://www.facebook.com/7297163299_10156420899363300"/>
    <x v="376"/>
    <n v="206"/>
    <n v="3"/>
    <m/>
    <m/>
    <s v=" #ZeroWaste"/>
    <n v="1"/>
    <s v="1"/>
    <s v="1"/>
    <n v="0"/>
    <n v="0"/>
    <n v="1"/>
    <n v="8.333333333333334"/>
    <n v="0"/>
    <n v="0"/>
    <n v="11"/>
    <n v="91.66666666666667"/>
    <n v="12"/>
  </r>
  <r>
    <s v="7297163299_10156453880793300"/>
    <s v="7297163299_10156453880793300"/>
    <m/>
    <m/>
    <m/>
    <m/>
    <m/>
    <m/>
    <m/>
    <m/>
    <s v="No"/>
    <n v="381"/>
    <m/>
    <m/>
    <s v="Post"/>
    <s v="Post"/>
    <s v="Wishing you clean air, not coal in your holiday stocking. Comic via Joe Mohr &gt;&gt;https://act.gp/2T0Hzet"/>
    <s v="https://www.facebook.com/7297163299_10156453880793300"/>
    <x v="377"/>
    <n v="364"/>
    <n v="8"/>
    <m/>
    <m/>
    <m/>
    <n v="1"/>
    <s v="1"/>
    <s v="1"/>
    <n v="1"/>
    <n v="5.555555555555555"/>
    <n v="0"/>
    <n v="0"/>
    <n v="0"/>
    <n v="0"/>
    <n v="17"/>
    <n v="94.44444444444444"/>
    <n v="18"/>
  </r>
  <r>
    <s v="7297163299_10156464003358300"/>
    <s v="7297163299_10156464003358300"/>
    <m/>
    <m/>
    <m/>
    <m/>
    <m/>
    <m/>
    <m/>
    <m/>
    <s v="No"/>
    <n v="382"/>
    <m/>
    <m/>
    <s v="Post"/>
    <s v="Post"/>
    <s v="Let’s protect this little blue dot, the only home we’ve ever known &gt;&gt;&gt; https://act.gp/2Ls88GQ"/>
    <s v="https://www.facebook.com/7297163299_10156464003358300"/>
    <x v="378"/>
    <n v="1922"/>
    <n v="26"/>
    <m/>
    <m/>
    <m/>
    <n v="1"/>
    <s v="1"/>
    <s v="1"/>
    <n v="1"/>
    <n v="7.142857142857143"/>
    <n v="0"/>
    <n v="0"/>
    <n v="0"/>
    <n v="0"/>
    <n v="13"/>
    <n v="92.85714285714286"/>
    <n v="14"/>
  </r>
  <r>
    <s v="7297163299_10156456034698300"/>
    <s v="7297163299_10156456034698300"/>
    <m/>
    <m/>
    <m/>
    <m/>
    <m/>
    <m/>
    <m/>
    <m/>
    <s v="No"/>
    <n v="383"/>
    <m/>
    <m/>
    <s v="Post"/>
    <s v="Post"/>
    <s v="In difficult times, hope is an act of courage._x000a_As 2019 approaches, we look back on some of the the things which gave us #ReasonsForHope in 2018. What are yours?_x000a__x000a_https://act.gp/2yrc6JK"/>
    <s v="https://www.facebook.com/7297163299_10156456034698300"/>
    <x v="379"/>
    <n v="194"/>
    <n v="2"/>
    <m/>
    <m/>
    <s v=" #ReasonsForHope"/>
    <n v="1"/>
    <s v="1"/>
    <s v="1"/>
    <n v="1"/>
    <n v="3.3333333333333335"/>
    <n v="1"/>
    <n v="3.3333333333333335"/>
    <n v="0"/>
    <n v="0"/>
    <n v="28"/>
    <n v="93.33333333333333"/>
    <n v="30"/>
  </r>
  <r>
    <s v="7297163299_10156454023863300"/>
    <s v="7297163299_10156454023863300"/>
    <m/>
    <m/>
    <m/>
    <m/>
    <m/>
    <m/>
    <m/>
    <m/>
    <s v="No"/>
    <n v="384"/>
    <m/>
    <m/>
    <s v="Post"/>
    <s v="Post"/>
    <s v="Wishing you the greenest and most peaceful end to 2018 🎄"/>
    <s v="https://www.facebook.com/7297163299_10156454023863300"/>
    <x v="380"/>
    <n v="621"/>
    <n v="10"/>
    <m/>
    <m/>
    <m/>
    <n v="1"/>
    <s v="1"/>
    <s v="1"/>
    <n v="1"/>
    <n v="10"/>
    <n v="0"/>
    <n v="0"/>
    <n v="0"/>
    <n v="0"/>
    <n v="9"/>
    <n v="90"/>
    <n v="10"/>
  </r>
  <r>
    <s v="7297163299_10156463432938300"/>
    <s v="7297163299_10156463432938300"/>
    <m/>
    <m/>
    <m/>
    <m/>
    <m/>
    <m/>
    <m/>
    <m/>
    <s v="No"/>
    <n v="385"/>
    <m/>
    <m/>
    <s v="Post"/>
    <s v="Post"/>
    <s v="We already have the greatest gift of all. Let’s protect it 💚"/>
    <s v="https://www.facebook.com/7297163299_10156463432938300"/>
    <x v="381"/>
    <n v="1259"/>
    <n v="10"/>
    <m/>
    <m/>
    <m/>
    <n v="1"/>
    <s v="1"/>
    <s v="1"/>
    <n v="2"/>
    <n v="16.666666666666668"/>
    <n v="0"/>
    <n v="0"/>
    <n v="0"/>
    <n v="0"/>
    <n v="10"/>
    <n v="83.33333333333333"/>
    <n v="12"/>
  </r>
  <r>
    <s v="7297163299_10156465715363300"/>
    <s v="7297163299_10156465715363300"/>
    <m/>
    <m/>
    <m/>
    <m/>
    <m/>
    <m/>
    <m/>
    <m/>
    <s v="No"/>
    <n v="386"/>
    <m/>
    <m/>
    <s v="Post"/>
    <s v="Post"/>
    <s v="Just sit back, relax, and look at all the amazing photos that shaped 2018."/>
    <s v="https://www.facebook.com/7297163299_10156465715363300"/>
    <x v="382"/>
    <n v="618"/>
    <n v="15"/>
    <m/>
    <m/>
    <m/>
    <n v="1"/>
    <s v="1"/>
    <s v="1"/>
    <n v="1"/>
    <n v="7.142857142857143"/>
    <n v="0"/>
    <n v="0"/>
    <n v="0"/>
    <n v="0"/>
    <n v="13"/>
    <n v="92.85714285714286"/>
    <n v="14"/>
  </r>
  <r>
    <s v="7297163299_996822047174441"/>
    <s v="7297163299_996822047174441"/>
    <m/>
    <m/>
    <m/>
    <m/>
    <m/>
    <m/>
    <m/>
    <m/>
    <s v="No"/>
    <n v="387"/>
    <m/>
    <m/>
    <s v="Post"/>
    <s v="Post"/>
    <s v="After all these years, the biggest thing we’ve learned is this: TOGETHER, WE ARE STRONGER. _x000a__x000a_Thank YOU for keeping up the fight for a green and peaceful future!"/>
    <s v="https://www.facebook.com/7297163299_996822047174441"/>
    <x v="383"/>
    <n v="752"/>
    <n v="24"/>
    <m/>
    <m/>
    <m/>
    <n v="1"/>
    <s v="1"/>
    <s v="1"/>
    <n v="3"/>
    <n v="10.344827586206897"/>
    <n v="0"/>
    <n v="0"/>
    <n v="0"/>
    <n v="0"/>
    <n v="26"/>
    <n v="89.65517241379311"/>
    <n v="29"/>
  </r>
  <r>
    <s v="7297163299_10156453943038300"/>
    <s v="7297163299_10156453943038300"/>
    <m/>
    <m/>
    <m/>
    <m/>
    <m/>
    <m/>
    <m/>
    <m/>
    <s v="No"/>
    <n v="388"/>
    <m/>
    <m/>
    <s v="Post"/>
    <s v="Post"/>
    <s v="Make 2019 the year you make change happen! _x000a__x000a_Sign up for the European Changemakers course that starts online on February 18th and learn how to build your own campaign step by step: https://act.gp/2LrVlEf_x000a__x000a_ #EuropeanChangemakers"/>
    <s v="https://www.facebook.com/7297163299_10156453943038300"/>
    <x v="384"/>
    <n v="181"/>
    <n v="0"/>
    <m/>
    <m/>
    <s v=" #EuropeanChangemakers"/>
    <n v="1"/>
    <s v="1"/>
    <s v="1"/>
    <n v="0"/>
    <n v="0"/>
    <n v="0"/>
    <n v="0"/>
    <n v="0"/>
    <n v="0"/>
    <n v="33"/>
    <n v="100"/>
    <n v="33"/>
  </r>
  <r>
    <s v="7297163299_10156467973348300"/>
    <s v="7297163299_10156467973348300"/>
    <m/>
    <m/>
    <m/>
    <m/>
    <m/>
    <m/>
    <m/>
    <m/>
    <s v="No"/>
    <n v="389"/>
    <m/>
    <m/>
    <s v="Post"/>
    <s v="Post"/>
    <s v="#DYK? Forests are one of our best defences against #climatechange. We need to protect them 🌲🌳"/>
    <s v="https://www.facebook.com/7297163299_10156467973348300"/>
    <x v="385"/>
    <n v="1303"/>
    <n v="87"/>
    <m/>
    <m/>
    <s v=" #DYK #climatechange"/>
    <n v="1"/>
    <s v="1"/>
    <s v="1"/>
    <n v="2"/>
    <n v="13.333333333333334"/>
    <n v="0"/>
    <n v="0"/>
    <n v="0"/>
    <n v="0"/>
    <n v="13"/>
    <n v="86.66666666666667"/>
    <n v="15"/>
  </r>
  <r>
    <s v="7297163299_578671515905888"/>
    <s v="7297163299_578671515905888"/>
    <m/>
    <m/>
    <m/>
    <m/>
    <m/>
    <m/>
    <m/>
    <m/>
    <s v="No"/>
    <n v="390"/>
    <m/>
    <m/>
    <s v="Post"/>
    <s v="Post"/>
    <s v="“Di Indonesia, sektor-sektor ekstraktif, energi dan infrastruktur merupakan permainan pemain besar. Agar berhasil, Anda harus mengenal siapa saja pemain-pemain itu, menjaga hubungan baik, serta menggunakan pengaruh mereka untuk membuat, menghambat ataupun melanggar peraturan demi kepentingan diri sendiri. Anda harus menjadikan mereka seperti anggota keluarga sendiri” — DR. Laode Ida, Ombudsman Republik Indonesia._x000a__x000a_Berani #BersihkanIndonesia dari #COALRUPTION?"/>
    <s v="https://www.facebook.com/7297163299_578671515905888"/>
    <x v="386"/>
    <n v="56"/>
    <n v="2"/>
    <m/>
    <m/>
    <s v=" #BersihkanIndonesia #COALRUPTION"/>
    <n v="1"/>
    <s v="1"/>
    <s v="1"/>
    <n v="0"/>
    <n v="0"/>
    <n v="0"/>
    <n v="0"/>
    <n v="0"/>
    <n v="0"/>
    <n v="57"/>
    <n v="100"/>
    <n v="57"/>
  </r>
  <r>
    <s v="7297163299_10156461871833300"/>
    <s v="7297163299_10156461871833300"/>
    <m/>
    <m/>
    <m/>
    <m/>
    <m/>
    <m/>
    <m/>
    <m/>
    <s v="No"/>
    <n v="391"/>
    <m/>
    <m/>
    <s v="Post"/>
    <s v="Post"/>
    <s v="We need your help! :) Meet our ROV (remote operated vehicle - or as we like to call it, our mini-submarine!). It's been exploring Australia's wild and pristine Great Southern Reef to help us learn more about this magical area and protect it from oil drilling. _x000a__x000a_But we need a name for our adventurous little submarine! Can you come up with a catchy name for it to help spread the word about the campaign?_x000a__x000a_Submit your name suggestion here: act.gp/nameoursub"/>
    <s v="https://www.facebook.com/7297163299_10156461871833300"/>
    <x v="387"/>
    <n v="168"/>
    <n v="6"/>
    <m/>
    <m/>
    <m/>
    <n v="1"/>
    <s v="1"/>
    <s v="1"/>
    <n v="6"/>
    <n v="7.407407407407407"/>
    <n v="1"/>
    <n v="1.2345679012345678"/>
    <n v="0"/>
    <n v="0"/>
    <n v="74"/>
    <n v="91.35802469135803"/>
    <n v="81"/>
  </r>
  <r>
    <s v="7297163299_10156420915483300"/>
    <s v="7297163299_10156420915483300"/>
    <m/>
    <m/>
    <m/>
    <m/>
    <m/>
    <m/>
    <m/>
    <m/>
    <s v="No"/>
    <n v="392"/>
    <m/>
    <m/>
    <s v="Post"/>
    <s v="Post"/>
    <s v="Let's find out in 2019, right?! 🙂 🌱 #ReasonsForHope"/>
    <s v="https://www.facebook.com/7297163299_10156420915483300"/>
    <x v="388"/>
    <n v="362"/>
    <n v="13"/>
    <m/>
    <m/>
    <s v=" #ReasonsForHope"/>
    <n v="1"/>
    <s v="1"/>
    <s v="1"/>
    <n v="1"/>
    <n v="14.285714285714286"/>
    <n v="0"/>
    <n v="0"/>
    <n v="0"/>
    <n v="0"/>
    <n v="6"/>
    <n v="85.71428571428571"/>
    <n v="7"/>
  </r>
  <r>
    <s v="7297163299_10156447276808300"/>
    <s v="7297163299_10156447276808300"/>
    <m/>
    <m/>
    <m/>
    <m/>
    <m/>
    <m/>
    <m/>
    <m/>
    <s v="No"/>
    <n v="393"/>
    <m/>
    <m/>
    <s v="Post"/>
    <s v="Post"/>
    <s v="7 countries are already powered by 100% renewable energy. What's stopping the rest of the world?"/>
    <s v="https://www.facebook.com/7297163299_10156447276808300"/>
    <x v="389"/>
    <n v="488"/>
    <n v="180"/>
    <m/>
    <m/>
    <m/>
    <n v="1"/>
    <s v="1"/>
    <s v="1"/>
    <n v="0"/>
    <n v="0"/>
    <n v="0"/>
    <n v="0"/>
    <n v="0"/>
    <n v="0"/>
    <n v="16"/>
    <n v="100"/>
    <n v="16"/>
  </r>
  <r>
    <s v="7297163299_10156456237908300"/>
    <s v="7297163299_10156456237908300"/>
    <m/>
    <m/>
    <m/>
    <m/>
    <m/>
    <m/>
    <m/>
    <m/>
    <s v="No"/>
    <n v="394"/>
    <m/>
    <m/>
    <s v="Post"/>
    <s v="Post"/>
    <s v="✅ Put people over profit_x000a_✅ Include everyone (yes, everyone)_x000a_✅ Value experiences above things_x000a__x000a_Let’s go, 2019. https://act.gp/2LwNNAf"/>
    <s v="https://www.facebook.com/7297163299_10156456237908300"/>
    <x v="390"/>
    <n v="251"/>
    <n v="9"/>
    <m/>
    <m/>
    <m/>
    <n v="1"/>
    <s v="1"/>
    <s v="1"/>
    <n v="0"/>
    <n v="0"/>
    <n v="0"/>
    <n v="0"/>
    <n v="0"/>
    <n v="0"/>
    <n v="16"/>
    <n v="100"/>
    <n v="16"/>
  </r>
  <r>
    <s v="7297163299_10156471219608300"/>
    <s v="7297163299_10156471219608300"/>
    <m/>
    <m/>
    <m/>
    <m/>
    <m/>
    <m/>
    <m/>
    <m/>
    <s v="No"/>
    <n v="395"/>
    <m/>
    <m/>
    <s v="Post"/>
    <s v="Post"/>
    <s v="It’s been an EPIC year for the Greenpeace fleet! These photos capture the most breathtaking moments aboard the Greenpeace Rainbow Warrior, Greenpeace Arctic Sunrise, &amp; Greenpeace Esperanza. ⛵️💚 🌈"/>
    <s v="https://www.facebook.com/7297163299_10156471219608300"/>
    <x v="391"/>
    <n v="739"/>
    <n v="14"/>
    <m/>
    <m/>
    <m/>
    <n v="1"/>
    <s v="1"/>
    <s v="1"/>
    <n v="1"/>
    <n v="3.7037037037037037"/>
    <n v="0"/>
    <n v="0"/>
    <n v="0"/>
    <n v="0"/>
    <n v="26"/>
    <n v="96.29629629629629"/>
    <n v="27"/>
  </r>
  <r>
    <s v="7297163299_10156453909148300"/>
    <s v="7297163299_10156453909148300"/>
    <m/>
    <m/>
    <m/>
    <m/>
    <m/>
    <m/>
    <m/>
    <m/>
    <s v="No"/>
    <n v="396"/>
    <m/>
    <m/>
    <s v="Post"/>
    <s v="Post"/>
    <s v="To everyone who has taken action, raised their voice, and stood together to stop all new oil production everywhere, THANK YOU. The People vs. Oil movement is growing and will continue in 2019 #MakeOilHistory &gt;&gt; https://act.gp/2EDVOTj"/>
    <s v="https://www.facebook.com/7297163299_10156453909148300"/>
    <x v="392"/>
    <n v="388"/>
    <n v="15"/>
    <m/>
    <m/>
    <s v=" #MakeOilHistory"/>
    <n v="1"/>
    <s v="1"/>
    <s v="1"/>
    <n v="1"/>
    <n v="2.9411764705882355"/>
    <n v="0"/>
    <n v="0"/>
    <n v="0"/>
    <n v="0"/>
    <n v="33"/>
    <n v="97.05882352941177"/>
    <n v="34"/>
  </r>
  <r>
    <s v="7297163299_10156472665723300"/>
    <s v="7297163299_10156472665723300"/>
    <m/>
    <m/>
    <m/>
    <m/>
    <m/>
    <m/>
    <m/>
    <m/>
    <s v="No"/>
    <n v="397"/>
    <m/>
    <m/>
    <s v="Post"/>
    <s v="Post"/>
    <s v="In the birthplace of the Theory of Evolution, climate change is a new threat to Darwin’s creatures."/>
    <s v="https://www.facebook.com/7297163299_10156472665723300"/>
    <x v="393"/>
    <n v="308"/>
    <n v="16"/>
    <m/>
    <m/>
    <m/>
    <n v="1"/>
    <s v="1"/>
    <s v="1"/>
    <n v="0"/>
    <n v="0"/>
    <n v="1"/>
    <n v="5.555555555555555"/>
    <n v="0"/>
    <n v="0"/>
    <n v="17"/>
    <n v="94.44444444444444"/>
    <n v="18"/>
  </r>
  <r>
    <s v="7297163299_10156420933673300"/>
    <s v="7297163299_10156420933673300"/>
    <m/>
    <m/>
    <m/>
    <m/>
    <m/>
    <m/>
    <m/>
    <m/>
    <s v="No"/>
    <n v="398"/>
    <m/>
    <m/>
    <s v="Post"/>
    <s v="Post"/>
    <s v="Jamie Margolin makes us feel better about 2018. She was one of Teen Vogue's girls and femmes of the year, and she's inspired a youth revolution! Let's look forward to more from her in 2019 ✊  #ReasonsForHope Zero Hour"/>
    <s v="https://www.facebook.com/7297163299_10156420933673300"/>
    <x v="394"/>
    <n v="273"/>
    <n v="12"/>
    <m/>
    <m/>
    <s v=" #ReasonsForHope"/>
    <n v="1"/>
    <s v="1"/>
    <s v="1"/>
    <n v="1"/>
    <n v="2.6315789473684212"/>
    <n v="0"/>
    <n v="0"/>
    <n v="0"/>
    <n v="0"/>
    <n v="37"/>
    <n v="97.36842105263158"/>
    <n v="38"/>
  </r>
  <r>
    <s v="7297163299_10156447688613300"/>
    <s v="7297163299_10156447688613300"/>
    <m/>
    <m/>
    <m/>
    <m/>
    <m/>
    <m/>
    <m/>
    <m/>
    <s v="No"/>
    <n v="399"/>
    <m/>
    <m/>
    <s v="Post"/>
    <s v="Post"/>
    <s v="$300 billion dollars were spent on subsidies for fossil fuels in 2017. That's double what governments spent on renewables. _x000a__x000a_Something isn't right about that equation..."/>
    <s v="https://www.facebook.com/7297163299_10156447688613300"/>
    <x v="395"/>
    <n v="192"/>
    <n v="58"/>
    <m/>
    <m/>
    <m/>
    <n v="1"/>
    <s v="1"/>
    <s v="1"/>
    <n v="1"/>
    <n v="4"/>
    <n v="0"/>
    <n v="0"/>
    <n v="0"/>
    <n v="0"/>
    <n v="24"/>
    <n v="96"/>
    <n v="25"/>
  </r>
  <r>
    <s v="7297163299_10156474771743300"/>
    <s v="7297163299_10156474771743300"/>
    <m/>
    <m/>
    <m/>
    <m/>
    <m/>
    <m/>
    <m/>
    <m/>
    <s v="No"/>
    <n v="400"/>
    <m/>
    <m/>
    <s v="Post"/>
    <s v="Post"/>
    <s v="Let’s make 2019 the year we beat plastic pollution 👊"/>
    <s v="https://www.facebook.com/7297163299_10156474771743300"/>
    <x v="396"/>
    <n v="1358"/>
    <n v="26"/>
    <m/>
    <m/>
    <m/>
    <n v="1"/>
    <s v="1"/>
    <s v="1"/>
    <n v="0"/>
    <n v="0"/>
    <n v="0"/>
    <n v="0"/>
    <n v="0"/>
    <n v="0"/>
    <n v="10"/>
    <n v="100"/>
    <n v="10"/>
  </r>
  <r>
    <s v="7297163299_10156471485998300"/>
    <s v="7297163299_10156471485998300"/>
    <m/>
    <m/>
    <m/>
    <m/>
    <m/>
    <m/>
    <m/>
    <m/>
    <s v="No"/>
    <n v="401"/>
    <m/>
    <m/>
    <s v="Post"/>
    <s v="Post"/>
    <s v="Take these to your next potluck holiday brunch! It’s the perfect conversation starter to get your friends and family to protect forests, like the Canadian boreal forest that inspired this recipe. :)"/>
    <s v="https://www.facebook.com/7297163299_10156471485998300"/>
    <x v="397"/>
    <n v="162"/>
    <n v="32"/>
    <m/>
    <m/>
    <m/>
    <n v="1"/>
    <s v="1"/>
    <s v="1"/>
    <n v="3"/>
    <n v="9.375"/>
    <n v="0"/>
    <n v="0"/>
    <n v="0"/>
    <n v="0"/>
    <n v="29"/>
    <n v="90.625"/>
    <n v="32"/>
  </r>
  <r>
    <s v="7297163299_10156453902538300"/>
    <s v="7297163299_10156453902538300"/>
    <m/>
    <m/>
    <m/>
    <m/>
    <m/>
    <m/>
    <m/>
    <m/>
    <s v="No"/>
    <n v="402"/>
    <m/>
    <m/>
    <s v="Post"/>
    <s v="Post"/>
    <s v="&quot;Never doubt that a small group of thoughtful, committed citizens can change the world; indeed, it's the only thing that ever has.&quot;_x000a__x000a_- Margaret Mead"/>
    <s v="https://www.facebook.com/7297163299_10156453902538300"/>
    <x v="398"/>
    <n v="1245"/>
    <n v="25"/>
    <m/>
    <m/>
    <m/>
    <n v="1"/>
    <s v="1"/>
    <s v="1"/>
    <n v="1"/>
    <n v="4.166666666666667"/>
    <n v="1"/>
    <n v="4.166666666666667"/>
    <n v="0"/>
    <n v="0"/>
    <n v="22"/>
    <n v="91.66666666666667"/>
    <n v="24"/>
  </r>
  <r>
    <s v="7297163299_10156456246203300"/>
    <s v="7297163299_10156456246203300"/>
    <m/>
    <m/>
    <m/>
    <m/>
    <m/>
    <m/>
    <m/>
    <m/>
    <s v="No"/>
    <n v="403"/>
    <m/>
    <m/>
    <s v="Post"/>
    <s v="Post"/>
    <s v="Isn’t nature amazing? 😍🌈"/>
    <s v="https://www.facebook.com/7297163299_10156456246203300"/>
    <x v="399"/>
    <n v="2974"/>
    <n v="126"/>
    <m/>
    <m/>
    <m/>
    <n v="1"/>
    <s v="1"/>
    <s v="1"/>
    <n v="1"/>
    <n v="25"/>
    <n v="0"/>
    <n v="0"/>
    <n v="0"/>
    <n v="0"/>
    <n v="3"/>
    <n v="75"/>
    <n v="4"/>
  </r>
  <r>
    <s v="7297163299_10156471481878300"/>
    <s v="7297163299_10156471481878300"/>
    <m/>
    <m/>
    <m/>
    <m/>
    <m/>
    <m/>
    <m/>
    <m/>
    <s v="No"/>
    <n v="404"/>
    <m/>
    <m/>
    <s v="Post"/>
    <s v="Post"/>
    <s v="Take a breath…tomorrow is a new day to keep fighting for a green and just world."/>
    <s v="https://www.facebook.com/7297163299_10156471481878300"/>
    <x v="400"/>
    <n v="1064"/>
    <n v="11"/>
    <m/>
    <m/>
    <m/>
    <n v="1"/>
    <s v="1"/>
    <s v="1"/>
    <n v="0"/>
    <n v="0"/>
    <n v="0"/>
    <n v="0"/>
    <n v="0"/>
    <n v="0"/>
    <n v="17"/>
    <n v="100"/>
    <n v="17"/>
  </r>
  <r>
    <s v="7297163299_10156454004363300"/>
    <s v="7297163299_10156454004363300"/>
    <m/>
    <m/>
    <m/>
    <m/>
    <m/>
    <m/>
    <m/>
    <m/>
    <s v="No"/>
    <n v="405"/>
    <m/>
    <m/>
    <s v="Post"/>
    <s v="Post"/>
    <s v="“Less than fifty people have ever dived to the bottom of the Antarctic Ocean. Shall we join them?”_x000a__x000a_Experience the wonders of the Antarctic first hand in this stunning VR film, narrated by and featuring Hollywood star and Antarctic ambassador Javier Bardem."/>
    <s v="https://www.facebook.com/7297163299_10156454004363300"/>
    <x v="401"/>
    <n v="595"/>
    <n v="35"/>
    <m/>
    <m/>
    <m/>
    <n v="1"/>
    <s v="1"/>
    <s v="1"/>
    <n v="2"/>
    <n v="4.761904761904762"/>
    <n v="0"/>
    <n v="0"/>
    <n v="0"/>
    <n v="0"/>
    <n v="40"/>
    <n v="95.23809523809524"/>
    <n v="42"/>
  </r>
  <r>
    <s v="7297163299_10156456248823300"/>
    <s v="7297163299_10156456248823300"/>
    <m/>
    <m/>
    <m/>
    <m/>
    <m/>
    <m/>
    <m/>
    <m/>
    <s v="No"/>
    <n v="406"/>
    <m/>
    <m/>
    <s v="Post"/>
    <s v="Post"/>
    <s v="Shine bright, 2019 🌞"/>
    <s v="https://www.facebook.com/7297163299_10156456248823300"/>
    <x v="402"/>
    <n v="3001"/>
    <n v="66"/>
    <m/>
    <m/>
    <m/>
    <n v="1"/>
    <s v="1"/>
    <s v="1"/>
    <n v="2"/>
    <n v="66.66666666666667"/>
    <n v="0"/>
    <n v="0"/>
    <n v="0"/>
    <n v="0"/>
    <n v="1"/>
    <n v="33.333333333333336"/>
    <n v="3"/>
  </r>
  <r>
    <s v="7297163299_10156420979143300"/>
    <s v="7297163299_10156420979143300"/>
    <m/>
    <m/>
    <m/>
    <m/>
    <m/>
    <m/>
    <m/>
    <m/>
    <s v="No"/>
    <n v="407"/>
    <m/>
    <m/>
    <s v="Post"/>
    <s v="Post"/>
    <s v="What's 2019 without a New Year's resolution?! Here's one we can all try and keep... 🎉✊ 🙂"/>
    <s v="https://www.facebook.com/7297163299_10156420979143300"/>
    <x v="403"/>
    <n v="1221"/>
    <n v="47"/>
    <m/>
    <m/>
    <m/>
    <n v="1"/>
    <s v="1"/>
    <s v="1"/>
    <n v="0"/>
    <n v="0"/>
    <n v="0"/>
    <n v="0"/>
    <n v="0"/>
    <n v="0"/>
    <n v="15"/>
    <n v="100"/>
    <n v="15"/>
  </r>
  <r>
    <s v="7297163299_10156482373683300"/>
    <s v="7297163299_10156482373683300"/>
    <m/>
    <m/>
    <m/>
    <m/>
    <m/>
    <m/>
    <m/>
    <m/>
    <s v="No"/>
    <n v="408"/>
    <m/>
    <m/>
    <s v="Post"/>
    <s v="Post"/>
    <s v="Love will always conquer hate._x000a_Let’s make 2019 the year of love ❤️"/>
    <s v="https://www.facebook.com/7297163299_10156482373683300"/>
    <x v="404"/>
    <n v="2704"/>
    <n v="27"/>
    <m/>
    <m/>
    <m/>
    <n v="1"/>
    <s v="1"/>
    <s v="1"/>
    <n v="2"/>
    <n v="15.384615384615385"/>
    <n v="1"/>
    <n v="7.6923076923076925"/>
    <n v="0"/>
    <n v="0"/>
    <n v="10"/>
    <n v="76.92307692307692"/>
    <n v="13"/>
  </r>
  <r>
    <s v="7297163299_10156471489298300"/>
    <s v="7297163299_10156471489298300"/>
    <m/>
    <m/>
    <m/>
    <m/>
    <m/>
    <m/>
    <m/>
    <m/>
    <s v="No"/>
    <n v="409"/>
    <m/>
    <m/>
    <s v="Post"/>
    <s v="Post"/>
    <s v="The New Year’s resolution governments and corporations should’ve made years ago. SHARE this if you want 100% clean energy NOW! ☀️"/>
    <s v="https://www.facebook.com/7297163299_10156471489298300"/>
    <x v="405"/>
    <n v="300"/>
    <n v="63"/>
    <m/>
    <m/>
    <m/>
    <n v="1"/>
    <s v="1"/>
    <s v="1"/>
    <n v="1"/>
    <n v="4.545454545454546"/>
    <n v="0"/>
    <n v="0"/>
    <n v="0"/>
    <n v="0"/>
    <n v="21"/>
    <n v="95.45454545454545"/>
    <n v="22"/>
  </r>
  <r>
    <s v="7297163299_10156454020443300"/>
    <s v="7297163299_10156454020443300"/>
    <m/>
    <m/>
    <m/>
    <m/>
    <m/>
    <m/>
    <m/>
    <m/>
    <s v="No"/>
    <n v="410"/>
    <m/>
    <m/>
    <s v="Post"/>
    <s v="Post"/>
    <s v="Which direction would you choose?"/>
    <s v="https://www.facebook.com/7297163299_10156454020443300"/>
    <x v="406"/>
    <n v="503"/>
    <n v="108"/>
    <m/>
    <m/>
    <m/>
    <n v="1"/>
    <s v="1"/>
    <s v="1"/>
    <n v="0"/>
    <n v="0"/>
    <n v="0"/>
    <n v="0"/>
    <n v="0"/>
    <n v="0"/>
    <n v="5"/>
    <n v="100"/>
    <n v="5"/>
  </r>
  <r>
    <s v="7297163299_10156484404878300"/>
    <s v="7297163299_10156484404878300"/>
    <m/>
    <m/>
    <m/>
    <m/>
    <m/>
    <m/>
    <m/>
    <m/>
    <s v="No"/>
    <n v="411"/>
    <m/>
    <m/>
    <s v="Post"/>
    <s v="Post"/>
    <s v="Meanwhile, in Antarctica."/>
    <s v="https://www.facebook.com/7297163299_10156484404878300"/>
    <x v="407"/>
    <n v="2912"/>
    <n v="217"/>
    <m/>
    <m/>
    <m/>
    <n v="1"/>
    <s v="1"/>
    <s v="1"/>
    <n v="0"/>
    <n v="0"/>
    <n v="0"/>
    <n v="0"/>
    <n v="0"/>
    <n v="0"/>
    <n v="3"/>
    <n v="100"/>
    <n v="3"/>
  </r>
  <r>
    <s v="7297163299_10156485030068300"/>
    <s v="7297163299_10156485030068300"/>
    <m/>
    <m/>
    <m/>
    <m/>
    <m/>
    <m/>
    <m/>
    <m/>
    <s v="No"/>
    <n v="412"/>
    <m/>
    <m/>
    <s v="Post"/>
    <s v="Post"/>
    <s v="We can’t recycle our way out of the plastic crisis. Here's how we can make 2019 the year we #breakfreefromplastic &gt;&gt;&gt; https://act.gp/2R71LLM"/>
    <s v="https://www.facebook.com/7297163299_10156485030068300"/>
    <x v="408"/>
    <n v="648"/>
    <n v="63"/>
    <m/>
    <m/>
    <s v=" #breakfreefromplastic"/>
    <n v="1"/>
    <s v="1"/>
    <s v="1"/>
    <n v="0"/>
    <n v="0"/>
    <n v="1"/>
    <n v="4.761904761904762"/>
    <n v="0"/>
    <n v="0"/>
    <n v="20"/>
    <n v="95.23809523809524"/>
    <n v="21"/>
  </r>
  <r>
    <s v="7297163299_10156485636478300"/>
    <s v="7297163299_10156485636478300"/>
    <m/>
    <m/>
    <m/>
    <m/>
    <m/>
    <m/>
    <m/>
    <m/>
    <s v="No"/>
    <n v="413"/>
    <m/>
    <m/>
    <s v="Post"/>
    <s v="Post"/>
    <s v="How will you be saving the world this year? _x000a__x000a_#NewYear"/>
    <s v="https://www.facebook.com/7297163299_10156485636478300"/>
    <x v="409"/>
    <n v="222"/>
    <n v="18"/>
    <m/>
    <m/>
    <s v=" #NewYear"/>
    <n v="1"/>
    <s v="1"/>
    <s v="1"/>
    <n v="0"/>
    <n v="0"/>
    <n v="0"/>
    <n v="0"/>
    <n v="0"/>
    <n v="0"/>
    <n v="10"/>
    <n v="100"/>
    <n v="10"/>
  </r>
  <r>
    <s v="7297163299_10156486395298300"/>
    <s v="7297163299_10156486395298300"/>
    <m/>
    <m/>
    <m/>
    <m/>
    <m/>
    <m/>
    <m/>
    <m/>
    <s v="No"/>
    <n v="414"/>
    <m/>
    <m/>
    <s v="Post"/>
    <s v="Post"/>
    <s v="Brazil’s new president is already putting Indigenous rights and the Amazon at risk."/>
    <s v="https://www.facebook.com/7297163299_10156486395298300"/>
    <x v="410"/>
    <n v="202"/>
    <n v="92"/>
    <m/>
    <m/>
    <m/>
    <n v="1"/>
    <s v="1"/>
    <s v="1"/>
    <n v="0"/>
    <n v="0"/>
    <n v="1"/>
    <n v="7.142857142857143"/>
    <n v="0"/>
    <n v="0"/>
    <n v="13"/>
    <n v="92.85714285714286"/>
    <n v="14"/>
  </r>
  <r>
    <s v="7297163299_10156486397428300"/>
    <s v="7297163299_10156486397428300"/>
    <m/>
    <m/>
    <m/>
    <m/>
    <m/>
    <m/>
    <m/>
    <m/>
    <s v="No"/>
    <n v="415"/>
    <m/>
    <m/>
    <s v="Post"/>
    <s v="Post"/>
    <s v="💜🐬"/>
    <s v="https://www.facebook.com/7297163299_10156486397428300"/>
    <x v="411"/>
    <n v="932"/>
    <n v="78"/>
    <m/>
    <m/>
    <m/>
    <n v="1"/>
    <s v="1"/>
    <s v="1"/>
    <n v="0"/>
    <n v="0"/>
    <n v="0"/>
    <n v="0"/>
    <n v="0"/>
    <n v="0"/>
    <n v="0"/>
    <n v="0"/>
    <n v="0"/>
  </r>
  <r>
    <s v="7297163299_10156485104878300"/>
    <s v="7297163299_10156485104878300"/>
    <m/>
    <m/>
    <m/>
    <m/>
    <m/>
    <m/>
    <m/>
    <m/>
    <s v="No"/>
    <n v="416"/>
    <m/>
    <m/>
    <s v="Post"/>
    <s v="Post"/>
    <s v="Rather than feel guilty... feel angry. Your actions matter &gt;&gt;&gt; https://act.gp/2LKfEx8"/>
    <s v="https://www.facebook.com/7297163299_10156485104878300"/>
    <x v="412"/>
    <n v="510"/>
    <n v="55"/>
    <m/>
    <m/>
    <m/>
    <n v="1"/>
    <s v="1"/>
    <s v="1"/>
    <n v="0"/>
    <n v="0"/>
    <n v="2"/>
    <n v="22.22222222222222"/>
    <n v="0"/>
    <n v="0"/>
    <n v="7"/>
    <n v="77.77777777777777"/>
    <n v="9"/>
  </r>
  <r>
    <s v="7297163299_10156487725273300"/>
    <s v="7297163299_10156487725273300"/>
    <m/>
    <m/>
    <m/>
    <m/>
    <m/>
    <m/>
    <m/>
    <m/>
    <s v="No"/>
    <n v="417"/>
    <m/>
    <m/>
    <s v="Post"/>
    <s v="Post"/>
    <s v="🙁_x000a__x000a_#BreakFreeFromPlastic _x000a__x000a_👉🏽 https://act.gp/2TuM80Y"/>
    <s v="https://www.facebook.com/7297163299_10156487725273300"/>
    <x v="413"/>
    <n v="9550"/>
    <n v="182"/>
    <m/>
    <m/>
    <s v=" #BreakFreeFromPlastic"/>
    <n v="1"/>
    <s v="1"/>
    <s v="1"/>
    <n v="0"/>
    <n v="0"/>
    <n v="0"/>
    <n v="0"/>
    <n v="0"/>
    <n v="0"/>
    <n v="1"/>
    <n v="100"/>
    <n v="1"/>
  </r>
  <r>
    <s v="7297163299_10156487841103300"/>
    <s v="7297163299_10156487841103300"/>
    <m/>
    <m/>
    <m/>
    <m/>
    <m/>
    <m/>
    <m/>
    <m/>
    <s v="No"/>
    <n v="418"/>
    <m/>
    <m/>
    <s v="Post"/>
    <s v="Post"/>
    <s v="You don't need all that plastic trash in your life _x000a__x000a_#BreakFreeFromPlastic"/>
    <s v="https://www.facebook.com/7297163299_10156487841103300"/>
    <x v="414"/>
    <n v="1231"/>
    <n v="41"/>
    <m/>
    <m/>
    <s v=" #BreakFreeFromPlastic"/>
    <n v="1"/>
    <s v="1"/>
    <s v="1"/>
    <n v="0"/>
    <n v="0"/>
    <n v="1"/>
    <n v="9.090909090909092"/>
    <n v="0"/>
    <n v="0"/>
    <n v="10"/>
    <n v="90.9090909090909"/>
    <n v="11"/>
  </r>
  <r>
    <s v="7297163299_10156488065328300"/>
    <s v="7297163299_10156488065328300"/>
    <m/>
    <m/>
    <m/>
    <m/>
    <m/>
    <m/>
    <m/>
    <m/>
    <s v="No"/>
    <n v="419"/>
    <m/>
    <m/>
    <s v="Post"/>
    <s v="Post"/>
    <s v="Happy New Year from everyone on board the Greenpeace Arctic Sunrise 🎉"/>
    <s v="https://www.facebook.com/7297163299_10156488065328300"/>
    <x v="415"/>
    <n v="153"/>
    <n v="16"/>
    <m/>
    <m/>
    <m/>
    <n v="1"/>
    <s v="1"/>
    <s v="1"/>
    <n v="1"/>
    <n v="9.090909090909092"/>
    <n v="0"/>
    <n v="0"/>
    <n v="0"/>
    <n v="0"/>
    <n v="10"/>
    <n v="90.9090909090909"/>
    <n v="11"/>
  </r>
  <r>
    <s v="7297163299_10156488475033300"/>
    <s v="7297163299_10156488475033300"/>
    <m/>
    <m/>
    <m/>
    <m/>
    <m/>
    <m/>
    <m/>
    <m/>
    <s v="No"/>
    <n v="420"/>
    <m/>
    <m/>
    <s v="Post"/>
    <s v="Post"/>
    <s v="Nice! Share this if you want your city, state and country to follow California’s lead!_x000a__x000a_via World Economic Forum"/>
    <s v="https://www.facebook.com/7297163299_10156488475033300"/>
    <x v="416"/>
    <n v="240"/>
    <n v="10"/>
    <m/>
    <m/>
    <m/>
    <n v="1"/>
    <s v="1"/>
    <s v="1"/>
    <n v="2"/>
    <n v="10"/>
    <n v="0"/>
    <n v="0"/>
    <n v="0"/>
    <n v="0"/>
    <n v="18"/>
    <n v="90"/>
    <n v="20"/>
  </r>
  <r>
    <s v="7297163299_10156485023943300"/>
    <s v="7297163299_10156485023943300"/>
    <m/>
    <m/>
    <m/>
    <m/>
    <m/>
    <m/>
    <m/>
    <m/>
    <s v="No"/>
    <n v="421"/>
    <m/>
    <m/>
    <s v="Post"/>
    <s v="Post"/>
    <s v="Ever heard of the Great Southern Reef? Watch and find out how we're exploring this wild frontier. https://act.gp/2RPLpH6"/>
    <s v="https://www.facebook.com/7297163299_10156485023943300"/>
    <x v="417"/>
    <n v="246"/>
    <n v="3"/>
    <m/>
    <m/>
    <m/>
    <n v="1"/>
    <s v="1"/>
    <s v="1"/>
    <n v="1"/>
    <n v="5.882352941176471"/>
    <n v="1"/>
    <n v="5.882352941176471"/>
    <n v="0"/>
    <n v="0"/>
    <n v="15"/>
    <n v="88.23529411764706"/>
    <n v="17"/>
  </r>
  <r>
    <s v="7297163299_10156485934448300"/>
    <s v="7297163299_10156485934448300"/>
    <m/>
    <m/>
    <m/>
    <m/>
    <m/>
    <m/>
    <m/>
    <m/>
    <s v="No"/>
    <n v="422"/>
    <m/>
    <m/>
    <s v="Post"/>
    <s v="Post"/>
    <s v="If you're feeling depressed about the state of the world, know that you are not alone. _x000a__x000a_&quot;The best antidote to feeling powerless is activism. It doesn’t make you less sad, but adds hope, solidarity and love.&quot;_x000a_- Bill McKibben_x000a__x000a_https://act.gp/2LV3qlr_x000a__x000a_#SelfCare"/>
    <s v="https://www.facebook.com/7297163299_10156485934448300"/>
    <x v="418"/>
    <n v="554"/>
    <n v="10"/>
    <m/>
    <m/>
    <s v=" #SelfCare"/>
    <n v="1"/>
    <s v="1"/>
    <s v="1"/>
    <n v="3"/>
    <n v="7.5"/>
    <n v="3"/>
    <n v="7.5"/>
    <n v="0"/>
    <n v="0"/>
    <n v="34"/>
    <n v="85"/>
    <n v="40"/>
  </r>
  <r>
    <s v="7297163299_10156488069698300"/>
    <s v="7297163299_10156488069698300"/>
    <m/>
    <m/>
    <m/>
    <m/>
    <m/>
    <m/>
    <m/>
    <m/>
    <s v="No"/>
    <n v="423"/>
    <m/>
    <m/>
    <s v="Post"/>
    <s v="Post"/>
    <s v="“If solutions within the system are so impossible to find, maybe we should change the system itself” _x000a__x000a_#ReasonsForHope"/>
    <s v="https://www.facebook.com/7297163299_10156488069698300"/>
    <x v="419"/>
    <n v="2164"/>
    <n v="110"/>
    <m/>
    <m/>
    <s v=" #ReasonsForHope"/>
    <n v="1"/>
    <s v="1"/>
    <s v="1"/>
    <n v="0"/>
    <n v="0"/>
    <n v="1"/>
    <n v="5.555555555555555"/>
    <n v="0"/>
    <n v="0"/>
    <n v="17"/>
    <n v="94.44444444444444"/>
    <n v="18"/>
  </r>
  <r>
    <s v="7297163299_10156488667763300"/>
    <s v="7297163299_10156488667763300"/>
    <m/>
    <m/>
    <m/>
    <m/>
    <m/>
    <m/>
    <m/>
    <m/>
    <s v="No"/>
    <n v="424"/>
    <m/>
    <m/>
    <s v="Post"/>
    <s v="Post"/>
    <s v="What are your #ReasonsForHope?"/>
    <s v="https://www.facebook.com/7297163299_10156488667763300"/>
    <x v="420"/>
    <n v="200"/>
    <n v="38"/>
    <m/>
    <m/>
    <s v=" #ReasonsForHope"/>
    <n v="1"/>
    <s v="1"/>
    <s v="1"/>
    <n v="0"/>
    <n v="0"/>
    <n v="0"/>
    <n v="0"/>
    <n v="0"/>
    <n v="0"/>
    <n v="4"/>
    <n v="100"/>
    <n v="4"/>
  </r>
  <r>
    <s v="7297163299_10156485034778300"/>
    <s v="7297163299_10156485034778300"/>
    <m/>
    <m/>
    <m/>
    <m/>
    <m/>
    <m/>
    <m/>
    <m/>
    <s v="No"/>
    <n v="425"/>
    <m/>
    <m/>
    <s v="Post"/>
    <s v="Post"/>
    <s v="Let's do this! _x000a__x000a_Make 2019 the year you took action &gt;&gt;&gt; https://act.gp/2sfgJ7f"/>
    <s v="https://www.facebook.com/7297163299_10156485034778300"/>
    <x v="421"/>
    <n v="721"/>
    <n v="30"/>
    <m/>
    <m/>
    <m/>
    <n v="1"/>
    <s v="1"/>
    <s v="1"/>
    <n v="0"/>
    <n v="0"/>
    <n v="0"/>
    <n v="0"/>
    <n v="0"/>
    <n v="0"/>
    <n v="10"/>
    <n v="100"/>
    <n v="10"/>
  </r>
  <r>
    <s v="7297163299_10156488664548300"/>
    <s v="7297163299_10156488664548300"/>
    <m/>
    <m/>
    <m/>
    <m/>
    <m/>
    <m/>
    <m/>
    <m/>
    <s v="No"/>
    <n v="426"/>
    <m/>
    <m/>
    <s v="Post"/>
    <s v="Post"/>
    <s v="🌳 + 🌈 = 😍"/>
    <s v="https://www.facebook.com/7297163299_10156488664548300"/>
    <x v="422"/>
    <n v="3104"/>
    <n v="247"/>
    <m/>
    <m/>
    <m/>
    <n v="1"/>
    <s v="1"/>
    <s v="1"/>
    <n v="0"/>
    <n v="0"/>
    <n v="0"/>
    <n v="0"/>
    <n v="0"/>
    <n v="0"/>
    <n v="0"/>
    <n v="0"/>
    <n v="0"/>
  </r>
  <r>
    <s v="7297163299_10156494210243300"/>
    <s v="7297163299_10156494210243300"/>
    <m/>
    <m/>
    <m/>
    <m/>
    <m/>
    <m/>
    <m/>
    <m/>
    <s v="No"/>
    <n v="427"/>
    <m/>
    <m/>
    <s v="Post"/>
    <s v="Post"/>
    <s v="We stand with the Solomon Islands and other climate vulnerable nations suffering the impacts of extreme weather. #ClimateActionNow"/>
    <s v="https://www.facebook.com/7297163299_10156494210243300"/>
    <x v="423"/>
    <n v="150"/>
    <n v="9"/>
    <m/>
    <m/>
    <s v=" #ClimateActionNow"/>
    <n v="1"/>
    <s v="1"/>
    <s v="1"/>
    <n v="0"/>
    <n v="0"/>
    <n v="2"/>
    <n v="11.11111111111111"/>
    <n v="0"/>
    <n v="0"/>
    <n v="16"/>
    <n v="88.88888888888889"/>
    <n v="18"/>
  </r>
  <r>
    <s v="7297163299_10156494214128300"/>
    <s v="7297163299_10156494214128300"/>
    <m/>
    <m/>
    <m/>
    <m/>
    <m/>
    <m/>
    <m/>
    <m/>
    <s v="No"/>
    <n v="428"/>
    <m/>
    <m/>
    <s v="Post"/>
    <s v="Post"/>
    <s v="Now this is the new year's resolution you might want to keep!"/>
    <s v="https://www.facebook.com/7297163299_10156494214128300"/>
    <x v="424"/>
    <n v="958"/>
    <n v="31"/>
    <m/>
    <m/>
    <m/>
    <n v="1"/>
    <s v="1"/>
    <s v="1"/>
    <n v="0"/>
    <n v="0"/>
    <n v="0"/>
    <n v="0"/>
    <n v="0"/>
    <n v="0"/>
    <n v="12"/>
    <n v="100"/>
    <n v="12"/>
  </r>
  <r>
    <s v="7297163299_10156494840053300"/>
    <s v="7297163299_10156494840053300"/>
    <m/>
    <m/>
    <m/>
    <m/>
    <m/>
    <m/>
    <m/>
    <m/>
    <s v="No"/>
    <n v="429"/>
    <m/>
    <m/>
    <s v="Post"/>
    <s v="Post"/>
    <s v="What a breath of fresh air."/>
    <s v="https://www.facebook.com/7297163299_10156494840053300"/>
    <x v="425"/>
    <n v="4303"/>
    <n v="180"/>
    <m/>
    <m/>
    <m/>
    <n v="1"/>
    <s v="1"/>
    <s v="1"/>
    <n v="1"/>
    <n v="16.666666666666668"/>
    <n v="0"/>
    <n v="0"/>
    <n v="0"/>
    <n v="0"/>
    <n v="5"/>
    <n v="83.33333333333333"/>
    <n v="6"/>
  </r>
  <r>
    <s v="7297163299_10156495358013300"/>
    <s v="7297163299_10156495358013300"/>
    <m/>
    <m/>
    <m/>
    <m/>
    <m/>
    <m/>
    <m/>
    <m/>
    <s v="No"/>
    <n v="430"/>
    <m/>
    <m/>
    <s v="Post"/>
    <s v="Post"/>
    <s v="🍜+🍄=😍_x000a__x000a_#meatlessmonday"/>
    <s v="https://www.facebook.com/7297163299_10156495358013300"/>
    <x v="426"/>
    <n v="189"/>
    <n v="28"/>
    <m/>
    <m/>
    <s v=" #meatlessmonday"/>
    <n v="1"/>
    <s v="1"/>
    <s v="1"/>
    <n v="0"/>
    <n v="0"/>
    <n v="0"/>
    <n v="0"/>
    <n v="0"/>
    <n v="0"/>
    <n v="1"/>
    <n v="100"/>
    <n v="1"/>
  </r>
  <r>
    <s v="7297163299_10156495717198300"/>
    <s v="7297163299_10156495717198300"/>
    <m/>
    <m/>
    <m/>
    <m/>
    <m/>
    <m/>
    <m/>
    <m/>
    <s v="No"/>
    <n v="431"/>
    <m/>
    <m/>
    <s v="Post"/>
    <s v="Post"/>
    <s v="Would you rather swim in an ocean full of fish, or full of plastic?_x000a__x000a_Let’s make 2019 the year we #breakfreefromplastic: https://act.gp/2TCkYp1"/>
    <s v="https://www.facebook.com/7297163299_10156495717198300"/>
    <x v="427"/>
    <n v="219"/>
    <n v="12"/>
    <m/>
    <m/>
    <s v=" #breakfreefromplastic"/>
    <n v="1"/>
    <s v="1"/>
    <s v="1"/>
    <n v="0"/>
    <n v="0"/>
    <n v="0"/>
    <n v="0"/>
    <n v="0"/>
    <n v="0"/>
    <n v="22"/>
    <n v="100"/>
    <n v="22"/>
  </r>
  <r>
    <s v="7297163299_10156496560918300"/>
    <s v="7297163299_10156496560918300"/>
    <m/>
    <m/>
    <m/>
    <m/>
    <m/>
    <m/>
    <m/>
    <m/>
    <s v="No"/>
    <n v="432"/>
    <m/>
    <m/>
    <s v="Post"/>
    <s v="Post"/>
    <s v="Have you ever listened to the music of the forests? 🌳🌲🎶 Researchers think this can be a way to save them!"/>
    <s v="https://www.facebook.com/7297163299_10156496560918300"/>
    <x v="428"/>
    <n v="489"/>
    <n v="18"/>
    <m/>
    <m/>
    <m/>
    <n v="1"/>
    <s v="1"/>
    <s v="1"/>
    <n v="0"/>
    <n v="0"/>
    <n v="0"/>
    <n v="0"/>
    <n v="0"/>
    <n v="0"/>
    <n v="20"/>
    <n v="100"/>
    <n v="20"/>
  </r>
  <r>
    <s v="7297163299_10156497170313300"/>
    <s v="7297163299_10156497170313300"/>
    <m/>
    <m/>
    <m/>
    <m/>
    <m/>
    <m/>
    <m/>
    <m/>
    <s v="No"/>
    <n v="433"/>
    <m/>
    <m/>
    <s v="Post"/>
    <s v="Post"/>
    <s v="This was sent to us by Oliver, 14, from Norway. _x000a_Can you spot what's wrong with it?_x000a__x000a_&gt; https://act.gp/2oNz7SQ_x000a_#BreakFreeFromPlastic"/>
    <s v="https://www.facebook.com/7297163299_10156497170313300"/>
    <x v="429"/>
    <n v="422"/>
    <n v="42"/>
    <m/>
    <m/>
    <s v=" #BreakFreeFromPlastic"/>
    <n v="1"/>
    <s v="1"/>
    <s v="1"/>
    <n v="0"/>
    <n v="0"/>
    <n v="1"/>
    <n v="5.555555555555555"/>
    <n v="0"/>
    <n v="0"/>
    <n v="17"/>
    <n v="94.44444444444444"/>
    <n v="18"/>
  </r>
  <r>
    <s v="7297163299_10156497526558300"/>
    <s v="7297163299_10156497526558300"/>
    <m/>
    <m/>
    <m/>
    <m/>
    <m/>
    <m/>
    <m/>
    <m/>
    <s v="No"/>
    <n v="434"/>
    <m/>
    <m/>
    <s v="Post"/>
    <s v="Post"/>
    <s v="Who can relate? 😂"/>
    <s v="https://www.facebook.com/7297163299_10156497526558300"/>
    <x v="430"/>
    <n v="8064"/>
    <n v="1733"/>
    <m/>
    <m/>
    <m/>
    <n v="1"/>
    <s v="1"/>
    <s v="1"/>
    <n v="0"/>
    <n v="0"/>
    <n v="0"/>
    <n v="0"/>
    <n v="0"/>
    <n v="0"/>
    <n v="3"/>
    <n v="100"/>
    <n v="3"/>
  </r>
  <r>
    <s v="7297163299_10156497993658300"/>
    <s v="7297163299_10156497993658300"/>
    <m/>
    <m/>
    <m/>
    <m/>
    <m/>
    <m/>
    <m/>
    <m/>
    <s v="No"/>
    <n v="435"/>
    <m/>
    <m/>
    <s v="Post"/>
    <s v="Post"/>
    <s v="Surprised?"/>
    <s v="https://www.facebook.com/7297163299_10156497993658300"/>
    <x v="431"/>
    <n v="155"/>
    <n v="86"/>
    <m/>
    <m/>
    <m/>
    <n v="1"/>
    <s v="1"/>
    <s v="1"/>
    <n v="0"/>
    <n v="0"/>
    <n v="0"/>
    <n v="0"/>
    <n v="0"/>
    <n v="0"/>
    <n v="1"/>
    <n v="100"/>
    <n v="1"/>
  </r>
  <r>
    <s v="7297163299_10156498528738300"/>
    <s v="7297163299_10156498528738300"/>
    <m/>
    <m/>
    <m/>
    <m/>
    <m/>
    <m/>
    <m/>
    <m/>
    <s v="No"/>
    <n v="436"/>
    <m/>
    <m/>
    <s v="Post"/>
    <s v="Post"/>
    <s v="Peace is at the 💗 of what we do. By taking non-violent creative action, we show that an alternative is possible. _x000a__x000a_Learn more about our core values &gt;&gt; https://act.gp/2LXnbIQ"/>
    <s v="https://www.facebook.com/7297163299_10156498528738300"/>
    <x v="432"/>
    <n v="692"/>
    <n v="9"/>
    <m/>
    <m/>
    <m/>
    <n v="1"/>
    <s v="1"/>
    <s v="1"/>
    <n v="2"/>
    <n v="7.407407407407407"/>
    <n v="1"/>
    <n v="3.7037037037037037"/>
    <n v="0"/>
    <n v="0"/>
    <n v="24"/>
    <n v="88.88888888888889"/>
    <n v="27"/>
  </r>
  <r>
    <s v="7297163299_10156498988308300"/>
    <s v="7297163299_10156498988308300"/>
    <m/>
    <m/>
    <m/>
    <m/>
    <m/>
    <m/>
    <m/>
    <m/>
    <s v="No"/>
    <n v="437"/>
    <m/>
    <m/>
    <s v="Post"/>
    <s v="Post"/>
    <s v="Could the electric car be the answer to all our problems?_x000a__x000a_#CleanAirNow"/>
    <s v="https://www.facebook.com/7297163299_10156498988308300"/>
    <x v="433"/>
    <n v="692"/>
    <n v="247"/>
    <m/>
    <m/>
    <s v=" #CleanAirNow"/>
    <n v="1"/>
    <s v="1"/>
    <s v="1"/>
    <n v="0"/>
    <n v="0"/>
    <n v="1"/>
    <n v="8.333333333333334"/>
    <n v="0"/>
    <n v="0"/>
    <n v="11"/>
    <n v="91.66666666666667"/>
    <n v="12"/>
  </r>
  <r>
    <s v="7297163299_10156499705078300"/>
    <s v="7297163299_10156499705078300"/>
    <m/>
    <m/>
    <m/>
    <m/>
    <m/>
    <m/>
    <m/>
    <m/>
    <s v="No"/>
    <n v="438"/>
    <m/>
    <m/>
    <s v="Post"/>
    <s v="Post"/>
    <s v="This is how Justin Trudeau responds to unarmed Indigenous defenders asserting their own rights on their own territory to prevent the construction of the Coastal GasLink pipeline. _x000a__x000a_SHARE THIS VIDEO to stand in solidarity."/>
    <s v="https://www.facebook.com/7297163299_10156499705078300"/>
    <x v="434"/>
    <n v="337"/>
    <n v="124"/>
    <m/>
    <m/>
    <m/>
    <n v="1"/>
    <s v="1"/>
    <s v="1"/>
    <n v="1"/>
    <n v="2.9411764705882355"/>
    <n v="0"/>
    <n v="0"/>
    <n v="0"/>
    <n v="0"/>
    <n v="33"/>
    <n v="97.05882352941177"/>
    <n v="34"/>
  </r>
  <r>
    <s v="7297163299_10156499791353300"/>
    <s v="7297163299_10156499791353300"/>
    <m/>
    <m/>
    <m/>
    <m/>
    <m/>
    <m/>
    <m/>
    <m/>
    <s v="No"/>
    <n v="439"/>
    <m/>
    <m/>
    <s v="Post"/>
    <s v="Post"/>
    <s v="In 2019 I will…_x000a__x000a_✅ Ditch single-use plastics_x000a_✅ Join beach and river clean-ups_x000a_✅ Demand corporations find solutions for the plastic crisis they created_x000a__x000a_Are you with us?_x000a_https://act.gp/2xVAIu3_x000a__x000a_via Pacific Island Represent 💙"/>
    <s v="https://www.facebook.com/7297163299_10156499791353300"/>
    <x v="435"/>
    <n v="487"/>
    <n v="39"/>
    <m/>
    <m/>
    <m/>
    <n v="1"/>
    <s v="1"/>
    <s v="1"/>
    <n v="1"/>
    <n v="3.125"/>
    <n v="1"/>
    <n v="3.125"/>
    <n v="0"/>
    <n v="0"/>
    <n v="30"/>
    <n v="93.75"/>
    <n v="32"/>
  </r>
  <r>
    <s v="7297163299_10156500652393300"/>
    <s v="7297163299_10156500652393300"/>
    <m/>
    <m/>
    <m/>
    <m/>
    <m/>
    <m/>
    <m/>
    <m/>
    <s v="No"/>
    <n v="440"/>
    <m/>
    <m/>
    <s v="Post"/>
    <s v="Post"/>
    <s v="Fruits and vegetables wrapped in single-use plastic? Now that’s bananas 🍌_x000a_#BreakFreeFromPlastic today &gt;&gt; https://act.gp/2xVAIu3"/>
    <s v="https://www.facebook.com/7297163299_10156500652393300"/>
    <x v="436"/>
    <n v="1642"/>
    <n v="83"/>
    <m/>
    <m/>
    <s v=" #BreakFreeFromPlastic"/>
    <n v="1"/>
    <s v="1"/>
    <s v="1"/>
    <n v="0"/>
    <n v="0"/>
    <n v="0"/>
    <n v="0"/>
    <n v="0"/>
    <n v="0"/>
    <n v="14"/>
    <n v="100"/>
    <n v="14"/>
  </r>
  <r>
    <s v="7297163299_10156500697763300"/>
    <s v="7297163299_10156500697763300"/>
    <m/>
    <m/>
    <m/>
    <m/>
    <m/>
    <m/>
    <m/>
    <m/>
    <s v="No"/>
    <n v="441"/>
    <m/>
    <m/>
    <s v="Post"/>
    <s v="Post"/>
    <s v="Yes! 👏 Public pressure to #BreakFreeFromPlastic is strengthening! _x000a_Major supermarkets in South Korea will be banned from using plastic bags. Find out more &gt;&gt;_x000a_https://act.gp/2QAKM2N"/>
    <s v="https://www.facebook.com/7297163299_10156500697763300"/>
    <x v="437"/>
    <n v="1370"/>
    <n v="51"/>
    <m/>
    <m/>
    <s v=" #BreakFreeFromPlastic"/>
    <n v="1"/>
    <s v="1"/>
    <s v="1"/>
    <n v="0"/>
    <n v="0"/>
    <n v="0"/>
    <n v="0"/>
    <n v="0"/>
    <n v="0"/>
    <n v="22"/>
    <n v="100"/>
    <n v="22"/>
  </r>
  <r>
    <s v="7297163299_10156501378878300"/>
    <s v="7297163299_10156501378878300"/>
    <m/>
    <m/>
    <m/>
    <m/>
    <m/>
    <m/>
    <m/>
    <m/>
    <s v="No"/>
    <n v="442"/>
    <m/>
    <m/>
    <s v="Post"/>
    <s v="Post"/>
    <s v="Just imagine... 🚴🏿🚴🏾🚴🏽🚴🏼🚴🏻"/>
    <s v="https://www.facebook.com/7297163299_10156501378878300"/>
    <x v="438"/>
    <n v="1719"/>
    <n v="224"/>
    <m/>
    <m/>
    <m/>
    <n v="1"/>
    <s v="1"/>
    <s v="1"/>
    <n v="0"/>
    <n v="0"/>
    <n v="0"/>
    <n v="0"/>
    <n v="0"/>
    <n v="0"/>
    <n v="2"/>
    <n v="100"/>
    <n v="2"/>
  </r>
  <r>
    <s v="7297163299_10156501910298300"/>
    <s v="7297163299_10156501910298300"/>
    <m/>
    <m/>
    <m/>
    <m/>
    <m/>
    <m/>
    <m/>
    <m/>
    <s v="No"/>
    <n v="443"/>
    <m/>
    <m/>
    <s v="Post"/>
    <s v="Post"/>
    <s v="Nature 👏 Is 👏 Amazing 👏"/>
    <s v="https://www.facebook.com/7297163299_10156501910298300"/>
    <x v="439"/>
    <n v="4589"/>
    <n v="217"/>
    <m/>
    <m/>
    <m/>
    <n v="1"/>
    <s v="1"/>
    <s v="1"/>
    <n v="1"/>
    <n v="33.333333333333336"/>
    <n v="0"/>
    <n v="0"/>
    <n v="0"/>
    <n v="0"/>
    <n v="2"/>
    <n v="66.66666666666667"/>
    <n v="3"/>
  </r>
  <r>
    <s v="7297163299_10156502194163300"/>
    <s v="7297163299_10156502194163300"/>
    <m/>
    <m/>
    <m/>
    <m/>
    <m/>
    <m/>
    <m/>
    <m/>
    <s v="No"/>
    <n v="444"/>
    <m/>
    <m/>
    <s v="Post"/>
    <s v="Post"/>
    <s v="Another year, another record broken 😥"/>
    <s v="https://www.facebook.com/7297163299_10156502194163300"/>
    <x v="440"/>
    <n v="334"/>
    <n v="57"/>
    <m/>
    <m/>
    <m/>
    <n v="1"/>
    <s v="1"/>
    <s v="1"/>
    <n v="0"/>
    <n v="0"/>
    <n v="1"/>
    <n v="20"/>
    <n v="0"/>
    <n v="0"/>
    <n v="4"/>
    <n v="80"/>
    <n v="5"/>
  </r>
  <r>
    <s v="7297163299_10156502904533300"/>
    <s v="7297163299_10156502904533300"/>
    <m/>
    <m/>
    <m/>
    <m/>
    <m/>
    <m/>
    <m/>
    <m/>
    <s v="No"/>
    <n v="445"/>
    <m/>
    <m/>
    <s v="Post"/>
    <s v="Post"/>
    <s v="Sick of buying something, only for it to break down soon after? 😡 The growing &quot;right to repair&quot; movement is forcing companies to make stuff last! Find out! &gt;&gt; https://act.gp/2QxS733"/>
    <s v="https://www.facebook.com/7297163299_10156502904533300"/>
    <x v="441"/>
    <n v="641"/>
    <n v="31"/>
    <m/>
    <m/>
    <m/>
    <n v="1"/>
    <s v="1"/>
    <s v="1"/>
    <n v="1"/>
    <n v="3.7037037037037037"/>
    <n v="2"/>
    <n v="7.407407407407407"/>
    <n v="0"/>
    <n v="0"/>
    <n v="24"/>
    <n v="88.88888888888889"/>
    <n v="27"/>
  </r>
  <r>
    <s v="7297163299_10156503980788300"/>
    <s v="7297163299_10156503980788300"/>
    <m/>
    <m/>
    <m/>
    <m/>
    <m/>
    <m/>
    <m/>
    <m/>
    <s v="No"/>
    <n v="446"/>
    <m/>
    <m/>
    <s v="Post"/>
    <s v="Post"/>
    <s v="Aren’t sea dragons just AMAZING?_x000a_What is your favorite marine animal?"/>
    <s v="https://www.facebook.com/7297163299_10156503980788300"/>
    <x v="442"/>
    <n v="2064"/>
    <n v="195"/>
    <m/>
    <m/>
    <m/>
    <n v="1"/>
    <s v="1"/>
    <s v="1"/>
    <n v="2"/>
    <n v="16.666666666666668"/>
    <n v="0"/>
    <n v="0"/>
    <n v="0"/>
    <n v="0"/>
    <n v="10"/>
    <n v="83.33333333333333"/>
    <n v="12"/>
  </r>
  <r>
    <s v="7297163299_10156503980313300"/>
    <s v="7297163299_10156503980313300"/>
    <m/>
    <m/>
    <m/>
    <m/>
    <m/>
    <m/>
    <m/>
    <m/>
    <s v="No"/>
    <n v="447"/>
    <m/>
    <m/>
    <s v="Post"/>
    <s v="Post"/>
    <s v="Facts are facts. Climate change is here and is already affecting millions all over the world._x000a_We need world leaders to step up and show real climate leadership before it’s too late."/>
    <s v="https://www.facebook.com/7297163299_10156503980313300"/>
    <x v="443"/>
    <n v="290"/>
    <n v="41"/>
    <m/>
    <m/>
    <m/>
    <n v="1"/>
    <s v="1"/>
    <s v="1"/>
    <n v="0"/>
    <n v="0"/>
    <n v="0"/>
    <n v="0"/>
    <n v="0"/>
    <n v="0"/>
    <n v="33"/>
    <n v="100"/>
    <n v="33"/>
  </r>
  <r>
    <s v="7297163299_10156505003923300"/>
    <s v="7297163299_10156505003923300"/>
    <m/>
    <m/>
    <m/>
    <m/>
    <m/>
    <m/>
    <m/>
    <m/>
    <s v="No"/>
    <n v="448"/>
    <m/>
    <m/>
    <s v="Post"/>
    <s v="Post"/>
    <s v="Turns out our grandparents and great-grandparents were waaaaay ahead of us! 👵👴 https://act.gp/2VJSQSD"/>
    <s v="https://www.facebook.com/7297163299_10156505003923300"/>
    <x v="444"/>
    <n v="1367"/>
    <n v="87"/>
    <m/>
    <m/>
    <m/>
    <n v="1"/>
    <s v="1"/>
    <s v="1"/>
    <n v="1"/>
    <n v="8.333333333333334"/>
    <n v="0"/>
    <n v="0"/>
    <n v="0"/>
    <n v="0"/>
    <n v="11"/>
    <n v="91.66666666666667"/>
    <n v="12"/>
  </r>
  <r>
    <s v="7297163299_10156504400873300"/>
    <s v="7297163299_10156504400873300"/>
    <m/>
    <m/>
    <m/>
    <m/>
    <m/>
    <m/>
    <m/>
    <m/>
    <s v="No"/>
    <n v="449"/>
    <m/>
    <m/>
    <s v="Post"/>
    <s v="Post"/>
    <s v="“This is my home. This is my land. They want to break down my door.”"/>
    <s v="https://www.facebook.com/7297163299_10156504400873300"/>
    <x v="445"/>
    <n v="491"/>
    <n v="50"/>
    <m/>
    <m/>
    <m/>
    <n v="1"/>
    <s v="1"/>
    <s v="1"/>
    <n v="0"/>
    <n v="0"/>
    <n v="1"/>
    <n v="6.666666666666667"/>
    <n v="0"/>
    <n v="0"/>
    <n v="14"/>
    <n v="93.33333333333333"/>
    <n v="15"/>
  </r>
  <r>
    <s v="7297163299_10156507516678300"/>
    <s v="7297163299_10156507516678300"/>
    <m/>
    <m/>
    <m/>
    <m/>
    <m/>
    <m/>
    <m/>
    <m/>
    <s v="No"/>
    <n v="450"/>
    <m/>
    <m/>
    <s v="Post"/>
    <s v="Post"/>
    <s v="We all deserve the right to a stable climate and healthy environment. Raise your voice for climate justice &gt;&gt;&gt; https://act.gp/2M3JWLg"/>
    <s v="https://www.facebook.com/7297163299_10156507516678300"/>
    <x v="446"/>
    <n v="411"/>
    <n v="12"/>
    <m/>
    <m/>
    <m/>
    <n v="1"/>
    <s v="1"/>
    <s v="1"/>
    <n v="3"/>
    <n v="16.666666666666668"/>
    <n v="0"/>
    <n v="0"/>
    <n v="0"/>
    <n v="0"/>
    <n v="15"/>
    <n v="83.33333333333333"/>
    <n v="18"/>
  </r>
  <r>
    <s v="7297163299_10156504402343300"/>
    <s v="7297163299_10156504402343300"/>
    <m/>
    <m/>
    <m/>
    <m/>
    <m/>
    <m/>
    <m/>
    <m/>
    <s v="No"/>
    <n v="451"/>
    <m/>
    <m/>
    <s v="Post"/>
    <s v="Post"/>
    <s v="Welcome home 💙"/>
    <s v="https://www.facebook.com/7297163299_10156504402343300"/>
    <x v="447"/>
    <n v="2196"/>
    <n v="18"/>
    <m/>
    <m/>
    <m/>
    <n v="1"/>
    <s v="1"/>
    <s v="1"/>
    <n v="1"/>
    <n v="50"/>
    <n v="0"/>
    <n v="0"/>
    <n v="0"/>
    <n v="0"/>
    <n v="1"/>
    <n v="50"/>
    <n v="2"/>
  </r>
  <r>
    <s v="7297163299_10156509913708300"/>
    <s v="7297163299_10156509913708300"/>
    <m/>
    <m/>
    <m/>
    <m/>
    <m/>
    <m/>
    <m/>
    <m/>
    <s v="No"/>
    <n v="452"/>
    <m/>
    <m/>
    <s v="Post"/>
    <s v="Post"/>
    <s v="Have you been hooked by #MarieKondo?_x000a_There are many, MANY alternatives to our consumer culture:_x000a_☑️ Fresh air_x000a_☑️ Clean waterways_x000a_☑️ Abundant forests_x000a_☑️ Positive people_x000a__x000a_What &quot;sparks joy&quot; for you? &gt;&gt; https://act.gp/2CfRUwc"/>
    <s v="https://www.facebook.com/7297163299_10156509913708300"/>
    <x v="448"/>
    <n v="775"/>
    <n v="12"/>
    <m/>
    <m/>
    <s v=" #MarieKondo"/>
    <n v="1"/>
    <s v="1"/>
    <s v="1"/>
    <n v="5"/>
    <n v="17.857142857142858"/>
    <n v="0"/>
    <n v="0"/>
    <n v="0"/>
    <n v="0"/>
    <n v="23"/>
    <n v="82.14285714285714"/>
    <n v="28"/>
  </r>
  <r>
    <s v="7297163299_10156510393528300"/>
    <s v="7297163299_10156510393528300"/>
    <m/>
    <m/>
    <m/>
    <m/>
    <m/>
    <m/>
    <m/>
    <m/>
    <s v="No"/>
    <n v="453"/>
    <m/>
    <m/>
    <s v="Post"/>
    <s v="Post"/>
    <s v="The best bag is the one you already own._x000a__x000a_#BuyNothing"/>
    <s v="https://www.facebook.com/7297163299_10156510393528300"/>
    <x v="449"/>
    <n v="2015"/>
    <n v="152"/>
    <m/>
    <m/>
    <s v=" #BuyNothing"/>
    <n v="1"/>
    <s v="1"/>
    <s v="1"/>
    <n v="1"/>
    <n v="10"/>
    <n v="0"/>
    <n v="0"/>
    <n v="0"/>
    <n v="0"/>
    <n v="9"/>
    <n v="90"/>
    <n v="10"/>
  </r>
  <r>
    <s v="7297163299_10156511073693300"/>
    <s v="7297163299_10156511073693300"/>
    <m/>
    <m/>
    <m/>
    <m/>
    <m/>
    <m/>
    <m/>
    <m/>
    <s v="No"/>
    <n v="454"/>
    <m/>
    <m/>
    <s v="Post"/>
    <s v="Post"/>
    <s v="“I am doing this because you adults are sh*tting on my future”"/>
    <s v="https://www.facebook.com/7297163299_10156511073693300"/>
    <x v="450"/>
    <n v="1045"/>
    <n v="43"/>
    <m/>
    <m/>
    <m/>
    <n v="1"/>
    <s v="1"/>
    <s v="1"/>
    <n v="0"/>
    <n v="0"/>
    <n v="0"/>
    <n v="0"/>
    <n v="0"/>
    <n v="0"/>
    <n v="13"/>
    <n v="100"/>
    <n v="13"/>
  </r>
  <r>
    <s v="7297163299_10156511382873300"/>
    <s v="7297163299_10156511382873300"/>
    <m/>
    <m/>
    <m/>
    <m/>
    <m/>
    <m/>
    <m/>
    <m/>
    <s v="No"/>
    <n v="455"/>
    <m/>
    <m/>
    <s v="Post"/>
    <s v="Post"/>
    <s v="Enough is enough._x000a__x000a_It’s time we hold big corporations accountable for the plastic pollution crisis they created: https://act.gp/2M7KlMT"/>
    <s v="https://www.facebook.com/7297163299_10156511382873300"/>
    <x v="451"/>
    <n v="2586"/>
    <n v="65"/>
    <m/>
    <m/>
    <m/>
    <n v="1"/>
    <s v="1"/>
    <s v="1"/>
    <n v="2"/>
    <n v="11.11111111111111"/>
    <n v="1"/>
    <n v="5.555555555555555"/>
    <n v="0"/>
    <n v="0"/>
    <n v="15"/>
    <n v="83.33333333333333"/>
    <n v="18"/>
  </r>
  <r>
    <s v="7297163299_10156511832898300"/>
    <s v="7297163299_10156511832898300"/>
    <m/>
    <m/>
    <m/>
    <m/>
    <m/>
    <m/>
    <m/>
    <m/>
    <s v="No"/>
    <n v="456"/>
    <m/>
    <m/>
    <s v="Post"/>
    <s v="Post"/>
    <s v="When garbage piles up, it's the global south that suffers._x000a__x000a_Last year, 51 containers of illegal garbage from South Korea was dumped in the Philippines. Now, the waste is finally being shipped back to where it belongs._x000a__x000a_Recycling does not work. We must #BreakFreeFromPlastic! &gt;&gt; https://act.gp/2M8pybQ"/>
    <s v="https://www.facebook.com/7297163299_10156511832898300"/>
    <x v="452"/>
    <n v="131"/>
    <n v="9"/>
    <m/>
    <m/>
    <s v=" #BreakFreeFromPlastic"/>
    <n v="1"/>
    <s v="1"/>
    <s v="1"/>
    <n v="1"/>
    <n v="2.272727272727273"/>
    <n v="6"/>
    <n v="13.636363636363637"/>
    <n v="0"/>
    <n v="0"/>
    <n v="37"/>
    <n v="84.0909090909091"/>
    <n v="44"/>
  </r>
  <r>
    <s v="7297163299_10156511951218300"/>
    <s v="7297163299_10156511951218300"/>
    <m/>
    <m/>
    <m/>
    <m/>
    <m/>
    <m/>
    <m/>
    <m/>
    <s v="No"/>
    <n v="457"/>
    <m/>
    <m/>
    <s v="Post"/>
    <s v="Post"/>
    <s v="We are pollen in love with this news! 😍🐝🌹🌼"/>
    <s v="https://www.facebook.com/7297163299_10156511951218300"/>
    <x v="453"/>
    <n v="806"/>
    <n v="14"/>
    <m/>
    <m/>
    <m/>
    <n v="1"/>
    <s v="1"/>
    <s v="1"/>
    <n v="1"/>
    <n v="12.5"/>
    <n v="0"/>
    <n v="0"/>
    <n v="0"/>
    <n v="0"/>
    <n v="7"/>
    <n v="87.5"/>
    <n v="8"/>
  </r>
  <r>
    <s v="7297163299_10156512268448300"/>
    <s v="7297163299_10156512268448300"/>
    <m/>
    <m/>
    <m/>
    <m/>
    <m/>
    <m/>
    <m/>
    <m/>
    <s v="No"/>
    <n v="458"/>
    <m/>
    <m/>
    <s v="Post"/>
    <s v="Post"/>
    <s v="An egg just got 30 million likes on Instagram. How many likes can our planet get?"/>
    <s v="https://www.facebook.com/7297163299_10156512268448300"/>
    <x v="454"/>
    <n v="1612"/>
    <n v="41"/>
    <m/>
    <m/>
    <m/>
    <n v="1"/>
    <s v="1"/>
    <s v="1"/>
    <n v="2"/>
    <n v="12.5"/>
    <n v="0"/>
    <n v="0"/>
    <n v="0"/>
    <n v="0"/>
    <n v="14"/>
    <n v="87.5"/>
    <n v="16"/>
  </r>
  <r>
    <s v="7297163299_10156513209818300"/>
    <s v="7297163299_10156513209818300"/>
    <m/>
    <m/>
    <m/>
    <m/>
    <m/>
    <m/>
    <m/>
    <m/>
    <s v="No"/>
    <n v="459"/>
    <m/>
    <m/>
    <s v="Post"/>
    <s v="Post"/>
    <s v="Climate denial didn’t come out of nowhere — it was manufactured by the fossil fuel industry 😡"/>
    <s v="https://www.facebook.com/7297163299_10156513209818300"/>
    <x v="455"/>
    <n v="297"/>
    <n v="46"/>
    <m/>
    <m/>
    <m/>
    <n v="1"/>
    <s v="1"/>
    <s v="1"/>
    <n v="0"/>
    <n v="0"/>
    <n v="1"/>
    <n v="6.25"/>
    <n v="0"/>
    <n v="0"/>
    <n v="15"/>
    <n v="93.75"/>
    <n v="16"/>
  </r>
  <r>
    <s v="7297163299_10156513270263300"/>
    <s v="7297163299_10156513270263300"/>
    <m/>
    <m/>
    <m/>
    <m/>
    <m/>
    <m/>
    <m/>
    <m/>
    <s v="No"/>
    <n v="460"/>
    <m/>
    <m/>
    <s v="Post"/>
    <s v="Post"/>
    <s v="Tag someone who could use some inspiration today ❤️"/>
    <s v="https://www.facebook.com/7297163299_10156513270263300"/>
    <x v="456"/>
    <n v="176"/>
    <n v="2"/>
    <m/>
    <m/>
    <m/>
    <n v="1"/>
    <s v="1"/>
    <s v="1"/>
    <n v="1"/>
    <n v="12.5"/>
    <n v="0"/>
    <n v="0"/>
    <n v="0"/>
    <n v="0"/>
    <n v="7"/>
    <n v="87.5"/>
    <n v="8"/>
  </r>
  <r>
    <s v="7297163299_10156514155593300"/>
    <s v="7297163299_10156514155593300"/>
    <m/>
    <m/>
    <m/>
    <m/>
    <m/>
    <m/>
    <m/>
    <m/>
    <s v="No"/>
    <n v="461"/>
    <m/>
    <m/>
    <s v="Post"/>
    <s v="Post"/>
    <s v="This &quot;island boy&quot; is on a mission to #BreakFreeFromPlastic. One person CAN make a difference. Will you join him? &gt;&gt; https://act.gp/2TCkYp1"/>
    <s v="https://www.facebook.com/7297163299_10156514155593300"/>
    <x v="457"/>
    <n v="465"/>
    <n v="6"/>
    <m/>
    <m/>
    <s v=" #BreakFreeFromPlastic"/>
    <n v="1"/>
    <s v="1"/>
    <s v="1"/>
    <n v="0"/>
    <n v="0"/>
    <n v="0"/>
    <n v="0"/>
    <n v="0"/>
    <n v="0"/>
    <n v="19"/>
    <n v="100"/>
    <n v="19"/>
  </r>
  <r>
    <s v="7297163299_10156512394278300"/>
    <s v="7297163299_10156512394278300"/>
    <m/>
    <m/>
    <m/>
    <m/>
    <m/>
    <m/>
    <m/>
    <m/>
    <s v="No"/>
    <n v="462"/>
    <m/>
    <m/>
    <s v="Post"/>
    <s v="Post"/>
    <s v="This new type of tram has got climate scientists excited 🚊_x000a__x000a_#CleanAirNow"/>
    <s v="https://www.facebook.com/7297163299_10156512394278300"/>
    <x v="458"/>
    <n v="2279"/>
    <n v="225"/>
    <m/>
    <m/>
    <s v=" #CleanAirNow"/>
    <n v="1"/>
    <s v="1"/>
    <s v="1"/>
    <n v="1"/>
    <n v="9.090909090909092"/>
    <n v="0"/>
    <n v="0"/>
    <n v="0"/>
    <n v="0"/>
    <n v="10"/>
    <n v="90.9090909090909"/>
    <n v="11"/>
  </r>
  <r>
    <s v="7297163299_10156515185423300"/>
    <s v="7297163299_10156515185423300"/>
    <m/>
    <m/>
    <m/>
    <m/>
    <m/>
    <m/>
    <m/>
    <m/>
    <s v="No"/>
    <n v="463"/>
    <m/>
    <m/>
    <s v="Post"/>
    <s v="Post"/>
    <s v="Can you imagine seeing these incredible animals so up close? 😱_x000a__x000a_SHARE this video if you want to keep their home safe ❤️"/>
    <s v="https://www.facebook.com/7297163299_10156515185423300"/>
    <x v="459"/>
    <n v="2155"/>
    <n v="178"/>
    <m/>
    <m/>
    <m/>
    <n v="1"/>
    <s v="1"/>
    <s v="1"/>
    <n v="2"/>
    <n v="9.523809523809524"/>
    <n v="0"/>
    <n v="0"/>
    <n v="0"/>
    <n v="0"/>
    <n v="19"/>
    <n v="90.47619047619048"/>
    <n v="21"/>
  </r>
  <r>
    <s v="7297163299_10156515366423300"/>
    <s v="7297163299_10156515366423300"/>
    <m/>
    <m/>
    <m/>
    <m/>
    <m/>
    <m/>
    <m/>
    <m/>
    <s v="No"/>
    <n v="464"/>
    <m/>
    <m/>
    <s v="Post"/>
    <s v="Post"/>
    <s v="Fight like a woman 👊"/>
    <s v="https://www.facebook.com/7297163299_10156515366423300"/>
    <x v="460"/>
    <n v="736"/>
    <n v="11"/>
    <m/>
    <m/>
    <m/>
    <n v="1"/>
    <s v="1"/>
    <s v="1"/>
    <n v="1"/>
    <n v="25"/>
    <n v="0"/>
    <n v="0"/>
    <n v="0"/>
    <n v="0"/>
    <n v="3"/>
    <n v="75"/>
    <n v="4"/>
  </r>
  <r>
    <s v="7297163299_10156516147973300"/>
    <s v="7297163299_10156516147973300"/>
    <m/>
    <m/>
    <m/>
    <m/>
    <m/>
    <m/>
    <m/>
    <m/>
    <s v="No"/>
    <n v="465"/>
    <m/>
    <m/>
    <s v="Post"/>
    <s v="Post"/>
    <s v="This is the truth about the #10YearChallenge._x000a__x000a_The Arctic - 100 years ago, and today. _x000a__x000a_(Images courtesy of Christian Åslund and Norsk Polarinstitutt)_x000a__x000a_https://act.gp/2MdprvT"/>
    <s v="https://www.facebook.com/7297163299_10156516147973300"/>
    <x v="461"/>
    <n v="1543"/>
    <n v="88"/>
    <m/>
    <m/>
    <s v=" #10YearChallenge"/>
    <n v="1"/>
    <s v="1"/>
    <s v="1"/>
    <n v="0"/>
    <n v="0"/>
    <n v="0"/>
    <n v="0"/>
    <n v="0"/>
    <n v="0"/>
    <n v="22"/>
    <n v="100"/>
    <n v="22"/>
  </r>
  <r>
    <s v="7297163299_10156516421503300"/>
    <s v="7297163299_10156516421503300"/>
    <m/>
    <m/>
    <m/>
    <m/>
    <m/>
    <m/>
    <m/>
    <m/>
    <s v="No"/>
    <n v="466"/>
    <m/>
    <m/>
    <s v="Post"/>
    <s v="Post"/>
    <s v="13-year-olds, Lina and Bo, are marching for the climate with 12,000 other young people in Brussels today. Join them live! #YouthForClimate"/>
    <s v="https://www.facebook.com/7297163299_10156516421503300"/>
    <x v="462"/>
    <n v="341"/>
    <n v="3"/>
    <m/>
    <m/>
    <s v=" #YouthForClimate"/>
    <n v="1"/>
    <s v="1"/>
    <s v="1"/>
    <n v="0"/>
    <n v="0"/>
    <n v="0"/>
    <n v="0"/>
    <n v="0"/>
    <n v="0"/>
    <n v="24"/>
    <n v="100"/>
    <n v="24"/>
  </r>
  <r>
    <s v="7297163299_10156516426223300"/>
    <s v="7297163299_10156516426223300"/>
    <m/>
    <m/>
    <m/>
    <m/>
    <m/>
    <m/>
    <m/>
    <m/>
    <s v="No"/>
    <n v="467"/>
    <m/>
    <m/>
    <s v="Post"/>
    <s v="Post"/>
    <s v="Could this be the diet that transforms the planet's future and saves millions of lives? _x000a__x000a_Read more: https://act.gp/2W0JGRF_x000a__x000a_#LessMeatMoreGreens"/>
    <s v="https://www.facebook.com/7297163299_10156516426223300"/>
    <x v="463"/>
    <n v="403"/>
    <n v="97"/>
    <m/>
    <m/>
    <s v=" #LessMeatMoreGreens"/>
    <n v="1"/>
    <s v="1"/>
    <s v="1"/>
    <n v="0"/>
    <n v="0"/>
    <n v="0"/>
    <n v="0"/>
    <n v="0"/>
    <n v="0"/>
    <n v="18"/>
    <n v="100"/>
    <n v="18"/>
  </r>
  <r>
    <s v="7297163299_10156517363948300"/>
    <s v="7297163299_10156517363948300"/>
    <m/>
    <m/>
    <m/>
    <m/>
    <m/>
    <m/>
    <m/>
    <m/>
    <s v="No"/>
    <n v="468"/>
    <m/>
    <m/>
    <s v="Post"/>
    <s v="Post"/>
    <s v="That which took nature hundreds of thousands of years to create, humans have destroyed in less than ten. _x000a__x000a_😥 The saddest #10YearChallenge you’ll see today. _x000a__x000a_(Photos © Daniel Beltrá Photography)"/>
    <s v="https://www.facebook.com/7297163299_10156517363948300"/>
    <x v="464"/>
    <n v="1048"/>
    <n v="58"/>
    <m/>
    <m/>
    <s v=" #10YearChallenge"/>
    <n v="1"/>
    <s v="1"/>
    <s v="1"/>
    <n v="0"/>
    <n v="0"/>
    <n v="0"/>
    <n v="0"/>
    <n v="0"/>
    <n v="0"/>
    <n v="29"/>
    <n v="100"/>
    <n v="29"/>
  </r>
  <r>
    <s v="7297163299_10156518241188300"/>
    <s v="7297163299_10156518241188300"/>
    <m/>
    <m/>
    <m/>
    <m/>
    <m/>
    <m/>
    <m/>
    <m/>
    <s v="No"/>
    <n v="469"/>
    <m/>
    <m/>
    <s v="Post"/>
    <s v="Post"/>
    <s v="If this is what the skyline looks like, imagine the air millions of people are breathing everyday._x000a_We all deserve the right to  clean air &gt;&gt; https://act.gp/2TVjxC3"/>
    <s v="https://www.facebook.com/7297163299_10156518241188300"/>
    <x v="465"/>
    <n v="894"/>
    <n v="98"/>
    <m/>
    <m/>
    <m/>
    <n v="1"/>
    <s v="1"/>
    <s v="1"/>
    <n v="3"/>
    <n v="12"/>
    <n v="0"/>
    <n v="0"/>
    <n v="0"/>
    <n v="0"/>
    <n v="22"/>
    <n v="88"/>
    <n v="25"/>
  </r>
  <r>
    <s v="7297163299_10156518411068300"/>
    <s v="7297163299_10156518411068300"/>
    <m/>
    <m/>
    <m/>
    <m/>
    <m/>
    <m/>
    <m/>
    <m/>
    <s v="No"/>
    <n v="470"/>
    <m/>
    <m/>
    <s v="Post"/>
    <s v="Post"/>
    <s v="It’s time to stop buying things that don’t “spark joy”."/>
    <s v="https://www.facebook.com/7297163299_10156518411068300"/>
    <x v="466"/>
    <n v="1037"/>
    <n v="66"/>
    <m/>
    <m/>
    <m/>
    <n v="1"/>
    <s v="1"/>
    <s v="1"/>
    <n v="1"/>
    <n v="8.333333333333334"/>
    <n v="0"/>
    <n v="0"/>
    <n v="0"/>
    <n v="0"/>
    <n v="11"/>
    <n v="91.66666666666667"/>
    <n v="12"/>
  </r>
  <r>
    <s v="7297163299_10156518683003300"/>
    <s v="7297163299_10156518683003300"/>
    <m/>
    <m/>
    <m/>
    <m/>
    <m/>
    <m/>
    <m/>
    <m/>
    <s v="No"/>
    <n v="471"/>
    <m/>
    <m/>
    <s v="Post"/>
    <s v="Post"/>
    <s v="Are you inspired? We're inspired. ✊🏽_x000a__x000a_#YouthForClimate"/>
    <s v="https://www.facebook.com/7297163299_10156518683003300"/>
    <x v="467"/>
    <n v="414"/>
    <n v="15"/>
    <m/>
    <m/>
    <s v=" #YouthForClimate"/>
    <n v="1"/>
    <s v="1"/>
    <s v="1"/>
    <n v="0"/>
    <n v="0"/>
    <n v="0"/>
    <n v="0"/>
    <n v="0"/>
    <n v="0"/>
    <n v="6"/>
    <n v="100"/>
    <n v="6"/>
  </r>
  <r>
    <s v="7297163299_10156519586888300"/>
    <s v="7297163299_10156519586888300"/>
    <m/>
    <m/>
    <m/>
    <m/>
    <m/>
    <m/>
    <m/>
    <m/>
    <s v="No"/>
    <n v="472"/>
    <m/>
    <m/>
    <s v="Post"/>
    <s v="Post"/>
    <s v="Nature is so beautiful. 😍_x000a__x000a_Share if you want to protect it!"/>
    <s v="https://www.facebook.com/7297163299_10156519586888300"/>
    <x v="468"/>
    <n v="2533"/>
    <n v="98"/>
    <m/>
    <m/>
    <m/>
    <n v="1"/>
    <s v="1"/>
    <s v="1"/>
    <n v="2"/>
    <n v="18.181818181818183"/>
    <n v="0"/>
    <n v="0"/>
    <n v="0"/>
    <n v="0"/>
    <n v="9"/>
    <n v="81.81818181818181"/>
    <n v="11"/>
  </r>
  <r>
    <s v="7297163299_10156519696238300"/>
    <s v="7297163299_10156519696238300"/>
    <m/>
    <m/>
    <m/>
    <m/>
    <m/>
    <m/>
    <m/>
    <m/>
    <s v="No"/>
    <n v="473"/>
    <m/>
    <m/>
    <s v="Post"/>
    <s v="Post"/>
    <s v="Climate change is making extreme weather events more dangerous and more destructive._x000a_There is no time to waste. We MUST reduce our carbon footprint before it’s too late."/>
    <s v="https://www.facebook.com/7297163299_10156519696238300"/>
    <x v="469"/>
    <n v="338"/>
    <n v="28"/>
    <m/>
    <m/>
    <m/>
    <n v="1"/>
    <s v="1"/>
    <s v="1"/>
    <n v="0"/>
    <n v="0"/>
    <n v="3"/>
    <n v="10.344827586206897"/>
    <n v="0"/>
    <n v="0"/>
    <n v="26"/>
    <n v="89.65517241379311"/>
    <n v="29"/>
  </r>
  <r>
    <s v="7297163299_10156518568643300"/>
    <s v="7297163299_10156518568643300"/>
    <m/>
    <m/>
    <m/>
    <m/>
    <m/>
    <m/>
    <m/>
    <m/>
    <s v="No"/>
    <n v="474"/>
    <m/>
    <m/>
    <s v="Post"/>
    <s v="Post"/>
    <s v="The road ahead is rough but the time to act is NOW &gt;&gt;&gt; https://act.gp/2TY844K"/>
    <s v="https://www.facebook.com/7297163299_10156518568643300"/>
    <x v="470"/>
    <n v="541"/>
    <n v="23"/>
    <m/>
    <m/>
    <m/>
    <n v="1"/>
    <s v="1"/>
    <s v="1"/>
    <n v="0"/>
    <n v="0"/>
    <n v="1"/>
    <n v="8.333333333333334"/>
    <n v="0"/>
    <n v="0"/>
    <n v="11"/>
    <n v="91.66666666666667"/>
    <n v="12"/>
  </r>
  <r>
    <s v="7297163299_10156521301283300"/>
    <s v="7297163299_10156521301283300"/>
    <m/>
    <m/>
    <m/>
    <m/>
    <m/>
    <m/>
    <m/>
    <m/>
    <s v="No"/>
    <n v="475"/>
    <m/>
    <m/>
    <s v="Post"/>
    <s v="Post"/>
    <s v="This is HOPE! Students across the globe are taking action for a liveable planet. 💚 ✊🏾"/>
    <s v="https://www.facebook.com/7297163299_10156521301283300"/>
    <x v="471"/>
    <n v="2906"/>
    <n v="55"/>
    <m/>
    <m/>
    <m/>
    <n v="1"/>
    <s v="1"/>
    <s v="1"/>
    <n v="0"/>
    <n v="0"/>
    <n v="0"/>
    <n v="0"/>
    <n v="0"/>
    <n v="0"/>
    <n v="14"/>
    <n v="100"/>
    <n v="14"/>
  </r>
  <r>
    <s v="7297163299_10156519742198300"/>
    <s v="7297163299_10156519742198300"/>
    <m/>
    <m/>
    <m/>
    <m/>
    <m/>
    <m/>
    <m/>
    <m/>
    <s v="No"/>
    <n v="476"/>
    <m/>
    <m/>
    <s v="Post"/>
    <s v="Post"/>
    <s v="The more things change, the more they stay the same. #10YearsChallenge #BreakFreeFromPlastic"/>
    <s v="https://www.facebook.com/7297163299_10156519742198300"/>
    <x v="472"/>
    <n v="1801"/>
    <n v="37"/>
    <m/>
    <m/>
    <s v=" #10YearsChallenge #BreakFreeFromPlastic"/>
    <n v="1"/>
    <s v="1"/>
    <s v="1"/>
    <n v="0"/>
    <n v="0"/>
    <n v="0"/>
    <n v="0"/>
    <n v="0"/>
    <n v="0"/>
    <n v="12"/>
    <n v="100"/>
    <n v="12"/>
  </r>
  <r>
    <s v="7297163299_10156518298858300"/>
    <s v="7297163299_10156518298858300"/>
    <m/>
    <m/>
    <m/>
    <m/>
    <m/>
    <m/>
    <m/>
    <m/>
    <s v="No"/>
    <n v="477"/>
    <m/>
    <m/>
    <s v="Post"/>
    <s v="Post"/>
    <s v="Some Sunday magic. Hands up who could watch this happy humpback for hours! 🙋"/>
    <s v="https://www.facebook.com/7297163299_10156518298858300"/>
    <x v="473"/>
    <n v="707"/>
    <n v="26"/>
    <m/>
    <m/>
    <m/>
    <n v="1"/>
    <s v="1"/>
    <s v="1"/>
    <n v="2"/>
    <n v="15.384615384615385"/>
    <n v="0"/>
    <n v="0"/>
    <n v="0"/>
    <n v="0"/>
    <n v="11"/>
    <n v="84.61538461538461"/>
    <n v="13"/>
  </r>
  <r>
    <s v="7297163299_10156523164583300"/>
    <s v="7297163299_10156523164583300"/>
    <m/>
    <m/>
    <m/>
    <m/>
    <m/>
    <m/>
    <m/>
    <m/>
    <s v="No"/>
    <n v="478"/>
    <m/>
    <m/>
    <s v="Post"/>
    <s v="Post"/>
    <s v="Our solar system is putting on quite the show tonight. Are you ready?"/>
    <s v="https://www.facebook.com/7297163299_10156523164583300"/>
    <x v="474"/>
    <n v="1629"/>
    <n v="85"/>
    <m/>
    <m/>
    <m/>
    <n v="1"/>
    <s v="1"/>
    <s v="1"/>
    <n v="1"/>
    <n v="7.6923076923076925"/>
    <n v="0"/>
    <n v="0"/>
    <n v="0"/>
    <n v="0"/>
    <n v="12"/>
    <n v="92.3076923076923"/>
    <n v="13"/>
  </r>
  <r>
    <s v="7297163299_10156519742813300"/>
    <s v="7297163299_10156519742813300"/>
    <m/>
    <m/>
    <m/>
    <m/>
    <m/>
    <m/>
    <m/>
    <m/>
    <s v="No"/>
    <n v="479"/>
    <m/>
    <m/>
    <s v="Post"/>
    <s v="Post"/>
    <s v="SHARE if you want your city to be next!"/>
    <s v="https://www.facebook.com/7297163299_10156519742813300"/>
    <x v="475"/>
    <n v="590"/>
    <n v="19"/>
    <m/>
    <m/>
    <m/>
    <n v="1"/>
    <s v="1"/>
    <s v="1"/>
    <n v="0"/>
    <n v="0"/>
    <n v="0"/>
    <n v="0"/>
    <n v="0"/>
    <n v="0"/>
    <n v="9"/>
    <n v="100"/>
    <n v="9"/>
  </r>
  <r>
    <s v="7297163299_10156525087363300"/>
    <s v="7297163299_10156525087363300"/>
    <m/>
    <m/>
    <m/>
    <m/>
    <m/>
    <m/>
    <m/>
    <m/>
    <s v="No"/>
    <n v="480"/>
    <m/>
    <m/>
    <s v="Post"/>
    <s v="Post"/>
    <s v="The answer to a global crisis could be handed to you on a silver platter - just swap out beef for cauliflower steak 😉!"/>
    <s v="https://www.facebook.com/7297163299_10156525087363300"/>
    <x v="476"/>
    <n v="837"/>
    <n v="225"/>
    <m/>
    <m/>
    <m/>
    <n v="1"/>
    <s v="1"/>
    <s v="1"/>
    <n v="0"/>
    <n v="0"/>
    <n v="1"/>
    <n v="4.545454545454546"/>
    <n v="0"/>
    <n v="0"/>
    <n v="21"/>
    <n v="95.45454545454545"/>
    <n v="22"/>
  </r>
  <r>
    <s v="7297163299_10156525608713300"/>
    <s v="7297163299_10156525608713300"/>
    <m/>
    <m/>
    <m/>
    <m/>
    <m/>
    <m/>
    <m/>
    <m/>
    <s v="No"/>
    <n v="481"/>
    <m/>
    <m/>
    <s v="Post"/>
    <s v="Post"/>
    <s v="WATCH: These Swiss seniors want to hold their government accountable for #climatechange. _x000a__x000a_This is about #climatejustice. Share this video and join the movement!"/>
    <s v="https://www.facebook.com/7297163299_10156525608713300"/>
    <x v="477"/>
    <n v="158"/>
    <n v="21"/>
    <m/>
    <m/>
    <s v=" #climatechange #climatejustice"/>
    <n v="1"/>
    <s v="1"/>
    <s v="1"/>
    <n v="0"/>
    <n v="0"/>
    <n v="0"/>
    <n v="0"/>
    <n v="0"/>
    <n v="0"/>
    <n v="23"/>
    <n v="100"/>
    <n v="23"/>
  </r>
  <r>
    <s v="7297163299_10156519710578300"/>
    <s v="7297163299_10156519710578300"/>
    <m/>
    <m/>
    <m/>
    <m/>
    <m/>
    <m/>
    <m/>
    <m/>
    <s v="No"/>
    <n v="482"/>
    <m/>
    <m/>
    <s v="Post"/>
    <s v="Post"/>
    <s v="The Canadian government has failed to protect a herd of caribou, so this community is taking action to save the day._x000a__x000a_Such an inspiring and empowering story 👏👏👏"/>
    <s v="https://www.facebook.com/7297163299_10156519710578300"/>
    <x v="478"/>
    <n v="258"/>
    <n v="12"/>
    <m/>
    <m/>
    <m/>
    <n v="1"/>
    <s v="1"/>
    <s v="1"/>
    <n v="2"/>
    <n v="7.407407407407407"/>
    <n v="1"/>
    <n v="3.7037037037037037"/>
    <n v="0"/>
    <n v="0"/>
    <n v="24"/>
    <n v="88.88888888888889"/>
    <n v="27"/>
  </r>
  <r>
    <s v="7297163299_352641345573727"/>
    <s v="7297163299_352641345573727"/>
    <m/>
    <m/>
    <m/>
    <m/>
    <m/>
    <m/>
    <m/>
    <m/>
    <s v="No"/>
    <n v="483"/>
    <m/>
    <m/>
    <s v="Post"/>
    <s v="Post"/>
    <s v="Contaminated water from the Fukushima nuclear plant site must NOT be discharged into the Pacific Ocean!_x000a__x000a_Watch it. Expose it."/>
    <s v="https://www.facebook.com/7297163299_352641345573727"/>
    <x v="479"/>
    <n v="337"/>
    <n v="81"/>
    <m/>
    <m/>
    <m/>
    <n v="1"/>
    <s v="1"/>
    <s v="1"/>
    <n v="0"/>
    <n v="0"/>
    <n v="1"/>
    <n v="5"/>
    <n v="0"/>
    <n v="0"/>
    <n v="19"/>
    <n v="95"/>
    <n v="20"/>
  </r>
  <r>
    <s v="7297163299_10156527102278300"/>
    <s v="7297163299_10156527102278300"/>
    <m/>
    <m/>
    <m/>
    <m/>
    <m/>
    <m/>
    <m/>
    <m/>
    <s v="No"/>
    <n v="484"/>
    <m/>
    <m/>
    <s v="Post"/>
    <s v="Post"/>
    <s v="The #10YearChallenge is a wake up call to challenge all of us to do better and to protect this planet. Agree? &gt;&gt; https://act.gp/2CkkXlH"/>
    <s v="https://www.facebook.com/7297163299_10156527102278300"/>
    <x v="480"/>
    <n v="285"/>
    <n v="12"/>
    <m/>
    <m/>
    <s v=" #10YearChallenge"/>
    <n v="1"/>
    <s v="1"/>
    <s v="1"/>
    <n v="2"/>
    <n v="9.523809523809524"/>
    <n v="0"/>
    <n v="0"/>
    <n v="0"/>
    <n v="0"/>
    <n v="19"/>
    <n v="90.47619047619048"/>
    <n v="21"/>
  </r>
  <r>
    <s v="7297163299_10156523190463300"/>
    <s v="7297163299_10156523190463300"/>
    <m/>
    <m/>
    <m/>
    <m/>
    <m/>
    <m/>
    <m/>
    <m/>
    <s v="No"/>
    <n v="485"/>
    <m/>
    <m/>
    <s v="Post"/>
    <s v="Post"/>
    <s v="Big Plastic is trashing our planet. This is the story petrochemical corporations don’t want you to see. #BreakFreeFromPlastic"/>
    <s v="https://www.facebook.com/7297163299_10156523190463300"/>
    <x v="481"/>
    <n v="172"/>
    <n v="25"/>
    <m/>
    <m/>
    <s v=" #BreakFreeFromPlastic"/>
    <n v="1"/>
    <s v="1"/>
    <s v="1"/>
    <n v="0"/>
    <n v="0"/>
    <n v="0"/>
    <n v="0"/>
    <n v="0"/>
    <n v="0"/>
    <n v="19"/>
    <n v="100"/>
    <n v="19"/>
  </r>
  <r>
    <s v="7297163299_2096472033763461"/>
    <s v="7297163299_2096472033763461"/>
    <m/>
    <m/>
    <m/>
    <m/>
    <m/>
    <m/>
    <m/>
    <m/>
    <s v="No"/>
    <n v="486"/>
    <m/>
    <m/>
    <s v="Post"/>
    <s v="Post"/>
    <s v="Our leaders are behaving like children, but thankfully some of our children are stepping up and leading. _x000a__x000a_Watch Greta Thunberg call on delegates at this week’s World Economic Forum to do #WhateverItTakes to address the climate crisis."/>
    <s v="https://www.facebook.com/7297163299_2096472033763461"/>
    <x v="482"/>
    <n v="1836"/>
    <n v="77"/>
    <m/>
    <m/>
    <s v=" #WhateverItTakes"/>
    <n v="1"/>
    <s v="1"/>
    <s v="1"/>
    <n v="2"/>
    <n v="5.2631578947368425"/>
    <n v="1"/>
    <n v="2.6315789473684212"/>
    <n v="0"/>
    <n v="0"/>
    <n v="35"/>
    <n v="92.10526315789474"/>
    <n v="38"/>
  </r>
  <r>
    <s v="7297163299_10156528621003300"/>
    <s v="7297163299_10156528621003300"/>
    <m/>
    <m/>
    <m/>
    <m/>
    <m/>
    <m/>
    <m/>
    <m/>
    <s v="No"/>
    <n v="487"/>
    <m/>
    <m/>
    <s v="Post"/>
    <s v="Post"/>
    <s v="Climate change is coming for your coffee ☕😱"/>
    <s v="https://www.facebook.com/7297163299_10156528621003300"/>
    <x v="483"/>
    <n v="256"/>
    <n v="95"/>
    <m/>
    <m/>
    <m/>
    <n v="1"/>
    <s v="1"/>
    <s v="1"/>
    <n v="0"/>
    <n v="0"/>
    <n v="0"/>
    <n v="0"/>
    <n v="0"/>
    <n v="0"/>
    <n v="7"/>
    <n v="100"/>
    <n v="7"/>
  </r>
  <r>
    <s v="7297163299_10156529232168300"/>
    <s v="7297163299_10156529232168300"/>
    <m/>
    <m/>
    <m/>
    <m/>
    <m/>
    <m/>
    <m/>
    <m/>
    <s v="No"/>
    <n v="488"/>
    <m/>
    <m/>
    <s v="Post"/>
    <s v="Post"/>
    <s v="Only people power can overcome inequality. Together with Fight Inequality Alliance we're taking this message to world leaders at the World Economic Forum happening now in Davos._x000a__x000a_Together we will make a big statement to the rich and powerful that a movement is growing to challenge the status quo and achieve radical change._x000a_Join us! #eyesongreed"/>
    <s v="https://www.facebook.com/7297163299_10156529232168300"/>
    <x v="484"/>
    <n v="247"/>
    <n v="57"/>
    <m/>
    <m/>
    <s v=" #eyesongreed"/>
    <n v="1"/>
    <s v="1"/>
    <s v="1"/>
    <n v="2"/>
    <n v="3.5714285714285716"/>
    <n v="3"/>
    <n v="5.357142857142857"/>
    <n v="0"/>
    <n v="0"/>
    <n v="51"/>
    <n v="91.07142857142857"/>
    <n v="56"/>
  </r>
  <r>
    <s v="7297163299_10156529477913300"/>
    <s v="7297163299_10156529477913300"/>
    <m/>
    <m/>
    <m/>
    <m/>
    <m/>
    <m/>
    <m/>
    <m/>
    <s v="No"/>
    <n v="489"/>
    <m/>
    <m/>
    <s v="Post"/>
    <s v="Post"/>
    <s v="Right now, Bangkok, Thailand is under &quot;code red&quot; due to its air pollution. People are being asked to stay indoors and wear masks._x000a__x000a_No-one should have to worry about what they breathe. We all have a right to clean air &gt;&gt; https://act.gp/2MpCIkY"/>
    <s v="https://www.facebook.com/7297163299_10156529477913300"/>
    <x v="485"/>
    <n v="357"/>
    <n v="105"/>
    <m/>
    <m/>
    <m/>
    <n v="1"/>
    <s v="1"/>
    <s v="1"/>
    <n v="3"/>
    <n v="7.317073170731708"/>
    <n v="1"/>
    <n v="2.4390243902439024"/>
    <n v="0"/>
    <n v="0"/>
    <n v="37"/>
    <n v="90.2439024390244"/>
    <n v="41"/>
  </r>
  <r>
    <s v="7297163299_10156529873983300"/>
    <s v="7297163299_10156529873983300"/>
    <m/>
    <m/>
    <m/>
    <m/>
    <m/>
    <m/>
    <m/>
    <m/>
    <s v="No"/>
    <n v="490"/>
    <m/>
    <m/>
    <s v="Post"/>
    <s v="Post"/>
    <s v="YOU be the judge!_x000a__x000a_What are the best environmental documentaries of the year?_x000a__x000a_Only FIVE days left to cast your ballot. https://greenpeacefilmfestival.org/en/"/>
    <s v="https://www.facebook.com/7297163299_10156529873983300"/>
    <x v="486"/>
    <n v="87"/>
    <n v="3"/>
    <m/>
    <m/>
    <m/>
    <n v="1"/>
    <s v="1"/>
    <s v="1"/>
    <n v="1"/>
    <n v="4.761904761904762"/>
    <n v="0"/>
    <n v="0"/>
    <n v="0"/>
    <n v="0"/>
    <n v="20"/>
    <n v="95.23809523809524"/>
    <n v="21"/>
  </r>
  <r>
    <s v="7297163299_10156530804573300"/>
    <s v="7297163299_10156530804573300"/>
    <m/>
    <m/>
    <m/>
    <m/>
    <m/>
    <m/>
    <m/>
    <m/>
    <s v="No"/>
    <n v="491"/>
    <m/>
    <m/>
    <s v="Post"/>
    <s v="Post"/>
    <s v="Our actions are making the planet change a lot, and in ways we still have to fully understand."/>
    <s v="https://www.facebook.com/7297163299_10156530804573300"/>
    <x v="487"/>
    <n v="389"/>
    <n v="29"/>
    <m/>
    <m/>
    <m/>
    <n v="1"/>
    <s v="1"/>
    <s v="1"/>
    <n v="0"/>
    <n v="0"/>
    <n v="0"/>
    <n v="0"/>
    <n v="0"/>
    <n v="0"/>
    <n v="18"/>
    <n v="100"/>
    <n v="18"/>
  </r>
  <r>
    <s v="7297163299_10156531421073300"/>
    <s v="7297163299_10156531421073300"/>
    <m/>
    <m/>
    <m/>
    <m/>
    <m/>
    <m/>
    <m/>
    <m/>
    <s v="No"/>
    <n v="492"/>
    <m/>
    <m/>
    <s v="Post"/>
    <s v="Post"/>
    <s v="Once upon a time, _x000a_When capitalism was less dominant, _x000a_And corporate control over politics weaker,_x000a_197 nations got together to tackle a major environmental threat.   _x000a_And it worked! _x000a__x000a_Now we need to #ActOnClimate &gt;&gt;&gt; https://act.gp/2Ufkplk"/>
    <s v="https://www.facebook.com/7297163299_10156531421073300"/>
    <x v="488"/>
    <n v="315"/>
    <n v="8"/>
    <m/>
    <m/>
    <s v=" #ActOnClimate"/>
    <n v="1"/>
    <s v="1"/>
    <s v="1"/>
    <n v="1"/>
    <n v="3.0303030303030303"/>
    <n v="2"/>
    <n v="6.0606060606060606"/>
    <n v="0"/>
    <n v="0"/>
    <n v="30"/>
    <n v="90.9090909090909"/>
    <n v="33"/>
  </r>
  <r>
    <s v="7297163299_10156531782858300"/>
    <s v="7297163299_10156531782858300"/>
    <m/>
    <m/>
    <m/>
    <m/>
    <m/>
    <m/>
    <m/>
    <m/>
    <s v="No"/>
    <n v="493"/>
    <m/>
    <m/>
    <s v="Post"/>
    <s v="Post"/>
    <s v="Take THAT fossil fuel industry 💪🏽"/>
    <s v="https://www.facebook.com/7297163299_10156531782858300"/>
    <x v="489"/>
    <n v="347"/>
    <n v="14"/>
    <m/>
    <m/>
    <m/>
    <n v="1"/>
    <s v="1"/>
    <s v="1"/>
    <n v="0"/>
    <n v="0"/>
    <n v="0"/>
    <n v="0"/>
    <n v="0"/>
    <n v="0"/>
    <n v="5"/>
    <n v="100"/>
    <n v="5"/>
  </r>
  <r>
    <s v="7297163299_10156532170553300"/>
    <s v="7297163299_10156532170553300"/>
    <m/>
    <m/>
    <m/>
    <m/>
    <m/>
    <m/>
    <m/>
    <m/>
    <s v="No"/>
    <n v="494"/>
    <m/>
    <m/>
    <s v="Post"/>
    <s v="Post"/>
    <s v="Great news from Sweden: New petrol and diesel cars will be banned from 2030💚_x000a__x000a_Leave a comment if you want your country to be next!_x000a__x000a_Let's make oil history 👉 https://act.gp/2sJ8sbM"/>
    <s v="https://www.facebook.com/7297163299_10156532170553300"/>
    <x v="490"/>
    <n v="305"/>
    <n v="20"/>
    <m/>
    <m/>
    <m/>
    <n v="1"/>
    <s v="1"/>
    <s v="1"/>
    <n v="1"/>
    <n v="3.4482758620689653"/>
    <n v="0"/>
    <n v="0"/>
    <n v="0"/>
    <n v="0"/>
    <n v="28"/>
    <n v="96.55172413793103"/>
    <n v="29"/>
  </r>
  <r>
    <s v="7297163299_10156532669538300"/>
    <s v="7297163299_10156532669538300"/>
    <m/>
    <m/>
    <m/>
    <m/>
    <m/>
    <m/>
    <m/>
    <m/>
    <s v="No"/>
    <n v="495"/>
    <m/>
    <m/>
    <s v="Post"/>
    <s v="Post"/>
    <s v="When it comes to climate activism, young people have no choice — our lives depend on it."/>
    <s v="https://www.facebook.com/7297163299_10156532669538300"/>
    <x v="491"/>
    <n v="2133"/>
    <n v="74"/>
    <m/>
    <m/>
    <m/>
    <n v="1"/>
    <s v="1"/>
    <s v="1"/>
    <n v="0"/>
    <n v="0"/>
    <n v="0"/>
    <n v="0"/>
    <n v="0"/>
    <n v="0"/>
    <n v="16"/>
    <n v="100"/>
    <n v="16"/>
  </r>
  <r>
    <s v="7297163299_10156532955603300"/>
    <s v="7297163299_10156532955603300"/>
    <m/>
    <m/>
    <m/>
    <m/>
    <m/>
    <m/>
    <m/>
    <m/>
    <s v="No"/>
    <n v="496"/>
    <m/>
    <m/>
    <s v="Post"/>
    <s v="Post"/>
    <s v="More than 30,000 students took to the streets of Belgium today to demand action on climate change — and we stand with each and every one of them!"/>
    <s v="https://www.facebook.com/7297163299_10156532955603300"/>
    <x v="492"/>
    <n v="3957"/>
    <n v="107"/>
    <m/>
    <m/>
    <m/>
    <n v="1"/>
    <s v="1"/>
    <s v="1"/>
    <n v="0"/>
    <n v="0"/>
    <n v="0"/>
    <n v="0"/>
    <n v="0"/>
    <n v="0"/>
    <n v="28"/>
    <n v="100"/>
    <n v="28"/>
  </r>
  <r>
    <s v="7297163299_10156533407138300"/>
    <s v="7297163299_10156533407138300"/>
    <m/>
    <m/>
    <m/>
    <m/>
    <m/>
    <m/>
    <m/>
    <m/>
    <s v="No"/>
    <n v="497"/>
    <m/>
    <m/>
    <s v="Post"/>
    <s v="Post"/>
    <s v="Around the world, this type of extreme weather is becoming the new normal. Stand up and say no, demand climate action now #BreakFreeFromCoal  &gt;&gt; https://act.gp/2MgeiJe"/>
    <s v="https://www.facebook.com/7297163299_10156533407138300"/>
    <x v="493"/>
    <n v="136"/>
    <n v="23"/>
    <m/>
    <m/>
    <s v=" #BreakFreeFromCoal"/>
    <n v="1"/>
    <s v="1"/>
    <s v="1"/>
    <n v="0"/>
    <n v="0"/>
    <n v="0"/>
    <n v="0"/>
    <n v="0"/>
    <n v="0"/>
    <n v="23"/>
    <n v="100"/>
    <n v="23"/>
  </r>
  <r>
    <s v="7297163299_10156533533443300"/>
    <s v="7297163299_10156533533443300"/>
    <m/>
    <m/>
    <m/>
    <m/>
    <m/>
    <m/>
    <m/>
    <m/>
    <s v="No"/>
    <n v="498"/>
    <m/>
    <m/>
    <s v="Post"/>
    <s v="Post"/>
    <s v="There's no such thing as a silly question. We can all do our bit to get back to basics on climate change -- starting with the things you've always wanted to ask... 👇"/>
    <s v="https://www.facebook.com/7297163299_10156533533443300"/>
    <x v="494"/>
    <n v="275"/>
    <n v="15"/>
    <m/>
    <m/>
    <m/>
    <n v="1"/>
    <s v="1"/>
    <s v="1"/>
    <n v="0"/>
    <n v="0"/>
    <n v="1"/>
    <n v="3.225806451612903"/>
    <n v="0"/>
    <n v="0"/>
    <n v="30"/>
    <n v="96.7741935483871"/>
    <n v="31"/>
  </r>
  <r>
    <s v="7297163299_10156534291898300"/>
    <s v="7297163299_10156534291898300"/>
    <m/>
    <m/>
    <m/>
    <m/>
    <m/>
    <m/>
    <m/>
    <m/>
    <s v="No"/>
    <n v="499"/>
    <m/>
    <m/>
    <s v="Post"/>
    <s v="Post"/>
    <s v="Underwater photographer, Caroline Power's latest discovery is devastating!_x000a__x000a_Retailers, corporations and businesses must ACT now to reduce single-use plastic. #BreakFreeFromPlastic_x000a__x000a_👉https://act.gp/2oNz7SQ"/>
    <s v="https://www.facebook.com/7297163299_10156534291898300"/>
    <x v="495"/>
    <n v="250"/>
    <n v="33"/>
    <m/>
    <m/>
    <s v=" #BreakFreeFromPlastic"/>
    <n v="1"/>
    <s v="1"/>
    <s v="1"/>
    <n v="0"/>
    <n v="0"/>
    <n v="1"/>
    <n v="4"/>
    <n v="0"/>
    <n v="0"/>
    <n v="24"/>
    <n v="96"/>
    <n v="25"/>
  </r>
  <r>
    <s v="7297163299_10156534956528300"/>
    <s v="7297163299_10156534956528300"/>
    <m/>
    <m/>
    <m/>
    <m/>
    <m/>
    <m/>
    <m/>
    <m/>
    <s v="No"/>
    <n v="500"/>
    <m/>
    <m/>
    <s v="Post"/>
    <s v="Post"/>
    <s v="This is awful. A dam containing mining waste has collapsed in Brazil earlier today, releasing a river of sludge that covered nearby buildings and forced residents to evacuate."/>
    <s v="https://www.facebook.com/7297163299_10156534956528300"/>
    <x v="496"/>
    <n v="88"/>
    <n v="29"/>
    <m/>
    <m/>
    <m/>
    <n v="1"/>
    <s v="1"/>
    <s v="1"/>
    <n v="0"/>
    <n v="0"/>
    <n v="2"/>
    <n v="7.142857142857143"/>
    <n v="0"/>
    <n v="0"/>
    <n v="26"/>
    <n v="92.85714285714286"/>
    <n v="28"/>
  </r>
  <r>
    <s v="7297163299_10156535442728300"/>
    <s v="7297163299_10156535442728300"/>
    <m/>
    <m/>
    <m/>
    <m/>
    <m/>
    <m/>
    <m/>
    <m/>
    <s v="No"/>
    <n v="501"/>
    <m/>
    <m/>
    <s v="Post"/>
    <s v="Post"/>
    <s v="Two years later, this message continues to be relevant. Resist. Resist Often."/>
    <s v="https://www.facebook.com/7297163299_10156535442728300"/>
    <x v="497"/>
    <n v="172"/>
    <n v="4"/>
    <m/>
    <m/>
    <m/>
    <n v="1"/>
    <s v="1"/>
    <s v="1"/>
    <n v="0"/>
    <n v="0"/>
    <n v="0"/>
    <n v="0"/>
    <n v="0"/>
    <n v="0"/>
    <n v="12"/>
    <n v="100"/>
    <n v="12"/>
  </r>
  <r>
    <s v="7297163299_10156533701578300"/>
    <s v="7297163299_10156533701578300"/>
    <m/>
    <m/>
    <m/>
    <m/>
    <m/>
    <m/>
    <m/>
    <m/>
    <s v="No"/>
    <n v="502"/>
    <m/>
    <m/>
    <s v="Post"/>
    <s v="Post"/>
    <s v="Thought about going zero waste but don't know where to start? These tips will help! &gt;&gt; https://act.gp/2RdDmmm"/>
    <s v="https://www.facebook.com/7297163299_10156533701578300"/>
    <x v="498"/>
    <n v="347"/>
    <n v="10"/>
    <m/>
    <m/>
    <m/>
    <n v="1"/>
    <s v="1"/>
    <s v="1"/>
    <n v="0"/>
    <n v="0"/>
    <n v="1"/>
    <n v="6.666666666666667"/>
    <n v="0"/>
    <n v="0"/>
    <n v="14"/>
    <n v="93.33333333333333"/>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234" firstHeaderRow="1" firstDataRow="1" firstDataCol="1"/>
  <pivotFields count="3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37"/>
    <field x="36"/>
    <field x="18"/>
  </rowFields>
  <rowItems count="209">
    <i>
      <x v="1"/>
    </i>
    <i r="1">
      <x v="6"/>
    </i>
    <i r="2">
      <x v="169"/>
    </i>
    <i r="2">
      <x v="170"/>
    </i>
    <i r="2">
      <x v="171"/>
    </i>
    <i r="2">
      <x v="172"/>
    </i>
    <i r="2">
      <x v="173"/>
    </i>
    <i r="2">
      <x v="174"/>
    </i>
    <i r="2">
      <x v="175"/>
    </i>
    <i r="2">
      <x v="176"/>
    </i>
    <i r="2">
      <x v="177"/>
    </i>
    <i r="2">
      <x v="178"/>
    </i>
    <i r="2">
      <x v="179"/>
    </i>
    <i r="2">
      <x v="180"/>
    </i>
    <i r="2">
      <x v="181"/>
    </i>
    <i r="2">
      <x v="182"/>
    </i>
    <i r="1">
      <x v="7"/>
    </i>
    <i r="2">
      <x v="184"/>
    </i>
    <i r="2">
      <x v="185"/>
    </i>
    <i r="2">
      <x v="186"/>
    </i>
    <i r="2">
      <x v="187"/>
    </i>
    <i r="2">
      <x v="188"/>
    </i>
    <i r="2">
      <x v="189"/>
    </i>
    <i r="2">
      <x v="191"/>
    </i>
    <i r="2">
      <x v="193"/>
    </i>
    <i r="2">
      <x v="194"/>
    </i>
    <i r="2">
      <x v="195"/>
    </i>
    <i r="2">
      <x v="197"/>
    </i>
    <i r="2">
      <x v="198"/>
    </i>
    <i r="2">
      <x v="199"/>
    </i>
    <i r="2">
      <x v="201"/>
    </i>
    <i r="2">
      <x v="205"/>
    </i>
    <i r="2">
      <x v="206"/>
    </i>
    <i r="2">
      <x v="207"/>
    </i>
    <i r="2">
      <x v="212"/>
    </i>
    <i r="2">
      <x v="213"/>
    </i>
    <i r="1">
      <x v="8"/>
    </i>
    <i r="2">
      <x v="214"/>
    </i>
    <i r="2">
      <x v="215"/>
    </i>
    <i r="2">
      <x v="216"/>
    </i>
    <i r="2">
      <x v="219"/>
    </i>
    <i r="2">
      <x v="220"/>
    </i>
    <i r="2">
      <x v="221"/>
    </i>
    <i r="2">
      <x v="222"/>
    </i>
    <i r="2">
      <x v="223"/>
    </i>
    <i r="2">
      <x v="224"/>
    </i>
    <i r="2">
      <x v="225"/>
    </i>
    <i r="2">
      <x v="226"/>
    </i>
    <i r="2">
      <x v="227"/>
    </i>
    <i r="2">
      <x v="228"/>
    </i>
    <i r="2">
      <x v="229"/>
    </i>
    <i r="2">
      <x v="231"/>
    </i>
    <i r="2">
      <x v="232"/>
    </i>
    <i r="2">
      <x v="233"/>
    </i>
    <i r="2">
      <x v="234"/>
    </i>
    <i r="2">
      <x v="236"/>
    </i>
    <i r="2">
      <x v="237"/>
    </i>
    <i r="2">
      <x v="238"/>
    </i>
    <i r="2">
      <x v="240"/>
    </i>
    <i r="2">
      <x v="241"/>
    </i>
    <i r="2">
      <x v="242"/>
    </i>
    <i r="2">
      <x v="243"/>
    </i>
    <i r="1">
      <x v="9"/>
    </i>
    <i r="2">
      <x v="246"/>
    </i>
    <i r="2">
      <x v="247"/>
    </i>
    <i r="2">
      <x v="248"/>
    </i>
    <i r="2">
      <x v="249"/>
    </i>
    <i r="2">
      <x v="250"/>
    </i>
    <i r="2">
      <x v="251"/>
    </i>
    <i r="2">
      <x v="252"/>
    </i>
    <i r="2">
      <x v="253"/>
    </i>
    <i r="2">
      <x v="254"/>
    </i>
    <i r="2">
      <x v="256"/>
    </i>
    <i r="2">
      <x v="257"/>
    </i>
    <i r="2">
      <x v="258"/>
    </i>
    <i r="2">
      <x v="259"/>
    </i>
    <i r="2">
      <x v="260"/>
    </i>
    <i r="2">
      <x v="261"/>
    </i>
    <i r="2">
      <x v="262"/>
    </i>
    <i r="2">
      <x v="263"/>
    </i>
    <i r="2">
      <x v="264"/>
    </i>
    <i r="2">
      <x v="265"/>
    </i>
    <i r="2">
      <x v="266"/>
    </i>
    <i r="2">
      <x v="267"/>
    </i>
    <i r="2">
      <x v="268"/>
    </i>
    <i r="2">
      <x v="269"/>
    </i>
    <i r="2">
      <x v="270"/>
    </i>
    <i r="2">
      <x v="271"/>
    </i>
    <i r="2">
      <x v="272"/>
    </i>
    <i r="2">
      <x v="273"/>
    </i>
    <i r="2">
      <x v="274"/>
    </i>
    <i r="1">
      <x v="10"/>
    </i>
    <i r="2">
      <x v="275"/>
    </i>
    <i r="2">
      <x v="276"/>
    </i>
    <i r="2">
      <x v="277"/>
    </i>
    <i r="2">
      <x v="278"/>
    </i>
    <i r="2">
      <x v="279"/>
    </i>
    <i r="2">
      <x v="280"/>
    </i>
    <i r="2">
      <x v="281"/>
    </i>
    <i r="2">
      <x v="282"/>
    </i>
    <i r="2">
      <x v="283"/>
    </i>
    <i r="2">
      <x v="284"/>
    </i>
    <i r="2">
      <x v="285"/>
    </i>
    <i r="2">
      <x v="286"/>
    </i>
    <i r="2">
      <x v="287"/>
    </i>
    <i r="2">
      <x v="288"/>
    </i>
    <i r="2">
      <x v="289"/>
    </i>
    <i r="2">
      <x v="290"/>
    </i>
    <i r="2">
      <x v="291"/>
    </i>
    <i r="2">
      <x v="292"/>
    </i>
    <i r="2">
      <x v="293"/>
    </i>
    <i r="2">
      <x v="294"/>
    </i>
    <i r="2">
      <x v="296"/>
    </i>
    <i r="2">
      <x v="297"/>
    </i>
    <i r="2">
      <x v="298"/>
    </i>
    <i r="2">
      <x v="299"/>
    </i>
    <i r="2">
      <x v="300"/>
    </i>
    <i r="2">
      <x v="301"/>
    </i>
    <i r="2">
      <x v="302"/>
    </i>
    <i r="2">
      <x v="303"/>
    </i>
    <i r="2">
      <x v="304"/>
    </i>
    <i r="2">
      <x v="305"/>
    </i>
    <i r="1">
      <x v="11"/>
    </i>
    <i r="2">
      <x v="306"/>
    </i>
    <i r="2">
      <x v="307"/>
    </i>
    <i r="2">
      <x v="308"/>
    </i>
    <i r="2">
      <x v="310"/>
    </i>
    <i r="2">
      <x v="311"/>
    </i>
    <i r="2">
      <x v="312"/>
    </i>
    <i r="2">
      <x v="317"/>
    </i>
    <i r="2">
      <x v="318"/>
    </i>
    <i r="2">
      <x v="319"/>
    </i>
    <i r="2">
      <x v="320"/>
    </i>
    <i r="2">
      <x v="321"/>
    </i>
    <i r="2">
      <x v="322"/>
    </i>
    <i r="2">
      <x v="323"/>
    </i>
    <i r="2">
      <x v="324"/>
    </i>
    <i r="2">
      <x v="325"/>
    </i>
    <i r="2">
      <x v="326"/>
    </i>
    <i r="2">
      <x v="327"/>
    </i>
    <i r="2">
      <x v="328"/>
    </i>
    <i r="2">
      <x v="329"/>
    </i>
    <i r="2">
      <x v="330"/>
    </i>
    <i r="2">
      <x v="331"/>
    </i>
    <i r="2">
      <x v="332"/>
    </i>
    <i r="2">
      <x v="333"/>
    </i>
    <i r="2">
      <x v="334"/>
    </i>
    <i r="2">
      <x v="335"/>
    </i>
    <i r="1">
      <x v="12"/>
    </i>
    <i r="2">
      <x v="336"/>
    </i>
    <i r="2">
      <x v="337"/>
    </i>
    <i r="2">
      <x v="338"/>
    </i>
    <i r="2">
      <x v="339"/>
    </i>
    <i r="2">
      <x v="340"/>
    </i>
    <i r="2">
      <x v="341"/>
    </i>
    <i r="2">
      <x v="342"/>
    </i>
    <i r="2">
      <x v="343"/>
    </i>
    <i r="2">
      <x v="344"/>
    </i>
    <i r="2">
      <x v="345"/>
    </i>
    <i r="2">
      <x v="346"/>
    </i>
    <i r="2">
      <x v="347"/>
    </i>
    <i r="2">
      <x v="348"/>
    </i>
    <i r="2">
      <x v="349"/>
    </i>
    <i r="2">
      <x v="350"/>
    </i>
    <i r="2">
      <x v="351"/>
    </i>
    <i r="2">
      <x v="352"/>
    </i>
    <i r="2">
      <x v="353"/>
    </i>
    <i r="2">
      <x v="354"/>
    </i>
    <i r="2">
      <x v="355"/>
    </i>
    <i r="2">
      <x v="356"/>
    </i>
    <i r="2">
      <x v="357"/>
    </i>
    <i r="2">
      <x v="358"/>
    </i>
    <i r="2">
      <x v="359"/>
    </i>
    <i r="2">
      <x v="360"/>
    </i>
    <i r="2">
      <x v="361"/>
    </i>
    <i r="2">
      <x v="362"/>
    </i>
    <i r="2">
      <x v="363"/>
    </i>
    <i r="2">
      <x v="364"/>
    </i>
    <i r="2">
      <x v="365"/>
    </i>
    <i r="2">
      <x v="366"/>
    </i>
    <i>
      <x v="2"/>
    </i>
    <i r="1">
      <x v="1"/>
    </i>
    <i r="2">
      <x v="1"/>
    </i>
    <i r="2">
      <x v="2"/>
    </i>
    <i r="2">
      <x v="3"/>
    </i>
    <i r="2">
      <x v="4"/>
    </i>
    <i r="2">
      <x v="5"/>
    </i>
    <i r="2">
      <x v="6"/>
    </i>
    <i r="2">
      <x v="7"/>
    </i>
    <i r="2">
      <x v="8"/>
    </i>
    <i r="2">
      <x v="9"/>
    </i>
    <i r="2">
      <x v="10"/>
    </i>
    <i r="2">
      <x v="11"/>
    </i>
    <i r="2">
      <x v="12"/>
    </i>
    <i r="2">
      <x v="13"/>
    </i>
    <i r="2">
      <x v="14"/>
    </i>
    <i r="2">
      <x v="15"/>
    </i>
    <i r="2">
      <x v="16"/>
    </i>
    <i r="2">
      <x v="17"/>
    </i>
    <i r="2">
      <x v="18"/>
    </i>
    <i r="2">
      <x v="19"/>
    </i>
    <i r="2">
      <x v="20"/>
    </i>
    <i r="2">
      <x v="21"/>
    </i>
    <i r="2">
      <x v="22"/>
    </i>
    <i r="2">
      <x v="23"/>
    </i>
    <i r="2">
      <x v="24"/>
    </i>
    <i r="2">
      <x v="25"/>
    </i>
    <i r="2">
      <x v="26"/>
    </i>
    <i t="grand">
      <x/>
    </i>
  </rowItems>
  <colItems count="1">
    <i/>
  </colItems>
  <dataFields count="1">
    <dataField name="Count of Time" fld="18"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AJ502" totalsRowShown="0" headerRowDxfId="227" dataDxfId="191">
  <autoFilter ref="A2:AJ502"/>
  <tableColumns count="36">
    <tableColumn id="1" name="Vertex 1" dataDxfId="178"/>
    <tableColumn id="2" name="Vertex 2" dataDxfId="176"/>
    <tableColumn id="3" name="Color" dataDxfId="177"/>
    <tableColumn id="4" name="Width" dataDxfId="200"/>
    <tableColumn id="11" name="Style" dataDxfId="199"/>
    <tableColumn id="5" name="Opacity" dataDxfId="198"/>
    <tableColumn id="6" name="Visibility" dataDxfId="197"/>
    <tableColumn id="10" name="Label" dataDxfId="196"/>
    <tableColumn id="12" name="Label Text Color" dataDxfId="195"/>
    <tableColumn id="13" name="Label Font Size" dataDxfId="194"/>
    <tableColumn id="14" name="Reciprocated?" dataDxfId="72"/>
    <tableColumn id="7" name="ID" dataDxfId="193"/>
    <tableColumn id="9" name="Dynamic Filter" dataDxfId="192"/>
    <tableColumn id="8" name="Add Your Own Columns Here" dataDxfId="175"/>
    <tableColumn id="15" name="Relationship" dataDxfId="174"/>
    <tableColumn id="16" name="Type" dataDxfId="173"/>
    <tableColumn id="17" name="Post Content" dataDxfId="172"/>
    <tableColumn id="18" name="Post URL" dataDxfId="171"/>
    <tableColumn id="19" name="Time" dataDxfId="170"/>
    <tableColumn id="20" name="Total Likes" dataDxfId="169"/>
    <tableColumn id="21" name="Total Comments" dataDxfId="168"/>
    <tableColumn id="22" name="URLs in Post" dataDxfId="167"/>
    <tableColumn id="23" name="Domains in Post" dataDxfId="166"/>
    <tableColumn id="24" name="Hashtags in Post" dataDxfId="165"/>
    <tableColumn id="25" name="Edge Weight"/>
    <tableColumn id="26" name="Vertex 1 Group" dataDxfId="129">
      <calculatedColumnFormula>REPLACE(INDEX(GroupVertices[Group], MATCH(Edges[[#This Row],[Vertex 1]],GroupVertices[Vertex],0)),1,1,"")</calculatedColumnFormula>
    </tableColumn>
    <tableColumn id="27" name="Vertex 2 Group" dataDxfId="98">
      <calculatedColumnFormula>REPLACE(INDEX(GroupVertices[Group], MATCH(Edges[[#This Row],[Vertex 2]],GroupVertices[Vertex],0)),1,1,"")</calculatedColumnFormula>
    </tableColumn>
    <tableColumn id="28" name="Sentiment List #1: Positive Word Count" dataDxfId="97"/>
    <tableColumn id="29" name="Sentiment List #1: Positive Word Percentage (%)" dataDxfId="96"/>
    <tableColumn id="30" name="Sentiment List #2: Negative Word Count" dataDxfId="95"/>
    <tableColumn id="31" name="Sentiment List #2: Negative Word Percentage (%)" dataDxfId="94"/>
    <tableColumn id="32" name="Sentiment List #3: Keywords Word Count" dataDxfId="93"/>
    <tableColumn id="33" name="Sentiment List #3: Keywords Word Percentage (%)" dataDxfId="92"/>
    <tableColumn id="34" name="Non-categorized Word Count" dataDxfId="91"/>
    <tableColumn id="35" name="Non-categorized Word Percentage (%)" dataDxfId="90"/>
    <tableColumn id="36" name="Edge Content Word Count" dataDxfId="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 totalsRowShown="0" headerRowDxfId="128" dataDxfId="127">
  <autoFilter ref="A2:C3"/>
  <tableColumns count="3">
    <tableColumn id="1" name="Group 1" dataDxfId="126"/>
    <tableColumn id="2" name="Group 2" dataDxfId="125"/>
    <tableColumn id="3" name="Edges" dataDxfId="124"/>
  </tableColumns>
  <tableStyleInfo name="NodeXL Table" showFirstColumn="0" showLastColumn="0" showRowStripes="1" showColumnStripes="0"/>
</table>
</file>

<file path=xl/tables/table12.xml><?xml version="1.0" encoding="utf-8"?>
<table xmlns="http://schemas.openxmlformats.org/spreadsheetml/2006/main" id="11" name="Words" displayName="Words" ref="A1:G2042" totalsRowShown="0" headerRowDxfId="121" dataDxfId="120">
  <autoFilter ref="A1:G2042"/>
  <tableColumns count="7">
    <tableColumn id="1" name="Word" dataDxfId="119"/>
    <tableColumn id="2" name="Count" dataDxfId="118"/>
    <tableColumn id="3" name="Salience" dataDxfId="117"/>
    <tableColumn id="4" name="Group" dataDxfId="116"/>
    <tableColumn id="5" name="Word on Sentiment List #1: Positive" dataDxfId="115"/>
    <tableColumn id="6" name="Word on Sentiment List #2: Negative" dataDxfId="114"/>
    <tableColumn id="7" name="Word on Sentiment List #3: Keywords" dataDxfId="113"/>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405" totalsRowShown="0" headerRowDxfId="112" dataDxfId="111">
  <autoFilter ref="A1:L1405"/>
  <tableColumns count="12">
    <tableColumn id="1" name="Word 1" dataDxfId="110"/>
    <tableColumn id="2" name="Word 2" dataDxfId="109"/>
    <tableColumn id="3" name="Count" dataDxfId="108"/>
    <tableColumn id="4" name="Salience" dataDxfId="107"/>
    <tableColumn id="5" name="Mutual Information" dataDxfId="106"/>
    <tableColumn id="6" name="Group" dataDxfId="105"/>
    <tableColumn id="7" name="Word1 on Sentiment List #1: Positive" dataDxfId="104"/>
    <tableColumn id="8" name="Word1 on Sentiment List #2: Negative" dataDxfId="103"/>
    <tableColumn id="9" name="Word1 on Sentiment List #3: Keywords" dataDxfId="102"/>
    <tableColumn id="10" name="Word2 on Sentiment List #1: Positive" dataDxfId="101"/>
    <tableColumn id="11" name="Word2 on Sentiment List #2: Negative" dataDxfId="100"/>
    <tableColumn id="12" name="Word2 on Sentiment List #3: Keywords" dataDxfId="99"/>
  </tableColumns>
  <tableStyleInfo name="NodeXL Table" showFirstColumn="0" showLastColumn="0" showRowStripes="1" showColumnStripes="0"/>
</table>
</file>

<file path=xl/tables/table14.xml><?xml version="1.0" encoding="utf-8"?>
<table xmlns="http://schemas.openxmlformats.org/spreadsheetml/2006/main" id="13" name="NetworkTopItems_1" displayName="NetworkTopItems_1" ref="A1:D5" totalsRowShown="0" headerRowDxfId="46" dataDxfId="45">
  <autoFilter ref="A1:D5"/>
  <tableColumns count="4">
    <tableColumn id="1" name="Top URLs in Post in Entire Graph" dataDxfId="44"/>
    <tableColumn id="2" name="Entire Graph Count" dataDxfId="43"/>
    <tableColumn id="3" name="Top URLs in Post in G1" dataDxfId="42"/>
    <tableColumn id="4" name="G1 Count" dataDxfId="41"/>
  </tableColumns>
  <tableStyleInfo name="NodeXL Table" showFirstColumn="0" showLastColumn="0" showRowStripes="1" showColumnStripes="0"/>
</table>
</file>

<file path=xl/tables/table15.xml><?xml version="1.0" encoding="utf-8"?>
<table xmlns="http://schemas.openxmlformats.org/spreadsheetml/2006/main" id="14" name="NetworkTopItems_2" displayName="NetworkTopItems_2" ref="A8:D11" totalsRowShown="0" headerRowDxfId="39" dataDxfId="38">
  <autoFilter ref="A8:D11"/>
  <tableColumns count="4">
    <tableColumn id="1" name="Top Domains in Post in Entire Graph" dataDxfId="37"/>
    <tableColumn id="2" name="Entire Graph Count" dataDxfId="36"/>
    <tableColumn id="3" name="Top Domains in Post in G1" dataDxfId="35"/>
    <tableColumn id="4" name="G1 Count" dataDxfId="34"/>
  </tableColumns>
  <tableStyleInfo name="NodeXL Table" showFirstColumn="0" showLastColumn="0" showRowStripes="1" showColumnStripes="0"/>
</table>
</file>

<file path=xl/tables/table16.xml><?xml version="1.0" encoding="utf-8"?>
<table xmlns="http://schemas.openxmlformats.org/spreadsheetml/2006/main" id="16" name="NetworkTopItems_3" displayName="NetworkTopItems_3" ref="A14:D24" totalsRowShown="0" headerRowDxfId="32" dataDxfId="31">
  <autoFilter ref="A14:D24"/>
  <tableColumns count="4">
    <tableColumn id="1" name="Top Hashtags in Post in Entire Graph" dataDxfId="30"/>
    <tableColumn id="2" name="Entire Graph Count" dataDxfId="29"/>
    <tableColumn id="3" name="Top Hashtags in Post in G1" dataDxfId="28"/>
    <tableColumn id="4" name="G1 Count" dataDxfId="27"/>
  </tableColumns>
  <tableStyleInfo name="NodeXL Table" showFirstColumn="0" showLastColumn="0" showRowStripes="1" showColumnStripes="0"/>
</table>
</file>

<file path=xl/tables/table17.xml><?xml version="1.0" encoding="utf-8"?>
<table xmlns="http://schemas.openxmlformats.org/spreadsheetml/2006/main" id="17" name="NetworkTopItems_4" displayName="NetworkTopItems_4" ref="A27:D37" totalsRowShown="0" headerRowDxfId="25" dataDxfId="24">
  <autoFilter ref="A27:D37"/>
  <tableColumns count="4">
    <tableColumn id="1" name="Top Words in Post Content in Entire Graph" dataDxfId="23"/>
    <tableColumn id="2" name="Entire Graph Count" dataDxfId="22"/>
    <tableColumn id="3" name="Top Words in Post Content in G1" dataDxfId="21"/>
    <tableColumn id="4" name="G1 Count" dataDxfId="20"/>
  </tableColumns>
  <tableStyleInfo name="NodeXL Table" showFirstColumn="0" showLastColumn="0" showRowStripes="1" showColumnStripes="0"/>
</table>
</file>

<file path=xl/tables/table18.xml><?xml version="1.0" encoding="utf-8"?>
<table xmlns="http://schemas.openxmlformats.org/spreadsheetml/2006/main" id="18" name="NetworkTopItems_5" displayName="NetworkTopItems_5" ref="A40:D50" totalsRowShown="0" headerRowDxfId="18" dataDxfId="17">
  <autoFilter ref="A40:D50"/>
  <tableColumns count="4">
    <tableColumn id="1" name="Top Word Pairs in Post Content in Entire Graph" dataDxfId="16"/>
    <tableColumn id="2" name="Entire Graph Count" dataDxfId="15"/>
    <tableColumn id="3" name="Top Word Pairs in Post Content in G1" dataDxfId="14"/>
    <tableColumn id="4" name="G1 Count" dataDxfId="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P502" totalsRowShown="0" headerRowDxfId="226" dataDxfId="179">
  <autoFilter ref="A2:BP502"/>
  <tableColumns count="68">
    <tableColumn id="1" name="Vertex" dataDxfId="190"/>
    <tableColumn id="2" name="Color" dataDxfId="189"/>
    <tableColumn id="5" name="Shape" dataDxfId="188"/>
    <tableColumn id="6" name="Size" dataDxfId="187"/>
    <tableColumn id="4" name="Opacity" dataDxfId="162"/>
    <tableColumn id="7" name="Image File" dataDxfId="161"/>
    <tableColumn id="3" name="Visibility" dataDxfId="156"/>
    <tableColumn id="10" name="Label" dataDxfId="154"/>
    <tableColumn id="16" name="Label Fill Color" dataDxfId="155"/>
    <tableColumn id="9" name="Label Position" dataDxfId="159"/>
    <tableColumn id="8" name="Tooltip" dataDxfId="157"/>
    <tableColumn id="18" name="Layout Order" dataDxfId="158"/>
    <tableColumn id="13" name="X" dataDxfId="186"/>
    <tableColumn id="14" name="Y" dataDxfId="185"/>
    <tableColumn id="12" name="Locked?" dataDxfId="184"/>
    <tableColumn id="19" name="Polar R" dataDxfId="183"/>
    <tableColumn id="20" name="Polar Angle" dataDxfId="182"/>
    <tableColumn id="21" name="Degree" dataDxfId="55"/>
    <tableColumn id="22" name="In-Degree" dataDxfId="54"/>
    <tableColumn id="23" name="Out-Degree" dataDxfId="51"/>
    <tableColumn id="24" name="Betweenness Centrality" dataDxfId="50"/>
    <tableColumn id="25" name="Closeness Centrality" dataDxfId="49"/>
    <tableColumn id="26" name="Eigenvector Centrality" dataDxfId="47"/>
    <tableColumn id="15" name="PageRank" dataDxfId="48"/>
    <tableColumn id="27" name="Clustering Coefficient" dataDxfId="52"/>
    <tableColumn id="29" name="Reciprocated Vertex Pair Ratio" dataDxfId="53"/>
    <tableColumn id="11" name="ID" dataDxfId="181"/>
    <tableColumn id="28" name="Dynamic Filter" dataDxfId="180"/>
    <tableColumn id="17" name="Add Your Own Columns Here" dataDxfId="164"/>
    <tableColumn id="30" name="Custom Menu Item Text" dataDxfId="163"/>
    <tableColumn id="31" name="Custom Menu Item Action" dataDxfId="160"/>
    <tableColumn id="32" name="Content" dataDxfId="153"/>
    <tableColumn id="33" name="Vertex Type" dataDxfId="152"/>
    <tableColumn id="34" name="Post Type" dataDxfId="151"/>
    <tableColumn id="35" name="Author" dataDxfId="150"/>
    <tableColumn id="36" name="Post Date" dataDxfId="149"/>
    <tableColumn id="37" name="Image" dataDxfId="148"/>
    <tableColumn id="38" name="Post URL" dataDxfId="147"/>
    <tableColumn id="39" name="Total Likes" dataDxfId="146"/>
    <tableColumn id="40" name="Total Comments" dataDxfId="145"/>
    <tableColumn id="41" name="Total Shares" dataDxfId="144"/>
    <tableColumn id="42" name="Attachment Description" dataDxfId="143"/>
    <tableColumn id="43" name="Attachment Title" dataDxfId="142"/>
    <tableColumn id="44" name="Attachment Type" dataDxfId="141"/>
    <tableColumn id="45" name="Attachment URL" dataDxfId="140"/>
    <tableColumn id="46" name="Parent ID" dataDxfId="139"/>
    <tableColumn id="47" name="Comment Date" dataDxfId="138"/>
    <tableColumn id="48" name="Comment URL" dataDxfId="130"/>
    <tableColumn id="49" name="Vertex Group" dataDxfId="88">
      <calculatedColumnFormula>REPLACE(INDEX(GroupVertices[Group], MATCH(Vertices[[#This Row],[Vertex]],GroupVertices[Vertex],0)),1,1,"")</calculatedColumnFormula>
    </tableColumn>
    <tableColumn id="50" name="Sentiment List #1: Positive Word Count" dataDxfId="87"/>
    <tableColumn id="51" name="Sentiment List #1: Positive Word Percentage (%)" dataDxfId="86"/>
    <tableColumn id="52" name="Sentiment List #2: Negative Word Count" dataDxfId="85"/>
    <tableColumn id="53" name="Sentiment List #2: Negative Word Percentage (%)" dataDxfId="84"/>
    <tableColumn id="54" name="Sentiment List #3: Keywords Word Count" dataDxfId="83"/>
    <tableColumn id="55" name="Sentiment List #3: Keywords Word Percentage (%)" dataDxfId="82"/>
    <tableColumn id="56" name="Non-categorized Word Count" dataDxfId="81"/>
    <tableColumn id="57" name="Non-categorized Word Percentage (%)" dataDxfId="80"/>
    <tableColumn id="58" name="Vertex Content Word Count" dataDxfId="10"/>
    <tableColumn id="59" name="URLs in Post by Count" dataDxfId="9"/>
    <tableColumn id="60" name="URLs in Post by Salience" dataDxfId="8"/>
    <tableColumn id="61" name="Domains in Post by Count" dataDxfId="7"/>
    <tableColumn id="62" name="Domains in Post by Salience" dataDxfId="6"/>
    <tableColumn id="63" name="Hashtags in Post by Count" dataDxfId="5"/>
    <tableColumn id="64" name="Hashtags in Post by Salience" dataDxfId="4"/>
    <tableColumn id="65" name="Top Words in Post Content by Count" dataDxfId="3"/>
    <tableColumn id="66" name="Top Words in Post Content by Salience" dataDxfId="2"/>
    <tableColumn id="67" name="Top Word Pairs in Post Content by Count" dataDxfId="1"/>
    <tableColumn id="68" name="Top Word Pairs in Post Content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L3" totalsRowShown="0" headerRowDxfId="225">
  <autoFilter ref="A2:AL3"/>
  <tableColumns count="38">
    <tableColumn id="1" name="Group" dataDxfId="137"/>
    <tableColumn id="2" name="Vertex Color" dataDxfId="136"/>
    <tableColumn id="3" name="Vertex Shape" dataDxfId="134"/>
    <tableColumn id="22" name="Visibility" dataDxfId="135"/>
    <tableColumn id="4" name="Collapsed?"/>
    <tableColumn id="18" name="Label" dataDxfId="224"/>
    <tableColumn id="20" name="Collapsed X"/>
    <tableColumn id="21" name="Collapsed Y"/>
    <tableColumn id="6" name="ID" dataDxfId="223"/>
    <tableColumn id="19" name="Collapsed Properties" dataDxfId="71"/>
    <tableColumn id="5" name="Vertices" dataDxfId="70"/>
    <tableColumn id="7" name="Unique Edges" dataDxfId="69"/>
    <tableColumn id="8" name="Edges With Duplicates" dataDxfId="68"/>
    <tableColumn id="9" name="Total Edges" dataDxfId="67"/>
    <tableColumn id="10" name="Self-Loops" dataDxfId="66"/>
    <tableColumn id="24" name="Reciprocated Vertex Pair Ratio" dataDxfId="65"/>
    <tableColumn id="25" name="Reciprocated Edge Ratio" dataDxfId="64"/>
    <tableColumn id="11" name="Connected Components" dataDxfId="63"/>
    <tableColumn id="12" name="Single-Vertex Connected Components" dataDxfId="62"/>
    <tableColumn id="13" name="Maximum Vertices in a Connected Component" dataDxfId="61"/>
    <tableColumn id="14" name="Maximum Edges in a Connected Component" dataDxfId="60"/>
    <tableColumn id="15" name="Maximum Geodesic Distance (Diameter)" dataDxfId="59"/>
    <tableColumn id="16" name="Average Geodesic Distance" dataDxfId="58"/>
    <tableColumn id="17" name="Graph Density" dataDxfId="56"/>
    <tableColumn id="23" name="Sentiment List #1: Positive Word Count" dataDxfId="57"/>
    <tableColumn id="26" name="Sentiment List #1: Positive Word Percentage (%)" dataDxfId="79"/>
    <tableColumn id="27" name="Sentiment List #2: Negative Word Count" dataDxfId="78"/>
    <tableColumn id="28" name="Sentiment List #2: Negative Word Percentage (%)" dataDxfId="77"/>
    <tableColumn id="29" name="Sentiment List #3: Keywords Word Count" dataDxfId="76"/>
    <tableColumn id="30" name="Sentiment List #3: Keywords Word Percentage (%)" dataDxfId="75"/>
    <tableColumn id="31" name="Non-categorized Word Count" dataDxfId="74"/>
    <tableColumn id="32" name="Non-categorized Word Percentage (%)" dataDxfId="73"/>
    <tableColumn id="33" name="Group Content Word Count" dataDxfId="40"/>
    <tableColumn id="34" name="Top URLs in Post" dataDxfId="33"/>
    <tableColumn id="35" name="Top Domains in Post" dataDxfId="26"/>
    <tableColumn id="36" name="Top Hashtags in Post" dataDxfId="19"/>
    <tableColumn id="37" name="Top Words in Post Content" dataDxfId="12"/>
    <tableColumn id="38" name="Top Word Pairs in Post Content"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1" totalsRowShown="0" headerRowDxfId="222" dataDxfId="221">
  <autoFilter ref="A1:C501"/>
  <tableColumns count="3">
    <tableColumn id="1" name="Group" dataDxfId="133"/>
    <tableColumn id="2" name="Vertex" dataDxfId="132"/>
    <tableColumn id="3" name="Vertex ID" dataDxfId="13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0" totalsRowShown="0">
  <autoFilter ref="A1:B30"/>
  <tableColumns count="2">
    <tableColumn id="1" name="Graph Metric" dataDxfId="123"/>
    <tableColumn id="2" name="Value" dataDxfId="1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0"/>
    <tableColumn id="2" name="Degree Frequency" dataDxfId="219">
      <calculatedColumnFormula>COUNTIF(Vertices[Degree], "&gt;= " &amp; D2) - COUNTIF(Vertices[Degree], "&gt;=" &amp; D3)</calculatedColumnFormula>
    </tableColumn>
    <tableColumn id="3" name="In-Degree Bin" dataDxfId="218"/>
    <tableColumn id="4" name="In-Degree Frequency" dataDxfId="217">
      <calculatedColumnFormula>COUNTIF(Vertices[In-Degree], "&gt;= " &amp; F2) - COUNTIF(Vertices[In-Degree], "&gt;=" &amp; F3)</calculatedColumnFormula>
    </tableColumn>
    <tableColumn id="5" name="Out-Degree Bin" dataDxfId="216"/>
    <tableColumn id="6" name="Out-Degree Frequency" dataDxfId="215">
      <calculatedColumnFormula>COUNTIF(Vertices[Out-Degree], "&gt;= " &amp; H2) - COUNTIF(Vertices[Out-Degree], "&gt;=" &amp; H3)</calculatedColumnFormula>
    </tableColumn>
    <tableColumn id="7" name="Betweenness Centrality Bin" dataDxfId="214"/>
    <tableColumn id="8" name="Betweenness Centrality Frequency" dataDxfId="213">
      <calculatedColumnFormula>COUNTIF(Vertices[Betweenness Centrality], "&gt;= " &amp; J2) - COUNTIF(Vertices[Betweenness Centrality], "&gt;=" &amp; J3)</calculatedColumnFormula>
    </tableColumn>
    <tableColumn id="9" name="Closeness Centrality Bin" dataDxfId="212"/>
    <tableColumn id="10" name="Closeness Centrality Frequency" dataDxfId="211">
      <calculatedColumnFormula>COUNTIF(Vertices[Closeness Centrality], "&gt;= " &amp; L2) - COUNTIF(Vertices[Closeness Centrality], "&gt;=" &amp; L3)</calculatedColumnFormula>
    </tableColumn>
    <tableColumn id="11" name="Eigenvector Centrality Bin" dataDxfId="210"/>
    <tableColumn id="12" name="Eigenvector Centrality Frequency" dataDxfId="209">
      <calculatedColumnFormula>COUNTIF(Vertices[Eigenvector Centrality], "&gt;= " &amp; N2) - COUNTIF(Vertices[Eigenvector Centrality], "&gt;=" &amp; N3)</calculatedColumnFormula>
    </tableColumn>
    <tableColumn id="18" name="PageRank Bin" dataDxfId="208"/>
    <tableColumn id="17" name="PageRank Frequency" dataDxfId="207">
      <calculatedColumnFormula>COUNTIF(Vertices[Eigenvector Centrality], "&gt;= " &amp; P2) - COUNTIF(Vertices[Eigenvector Centrality], "&gt;=" &amp; P3)</calculatedColumnFormula>
    </tableColumn>
    <tableColumn id="13" name="Clustering Coefficient Bin" dataDxfId="206"/>
    <tableColumn id="14" name="Clustering Coefficient Frequency" dataDxfId="205">
      <calculatedColumnFormula>COUNTIF(Vertices[Clustering Coefficient], "&gt;= " &amp; R2) - COUNTIF(Vertices[Clustering Coefficient], "&gt;=" &amp; R3)</calculatedColumnFormula>
    </tableColumn>
    <tableColumn id="15" name="Dynamic Filter Bin" dataDxfId="204"/>
    <tableColumn id="16" name="Dynamic Filter Frequency" dataDxfId="2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202">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facebook.com/7297163299_10156011958743300" TargetMode="External" /><Relationship Id="rId2" Type="http://schemas.openxmlformats.org/officeDocument/2006/relationships/hyperlink" Target="https://www.facebook.com/7297163299_10155406896346479" TargetMode="External" /><Relationship Id="rId3" Type="http://schemas.openxmlformats.org/officeDocument/2006/relationships/hyperlink" Target="https://www.facebook.com/7297163299_10156019499528300" TargetMode="External" /><Relationship Id="rId4" Type="http://schemas.openxmlformats.org/officeDocument/2006/relationships/hyperlink" Target="https://www.facebook.com/7297163299_10156020278798300" TargetMode="External" /><Relationship Id="rId5" Type="http://schemas.openxmlformats.org/officeDocument/2006/relationships/hyperlink" Target="https://www.facebook.com/7297163299_10155414842041479" TargetMode="External" /><Relationship Id="rId6" Type="http://schemas.openxmlformats.org/officeDocument/2006/relationships/hyperlink" Target="https://www.facebook.com/7297163299_10156022565683300" TargetMode="External" /><Relationship Id="rId7" Type="http://schemas.openxmlformats.org/officeDocument/2006/relationships/hyperlink" Target="https://www.facebook.com/7297163299_10156023153328300" TargetMode="External" /><Relationship Id="rId8" Type="http://schemas.openxmlformats.org/officeDocument/2006/relationships/hyperlink" Target="https://www.facebook.com/7297163299_10156025845423300" TargetMode="External" /><Relationship Id="rId9" Type="http://schemas.openxmlformats.org/officeDocument/2006/relationships/hyperlink" Target="https://www.facebook.com/7297163299_10156027817133300" TargetMode="External" /><Relationship Id="rId10" Type="http://schemas.openxmlformats.org/officeDocument/2006/relationships/hyperlink" Target="https://www.facebook.com/7297163299_10156029211493300" TargetMode="External" /><Relationship Id="rId11" Type="http://schemas.openxmlformats.org/officeDocument/2006/relationships/hyperlink" Target="https://www.facebook.com/7297163299_10156030491128300" TargetMode="External" /><Relationship Id="rId12" Type="http://schemas.openxmlformats.org/officeDocument/2006/relationships/hyperlink" Target="https://www.facebook.com/7297163299_10156030494478300" TargetMode="External" /><Relationship Id="rId13" Type="http://schemas.openxmlformats.org/officeDocument/2006/relationships/hyperlink" Target="https://www.facebook.com/7297163299_10156030453288300" TargetMode="External" /><Relationship Id="rId14" Type="http://schemas.openxmlformats.org/officeDocument/2006/relationships/hyperlink" Target="https://www.facebook.com/7297163299_10155422449706479" TargetMode="External" /><Relationship Id="rId15" Type="http://schemas.openxmlformats.org/officeDocument/2006/relationships/hyperlink" Target="https://www.facebook.com/7297163299_10156036494868300" TargetMode="External" /><Relationship Id="rId16" Type="http://schemas.openxmlformats.org/officeDocument/2006/relationships/hyperlink" Target="https://www.facebook.com/7297163299_10156036955098300" TargetMode="External" /><Relationship Id="rId17" Type="http://schemas.openxmlformats.org/officeDocument/2006/relationships/hyperlink" Target="https://www.facebook.com/7297163299_10156038042433300" TargetMode="External" /><Relationship Id="rId18" Type="http://schemas.openxmlformats.org/officeDocument/2006/relationships/hyperlink" Target="https://www.facebook.com/7297163299_10156039190918300" TargetMode="External" /><Relationship Id="rId19" Type="http://schemas.openxmlformats.org/officeDocument/2006/relationships/hyperlink" Target="https://www.facebook.com/7297163299_10156039704243300" TargetMode="External" /><Relationship Id="rId20" Type="http://schemas.openxmlformats.org/officeDocument/2006/relationships/hyperlink" Target="https://www.facebook.com/7297163299_10156040131738300" TargetMode="External" /><Relationship Id="rId21" Type="http://schemas.openxmlformats.org/officeDocument/2006/relationships/hyperlink" Target="https://www.facebook.com/7297163299_10156040744973300" TargetMode="External" /><Relationship Id="rId22" Type="http://schemas.openxmlformats.org/officeDocument/2006/relationships/hyperlink" Target="https://www.facebook.com/7297163299_10156040844283300" TargetMode="External" /><Relationship Id="rId23" Type="http://schemas.openxmlformats.org/officeDocument/2006/relationships/hyperlink" Target="https://www.facebook.com/7297163299_10156042391558300" TargetMode="External" /><Relationship Id="rId24" Type="http://schemas.openxmlformats.org/officeDocument/2006/relationships/hyperlink" Target="https://www.facebook.com/7297163299_10156042567098300" TargetMode="External" /><Relationship Id="rId25" Type="http://schemas.openxmlformats.org/officeDocument/2006/relationships/hyperlink" Target="https://www.facebook.com/7297163299_10156043184873300" TargetMode="External" /><Relationship Id="rId26" Type="http://schemas.openxmlformats.org/officeDocument/2006/relationships/hyperlink" Target="https://www.facebook.com/7297163299_10156043476123300" TargetMode="External" /><Relationship Id="rId27" Type="http://schemas.openxmlformats.org/officeDocument/2006/relationships/hyperlink" Target="https://www.facebook.com/7297163299_10156045331228300" TargetMode="External" /><Relationship Id="rId28" Type="http://schemas.openxmlformats.org/officeDocument/2006/relationships/hyperlink" Target="https://www.facebook.com/7297163299_10155438087441479" TargetMode="External" /><Relationship Id="rId29" Type="http://schemas.openxmlformats.org/officeDocument/2006/relationships/hyperlink" Target="https://www.facebook.com/7297163299_1982341258467632" TargetMode="External" /><Relationship Id="rId30" Type="http://schemas.openxmlformats.org/officeDocument/2006/relationships/hyperlink" Target="https://www.facebook.com/7297163299_10156736299684684" TargetMode="External" /><Relationship Id="rId31" Type="http://schemas.openxmlformats.org/officeDocument/2006/relationships/hyperlink" Target="https://www.facebook.com/7297163299_10156055521698300" TargetMode="External" /><Relationship Id="rId32" Type="http://schemas.openxmlformats.org/officeDocument/2006/relationships/hyperlink" Target="https://www.facebook.com/7297163299_10156056312903300" TargetMode="External" /><Relationship Id="rId33" Type="http://schemas.openxmlformats.org/officeDocument/2006/relationships/hyperlink" Target="https://www.facebook.com/7297163299_10156234174109961" TargetMode="External" /><Relationship Id="rId34" Type="http://schemas.openxmlformats.org/officeDocument/2006/relationships/hyperlink" Target="https://www.facebook.com/7297163299_10156059666333300" TargetMode="External" /><Relationship Id="rId35" Type="http://schemas.openxmlformats.org/officeDocument/2006/relationships/hyperlink" Target="https://www.facebook.com/7297163299_10156060055828300" TargetMode="External" /><Relationship Id="rId36" Type="http://schemas.openxmlformats.org/officeDocument/2006/relationships/hyperlink" Target="https://www.facebook.com/7297163299_10156060257928300" TargetMode="External" /><Relationship Id="rId37" Type="http://schemas.openxmlformats.org/officeDocument/2006/relationships/hyperlink" Target="https://www.facebook.com/7297163299_10156056338873300" TargetMode="External" /><Relationship Id="rId38" Type="http://schemas.openxmlformats.org/officeDocument/2006/relationships/hyperlink" Target="https://www.facebook.com/7297163299_10156746349649684" TargetMode="External" /><Relationship Id="rId39" Type="http://schemas.openxmlformats.org/officeDocument/2006/relationships/hyperlink" Target="https://www.facebook.com/7297163299_10156063454678300" TargetMode="External" /><Relationship Id="rId40" Type="http://schemas.openxmlformats.org/officeDocument/2006/relationships/hyperlink" Target="https://www.facebook.com/7297163299_10156071194193300" TargetMode="External" /><Relationship Id="rId41" Type="http://schemas.openxmlformats.org/officeDocument/2006/relationships/hyperlink" Target="https://www.facebook.com/7297163299_10156753873534684" TargetMode="External" /><Relationship Id="rId42" Type="http://schemas.openxmlformats.org/officeDocument/2006/relationships/hyperlink" Target="https://www.facebook.com/7297163299_10156075784878300" TargetMode="External" /><Relationship Id="rId43" Type="http://schemas.openxmlformats.org/officeDocument/2006/relationships/hyperlink" Target="https://www.facebook.com/7297163299_10156952891677971" TargetMode="External" /><Relationship Id="rId44" Type="http://schemas.openxmlformats.org/officeDocument/2006/relationships/hyperlink" Target="https://www.facebook.com/7297163299_10156080512928300" TargetMode="External" /><Relationship Id="rId45" Type="http://schemas.openxmlformats.org/officeDocument/2006/relationships/hyperlink" Target="https://www.facebook.com/7297163299_10156084893308300" TargetMode="External" /><Relationship Id="rId46" Type="http://schemas.openxmlformats.org/officeDocument/2006/relationships/hyperlink" Target="https://www.facebook.com/7297163299_10156087506243300" TargetMode="External" /><Relationship Id="rId47" Type="http://schemas.openxmlformats.org/officeDocument/2006/relationships/hyperlink" Target="https://www.facebook.com/7297163299_10156773598639684" TargetMode="External" /><Relationship Id="rId48" Type="http://schemas.openxmlformats.org/officeDocument/2006/relationships/hyperlink" Target="https://www.facebook.com/7297163299_10156094505413300" TargetMode="External" /><Relationship Id="rId49" Type="http://schemas.openxmlformats.org/officeDocument/2006/relationships/hyperlink" Target="https://www.facebook.com/7297163299_10156097290238300" TargetMode="External" /><Relationship Id="rId50" Type="http://schemas.openxmlformats.org/officeDocument/2006/relationships/hyperlink" Target="https://www.facebook.com/7297163299_10156104714563300" TargetMode="External" /><Relationship Id="rId51" Type="http://schemas.openxmlformats.org/officeDocument/2006/relationships/hyperlink" Target="https://www.facebook.com/7297163299_10156110563158300" TargetMode="External" /><Relationship Id="rId52" Type="http://schemas.openxmlformats.org/officeDocument/2006/relationships/hyperlink" Target="https://www.facebook.com/7297163299_10156121607808300" TargetMode="External" /><Relationship Id="rId53" Type="http://schemas.openxmlformats.org/officeDocument/2006/relationships/hyperlink" Target="https://www.facebook.com/7297163299_10156122067213300" TargetMode="External" /><Relationship Id="rId54" Type="http://schemas.openxmlformats.org/officeDocument/2006/relationships/hyperlink" Target="https://www.facebook.com/7297163299_10156127564068300" TargetMode="External" /><Relationship Id="rId55" Type="http://schemas.openxmlformats.org/officeDocument/2006/relationships/hyperlink" Target="https://www.facebook.com/7297163299_10156128653598300" TargetMode="External" /><Relationship Id="rId56" Type="http://schemas.openxmlformats.org/officeDocument/2006/relationships/hyperlink" Target="https://www.facebook.com/7297163299_10155510960356479" TargetMode="External" /><Relationship Id="rId57" Type="http://schemas.openxmlformats.org/officeDocument/2006/relationships/hyperlink" Target="https://www.facebook.com/7297163299_10156138777218300" TargetMode="External" /><Relationship Id="rId58" Type="http://schemas.openxmlformats.org/officeDocument/2006/relationships/hyperlink" Target="https://www.facebook.com/7297163299_10156140706898300" TargetMode="External" /><Relationship Id="rId59" Type="http://schemas.openxmlformats.org/officeDocument/2006/relationships/hyperlink" Target="https://www.facebook.com/7297163299_10153324941803300" TargetMode="External" /><Relationship Id="rId60" Type="http://schemas.openxmlformats.org/officeDocument/2006/relationships/hyperlink" Target="https://www.facebook.com/7297163299_10156142361363300" TargetMode="External" /><Relationship Id="rId61" Type="http://schemas.openxmlformats.org/officeDocument/2006/relationships/hyperlink" Target="https://www.facebook.com/7297163299_10156143391438300" TargetMode="External" /><Relationship Id="rId62" Type="http://schemas.openxmlformats.org/officeDocument/2006/relationships/hyperlink" Target="https://www.facebook.com/7297163299_10156145906543300" TargetMode="External" /><Relationship Id="rId63" Type="http://schemas.openxmlformats.org/officeDocument/2006/relationships/hyperlink" Target="https://www.facebook.com/7297163299_10156147321278300" TargetMode="External" /><Relationship Id="rId64" Type="http://schemas.openxmlformats.org/officeDocument/2006/relationships/hyperlink" Target="https://www.facebook.com/7297163299_10156145650353300" TargetMode="External" /><Relationship Id="rId65" Type="http://schemas.openxmlformats.org/officeDocument/2006/relationships/hyperlink" Target="https://www.facebook.com/7297163299_10156147893743300" TargetMode="External" /><Relationship Id="rId66" Type="http://schemas.openxmlformats.org/officeDocument/2006/relationships/hyperlink" Target="https://www.facebook.com/7297163299_2138615783127995" TargetMode="External" /><Relationship Id="rId67" Type="http://schemas.openxmlformats.org/officeDocument/2006/relationships/hyperlink" Target="https://www.facebook.com/7297163299_10154916755399229" TargetMode="External" /><Relationship Id="rId68" Type="http://schemas.openxmlformats.org/officeDocument/2006/relationships/hyperlink" Target="https://www.facebook.com/7297163299_10156157140078300" TargetMode="External" /><Relationship Id="rId69" Type="http://schemas.openxmlformats.org/officeDocument/2006/relationships/hyperlink" Target="https://www.facebook.com/7297163299_2168306216759351" TargetMode="External" /><Relationship Id="rId70" Type="http://schemas.openxmlformats.org/officeDocument/2006/relationships/hyperlink" Target="https://www.facebook.com/7297163299_1801350959971819" TargetMode="External" /><Relationship Id="rId71" Type="http://schemas.openxmlformats.org/officeDocument/2006/relationships/hyperlink" Target="https://www.facebook.com/7297163299_10156851739884684" TargetMode="External" /><Relationship Id="rId72" Type="http://schemas.openxmlformats.org/officeDocument/2006/relationships/hyperlink" Target="https://www.facebook.com/7297163299_10156164381278300" TargetMode="External" /><Relationship Id="rId73" Type="http://schemas.openxmlformats.org/officeDocument/2006/relationships/hyperlink" Target="https://www.facebook.com/7297163299_10154924081004229" TargetMode="External" /><Relationship Id="rId74" Type="http://schemas.openxmlformats.org/officeDocument/2006/relationships/hyperlink" Target="https://www.facebook.com/7297163299_10156165423183300" TargetMode="External" /><Relationship Id="rId75" Type="http://schemas.openxmlformats.org/officeDocument/2006/relationships/hyperlink" Target="https://www.facebook.com/7297163299_10156604762594116" TargetMode="External" /><Relationship Id="rId76" Type="http://schemas.openxmlformats.org/officeDocument/2006/relationships/hyperlink" Target="https://www.facebook.com/7297163299_1355000034637295" TargetMode="External" /><Relationship Id="rId77" Type="http://schemas.openxmlformats.org/officeDocument/2006/relationships/hyperlink" Target="https://www.facebook.com/7297163299_10156180133448300" TargetMode="External" /><Relationship Id="rId78" Type="http://schemas.openxmlformats.org/officeDocument/2006/relationships/hyperlink" Target="https://www.facebook.com/7297163299_933669056833761" TargetMode="External" /><Relationship Id="rId79" Type="http://schemas.openxmlformats.org/officeDocument/2006/relationships/hyperlink" Target="https://www.facebook.com/7297163299_527454234368304" TargetMode="External" /><Relationship Id="rId80" Type="http://schemas.openxmlformats.org/officeDocument/2006/relationships/hyperlink" Target="https://www.facebook.com/7297163299_289671825157047" TargetMode="External" /><Relationship Id="rId81" Type="http://schemas.openxmlformats.org/officeDocument/2006/relationships/hyperlink" Target="https://www.facebook.com/7297163299_2003046259748162" TargetMode="External" /><Relationship Id="rId82" Type="http://schemas.openxmlformats.org/officeDocument/2006/relationships/hyperlink" Target="https://www.facebook.com/7297163299_234278570584840" TargetMode="External" /><Relationship Id="rId83" Type="http://schemas.openxmlformats.org/officeDocument/2006/relationships/hyperlink" Target="https://www.facebook.com/7297163299_10156191496143300" TargetMode="External" /><Relationship Id="rId84" Type="http://schemas.openxmlformats.org/officeDocument/2006/relationships/hyperlink" Target="https://www.facebook.com/7297163299_10156192564203300" TargetMode="External" /><Relationship Id="rId85" Type="http://schemas.openxmlformats.org/officeDocument/2006/relationships/hyperlink" Target="https://www.facebook.com/7297163299_968169753391363" TargetMode="External" /><Relationship Id="rId86" Type="http://schemas.openxmlformats.org/officeDocument/2006/relationships/hyperlink" Target="https://www.facebook.com/7297163299_10156194770943300" TargetMode="External" /><Relationship Id="rId87" Type="http://schemas.openxmlformats.org/officeDocument/2006/relationships/hyperlink" Target="https://www.facebook.com/7297163299_464697284033553" TargetMode="External" /><Relationship Id="rId88" Type="http://schemas.openxmlformats.org/officeDocument/2006/relationships/hyperlink" Target="https://www.facebook.com/7297163299_289965964926062" TargetMode="External" /><Relationship Id="rId89" Type="http://schemas.openxmlformats.org/officeDocument/2006/relationships/hyperlink" Target="https://www.facebook.com/7297163299_1101874693305115" TargetMode="External" /><Relationship Id="rId90" Type="http://schemas.openxmlformats.org/officeDocument/2006/relationships/hyperlink" Target="https://www.facebook.com/7297163299_313334319456721" TargetMode="External" /><Relationship Id="rId91" Type="http://schemas.openxmlformats.org/officeDocument/2006/relationships/hyperlink" Target="https://www.facebook.com/7297163299_2124738451111150" TargetMode="External" /><Relationship Id="rId92" Type="http://schemas.openxmlformats.org/officeDocument/2006/relationships/hyperlink" Target="https://www.facebook.com/7297163299_10156208465373300" TargetMode="External" /><Relationship Id="rId93" Type="http://schemas.openxmlformats.org/officeDocument/2006/relationships/hyperlink" Target="https://www.facebook.com/7297163299_562484804208503" TargetMode="External" /><Relationship Id="rId94" Type="http://schemas.openxmlformats.org/officeDocument/2006/relationships/hyperlink" Target="https://www.facebook.com/7297163299_10156209599913300" TargetMode="External" /><Relationship Id="rId95" Type="http://schemas.openxmlformats.org/officeDocument/2006/relationships/hyperlink" Target="https://www.facebook.com/7297163299_293463064716868" TargetMode="External" /><Relationship Id="rId96" Type="http://schemas.openxmlformats.org/officeDocument/2006/relationships/hyperlink" Target="https://www.facebook.com/7297163299_705745849793295" TargetMode="External" /><Relationship Id="rId97" Type="http://schemas.openxmlformats.org/officeDocument/2006/relationships/hyperlink" Target="https://www.facebook.com/7297163299_1767896513327196" TargetMode="External" /><Relationship Id="rId98" Type="http://schemas.openxmlformats.org/officeDocument/2006/relationships/hyperlink" Target="https://www.facebook.com/7297163299_10156214512898300" TargetMode="External" /><Relationship Id="rId99" Type="http://schemas.openxmlformats.org/officeDocument/2006/relationships/hyperlink" Target="https://www.facebook.com/7297163299_330252791079493" TargetMode="External" /><Relationship Id="rId100" Type="http://schemas.openxmlformats.org/officeDocument/2006/relationships/hyperlink" Target="https://www.facebook.com/7297163299_543555346073341" TargetMode="External" /><Relationship Id="rId101" Type="http://schemas.openxmlformats.org/officeDocument/2006/relationships/hyperlink" Target="https://www.facebook.com/7297163299_1708238905965804" TargetMode="External" /><Relationship Id="rId102" Type="http://schemas.openxmlformats.org/officeDocument/2006/relationships/hyperlink" Target="https://www.facebook.com/7297163299_503381336793313" TargetMode="External" /><Relationship Id="rId103" Type="http://schemas.openxmlformats.org/officeDocument/2006/relationships/hyperlink" Target="https://www.facebook.com/7297163299_1271602066314051" TargetMode="External" /><Relationship Id="rId104" Type="http://schemas.openxmlformats.org/officeDocument/2006/relationships/hyperlink" Target="https://www.facebook.com/7297163299_226654348201618" TargetMode="External" /><Relationship Id="rId105" Type="http://schemas.openxmlformats.org/officeDocument/2006/relationships/hyperlink" Target="https://www.facebook.com/7297163299_252767565394735" TargetMode="External" /><Relationship Id="rId106" Type="http://schemas.openxmlformats.org/officeDocument/2006/relationships/hyperlink" Target="https://www.facebook.com/7297163299_10155595843171479" TargetMode="External" /><Relationship Id="rId107" Type="http://schemas.openxmlformats.org/officeDocument/2006/relationships/hyperlink" Target="https://www.facebook.com/7297163299_489306248218507" TargetMode="External" /><Relationship Id="rId108" Type="http://schemas.openxmlformats.org/officeDocument/2006/relationships/hyperlink" Target="https://www.facebook.com/7297163299_1149213061893912" TargetMode="External" /><Relationship Id="rId109" Type="http://schemas.openxmlformats.org/officeDocument/2006/relationships/hyperlink" Target="https://www.facebook.com/7297163299_10156230127893300" TargetMode="External" /><Relationship Id="rId110" Type="http://schemas.openxmlformats.org/officeDocument/2006/relationships/hyperlink" Target="https://www.facebook.com/7297163299_10156230543523300" TargetMode="External" /><Relationship Id="rId111" Type="http://schemas.openxmlformats.org/officeDocument/2006/relationships/hyperlink" Target="https://www.facebook.com/7297163299_457257288101879" TargetMode="External" /><Relationship Id="rId112" Type="http://schemas.openxmlformats.org/officeDocument/2006/relationships/hyperlink" Target="https://www.facebook.com/7297163299_10156241279358300" TargetMode="External" /><Relationship Id="rId113" Type="http://schemas.openxmlformats.org/officeDocument/2006/relationships/hyperlink" Target="https://www.facebook.com/7297163299_10156241922858300" TargetMode="External" /><Relationship Id="rId114" Type="http://schemas.openxmlformats.org/officeDocument/2006/relationships/hyperlink" Target="https://www.facebook.com/7297163299_1887413661567284" TargetMode="External" /><Relationship Id="rId115" Type="http://schemas.openxmlformats.org/officeDocument/2006/relationships/hyperlink" Target="https://www.facebook.com/7297163299_1580202728751852" TargetMode="External" /><Relationship Id="rId116" Type="http://schemas.openxmlformats.org/officeDocument/2006/relationships/hyperlink" Target="https://www.facebook.com/7297163299_10156246726863300" TargetMode="External" /><Relationship Id="rId117" Type="http://schemas.openxmlformats.org/officeDocument/2006/relationships/hyperlink" Target="https://www.facebook.com/7297163299_1134308513390648" TargetMode="External" /><Relationship Id="rId118" Type="http://schemas.openxmlformats.org/officeDocument/2006/relationships/hyperlink" Target="https://www.facebook.com/7297163299_683190015396193" TargetMode="External" /><Relationship Id="rId119" Type="http://schemas.openxmlformats.org/officeDocument/2006/relationships/hyperlink" Target="https://www.facebook.com/7297163299_10156248409903300" TargetMode="External" /><Relationship Id="rId120" Type="http://schemas.openxmlformats.org/officeDocument/2006/relationships/hyperlink" Target="https://www.facebook.com/7297163299_2145376305682933" TargetMode="External" /><Relationship Id="rId121" Type="http://schemas.openxmlformats.org/officeDocument/2006/relationships/hyperlink" Target="https://www.facebook.com/7297163299_10156250201493300" TargetMode="External" /><Relationship Id="rId122" Type="http://schemas.openxmlformats.org/officeDocument/2006/relationships/hyperlink" Target="https://www.facebook.com/7297163299_1888330748142242" TargetMode="External" /><Relationship Id="rId123" Type="http://schemas.openxmlformats.org/officeDocument/2006/relationships/hyperlink" Target="https://www.facebook.com/7297163299_283315672393181" TargetMode="External" /><Relationship Id="rId124" Type="http://schemas.openxmlformats.org/officeDocument/2006/relationships/hyperlink" Target="https://www.facebook.com/7297163299_10156254165993300" TargetMode="External" /><Relationship Id="rId125" Type="http://schemas.openxmlformats.org/officeDocument/2006/relationships/hyperlink" Target="https://www.facebook.com/7297163299_709245539418579" TargetMode="External" /><Relationship Id="rId126" Type="http://schemas.openxmlformats.org/officeDocument/2006/relationships/hyperlink" Target="https://www.facebook.com/7297163299_144876049791180" TargetMode="External" /><Relationship Id="rId127" Type="http://schemas.openxmlformats.org/officeDocument/2006/relationships/hyperlink" Target="https://www.facebook.com/7297163299_342766479797627" TargetMode="External" /><Relationship Id="rId128" Type="http://schemas.openxmlformats.org/officeDocument/2006/relationships/hyperlink" Target="https://www.facebook.com/7297163299_1946150085432848" TargetMode="External" /><Relationship Id="rId129" Type="http://schemas.openxmlformats.org/officeDocument/2006/relationships/hyperlink" Target="https://www.facebook.com/7297163299_10156258393843300" TargetMode="External" /><Relationship Id="rId130" Type="http://schemas.openxmlformats.org/officeDocument/2006/relationships/hyperlink" Target="https://www.facebook.com/7297163299_10156258948088300" TargetMode="External" /><Relationship Id="rId131" Type="http://schemas.openxmlformats.org/officeDocument/2006/relationships/hyperlink" Target="https://www.facebook.com/7297163299_10156260068673300" TargetMode="External" /><Relationship Id="rId132" Type="http://schemas.openxmlformats.org/officeDocument/2006/relationships/hyperlink" Target="https://www.facebook.com/7297163299_1854202217966785" TargetMode="External" /><Relationship Id="rId133" Type="http://schemas.openxmlformats.org/officeDocument/2006/relationships/hyperlink" Target="https://www.facebook.com/7297163299_1227897034027619" TargetMode="External" /><Relationship Id="rId134" Type="http://schemas.openxmlformats.org/officeDocument/2006/relationships/hyperlink" Target="https://www.facebook.com/7297163299_10156261949993300" TargetMode="External" /><Relationship Id="rId135" Type="http://schemas.openxmlformats.org/officeDocument/2006/relationships/hyperlink" Target="https://www.facebook.com/7297163299_1058195481027435" TargetMode="External" /><Relationship Id="rId136" Type="http://schemas.openxmlformats.org/officeDocument/2006/relationships/hyperlink" Target="https://www.facebook.com/7297163299_2102113406467934" TargetMode="External" /><Relationship Id="rId137" Type="http://schemas.openxmlformats.org/officeDocument/2006/relationships/hyperlink" Target="https://www.facebook.com/7297163299_478297616022339" TargetMode="External" /><Relationship Id="rId138" Type="http://schemas.openxmlformats.org/officeDocument/2006/relationships/hyperlink" Target="https://www.facebook.com/7297163299_2217884448469200" TargetMode="External" /><Relationship Id="rId139" Type="http://schemas.openxmlformats.org/officeDocument/2006/relationships/hyperlink" Target="https://www.facebook.com/7297163299_341660473237385" TargetMode="External" /><Relationship Id="rId140" Type="http://schemas.openxmlformats.org/officeDocument/2006/relationships/hyperlink" Target="https://www.facebook.com/7297163299_1883726958369620" TargetMode="External" /><Relationship Id="rId141" Type="http://schemas.openxmlformats.org/officeDocument/2006/relationships/hyperlink" Target="https://www.facebook.com/7297163299_340512116694673" TargetMode="External" /><Relationship Id="rId142" Type="http://schemas.openxmlformats.org/officeDocument/2006/relationships/hyperlink" Target="https://www.facebook.com/7297163299_971114993081516" TargetMode="External" /><Relationship Id="rId143" Type="http://schemas.openxmlformats.org/officeDocument/2006/relationships/hyperlink" Target="https://www.facebook.com/7297163299_110393343178135" TargetMode="External" /><Relationship Id="rId144" Type="http://schemas.openxmlformats.org/officeDocument/2006/relationships/hyperlink" Target="https://www.facebook.com/7297163299_10156272853213300" TargetMode="External" /><Relationship Id="rId145" Type="http://schemas.openxmlformats.org/officeDocument/2006/relationships/hyperlink" Target="https://www.facebook.com/7297163299_10156273479423300" TargetMode="External" /><Relationship Id="rId146" Type="http://schemas.openxmlformats.org/officeDocument/2006/relationships/hyperlink" Target="https://www.facebook.com/7297163299_10156275208913300" TargetMode="External" /><Relationship Id="rId147" Type="http://schemas.openxmlformats.org/officeDocument/2006/relationships/hyperlink" Target="https://www.facebook.com/7297163299_10156275439398300" TargetMode="External" /><Relationship Id="rId148" Type="http://schemas.openxmlformats.org/officeDocument/2006/relationships/hyperlink" Target="https://www.facebook.com/7297163299_1000875343448317" TargetMode="External" /><Relationship Id="rId149" Type="http://schemas.openxmlformats.org/officeDocument/2006/relationships/hyperlink" Target="https://www.facebook.com/7297163299_10156276020288300" TargetMode="External" /><Relationship Id="rId150" Type="http://schemas.openxmlformats.org/officeDocument/2006/relationships/hyperlink" Target="https://www.facebook.com/7297163299_10156277957383300" TargetMode="External" /><Relationship Id="rId151" Type="http://schemas.openxmlformats.org/officeDocument/2006/relationships/hyperlink" Target="https://www.facebook.com/7297163299_341899493222602" TargetMode="External" /><Relationship Id="rId152" Type="http://schemas.openxmlformats.org/officeDocument/2006/relationships/hyperlink" Target="https://www.facebook.com/7297163299_241185289905025" TargetMode="External" /><Relationship Id="rId153" Type="http://schemas.openxmlformats.org/officeDocument/2006/relationships/hyperlink" Target="https://www.facebook.com/7297163299_10156281532788300" TargetMode="External" /><Relationship Id="rId154" Type="http://schemas.openxmlformats.org/officeDocument/2006/relationships/hyperlink" Target="https://www.facebook.com/7297163299_279042282947561" TargetMode="External" /><Relationship Id="rId155" Type="http://schemas.openxmlformats.org/officeDocument/2006/relationships/hyperlink" Target="https://www.facebook.com/7297163299_284637318819266" TargetMode="External" /><Relationship Id="rId156" Type="http://schemas.openxmlformats.org/officeDocument/2006/relationships/hyperlink" Target="https://www.facebook.com/7297163299_10156287346638300" TargetMode="External" /><Relationship Id="rId157" Type="http://schemas.openxmlformats.org/officeDocument/2006/relationships/hyperlink" Target="https://www.facebook.com/7297163299_921502434714796" TargetMode="External" /><Relationship Id="rId158" Type="http://schemas.openxmlformats.org/officeDocument/2006/relationships/hyperlink" Target="https://www.facebook.com/7297163299_10156289752753300" TargetMode="External" /><Relationship Id="rId159" Type="http://schemas.openxmlformats.org/officeDocument/2006/relationships/hyperlink" Target="https://www.facebook.com/7297163299_1970839192974928" TargetMode="External" /><Relationship Id="rId160" Type="http://schemas.openxmlformats.org/officeDocument/2006/relationships/hyperlink" Target="https://www.facebook.com/7297163299_10156291147988300" TargetMode="External" /><Relationship Id="rId161" Type="http://schemas.openxmlformats.org/officeDocument/2006/relationships/hyperlink" Target="https://www.facebook.com/7297163299_10156291159573300" TargetMode="External" /><Relationship Id="rId162" Type="http://schemas.openxmlformats.org/officeDocument/2006/relationships/hyperlink" Target="https://www.facebook.com/7297163299_10156293157303300" TargetMode="External" /><Relationship Id="rId163" Type="http://schemas.openxmlformats.org/officeDocument/2006/relationships/hyperlink" Target="https://www.facebook.com/7297163299_10156294472408300" TargetMode="External" /><Relationship Id="rId164" Type="http://schemas.openxmlformats.org/officeDocument/2006/relationships/hyperlink" Target="https://www.facebook.com/7297163299_158319115112525" TargetMode="External" /><Relationship Id="rId165" Type="http://schemas.openxmlformats.org/officeDocument/2006/relationships/hyperlink" Target="https://www.facebook.com/7297163299_477658122754245" TargetMode="External" /><Relationship Id="rId166" Type="http://schemas.openxmlformats.org/officeDocument/2006/relationships/hyperlink" Target="https://www.facebook.com/7297163299_279493229574611" TargetMode="External" /><Relationship Id="rId167" Type="http://schemas.openxmlformats.org/officeDocument/2006/relationships/hyperlink" Target="https://www.facebook.com/7297163299_922949064570133" TargetMode="External" /><Relationship Id="rId168" Type="http://schemas.openxmlformats.org/officeDocument/2006/relationships/hyperlink" Target="https://www.facebook.com/7297163299_2154206534831764" TargetMode="External" /><Relationship Id="rId169" Type="http://schemas.openxmlformats.org/officeDocument/2006/relationships/hyperlink" Target="https://www.facebook.com/7297163299_1618199068284005" TargetMode="External" /><Relationship Id="rId170" Type="http://schemas.openxmlformats.org/officeDocument/2006/relationships/hyperlink" Target="https://www.facebook.com/7297163299_309995159597714" TargetMode="External" /><Relationship Id="rId171" Type="http://schemas.openxmlformats.org/officeDocument/2006/relationships/hyperlink" Target="https://www.facebook.com/7297163299_10156306516773300" TargetMode="External" /><Relationship Id="rId172" Type="http://schemas.openxmlformats.org/officeDocument/2006/relationships/hyperlink" Target="https://www.facebook.com/7297163299_2043800622617401" TargetMode="External" /><Relationship Id="rId173" Type="http://schemas.openxmlformats.org/officeDocument/2006/relationships/hyperlink" Target="https://www.facebook.com/7297163299_513130312492786" TargetMode="External" /><Relationship Id="rId174" Type="http://schemas.openxmlformats.org/officeDocument/2006/relationships/hyperlink" Target="https://www.facebook.com/7297163299_10156311722433515" TargetMode="External" /><Relationship Id="rId175" Type="http://schemas.openxmlformats.org/officeDocument/2006/relationships/hyperlink" Target="https://www.facebook.com/7297163299_275245026454150" TargetMode="External" /><Relationship Id="rId176" Type="http://schemas.openxmlformats.org/officeDocument/2006/relationships/hyperlink" Target="https://www.facebook.com/7297163299_1143953409105993" TargetMode="External" /><Relationship Id="rId177" Type="http://schemas.openxmlformats.org/officeDocument/2006/relationships/hyperlink" Target="https://www.facebook.com/7297163299_323799381753711" TargetMode="External" /><Relationship Id="rId178" Type="http://schemas.openxmlformats.org/officeDocument/2006/relationships/hyperlink" Target="https://www.facebook.com/7297163299_2063019197112361" TargetMode="External" /><Relationship Id="rId179" Type="http://schemas.openxmlformats.org/officeDocument/2006/relationships/hyperlink" Target="https://www.facebook.com/7297163299_315327405944784" TargetMode="External" /><Relationship Id="rId180" Type="http://schemas.openxmlformats.org/officeDocument/2006/relationships/hyperlink" Target="https://www.facebook.com/7297163299_611237219279288" TargetMode="External" /><Relationship Id="rId181" Type="http://schemas.openxmlformats.org/officeDocument/2006/relationships/hyperlink" Target="https://www.facebook.com/7297163299_10156322361908300" TargetMode="External" /><Relationship Id="rId182" Type="http://schemas.openxmlformats.org/officeDocument/2006/relationships/hyperlink" Target="https://www.facebook.com/7297163299_252835022245532" TargetMode="External" /><Relationship Id="rId183" Type="http://schemas.openxmlformats.org/officeDocument/2006/relationships/hyperlink" Target="https://www.facebook.com/7297163299_254341401921486" TargetMode="External" /><Relationship Id="rId184" Type="http://schemas.openxmlformats.org/officeDocument/2006/relationships/hyperlink" Target="https://www.facebook.com/7297163299_2085695721648007" TargetMode="External" /><Relationship Id="rId185" Type="http://schemas.openxmlformats.org/officeDocument/2006/relationships/hyperlink" Target="https://www.facebook.com/7297163299_10156325260118300" TargetMode="External" /><Relationship Id="rId186" Type="http://schemas.openxmlformats.org/officeDocument/2006/relationships/hyperlink" Target="https://www.facebook.com/7297163299_1239263816226445" TargetMode="External" /><Relationship Id="rId187" Type="http://schemas.openxmlformats.org/officeDocument/2006/relationships/hyperlink" Target="https://www.facebook.com/7297163299_729015110789920" TargetMode="External" /><Relationship Id="rId188" Type="http://schemas.openxmlformats.org/officeDocument/2006/relationships/hyperlink" Target="https://www.facebook.com/7297163299_10156330848293300" TargetMode="External" /><Relationship Id="rId189" Type="http://schemas.openxmlformats.org/officeDocument/2006/relationships/hyperlink" Target="https://www.facebook.com/7297163299_10156328719823300" TargetMode="External" /><Relationship Id="rId190" Type="http://schemas.openxmlformats.org/officeDocument/2006/relationships/hyperlink" Target="https://www.facebook.com/7297163299_315820635876046" TargetMode="External" /><Relationship Id="rId191" Type="http://schemas.openxmlformats.org/officeDocument/2006/relationships/hyperlink" Target="https://www.facebook.com/7297163299_1319603878176978" TargetMode="External" /><Relationship Id="rId192" Type="http://schemas.openxmlformats.org/officeDocument/2006/relationships/hyperlink" Target="https://www.facebook.com/7297163299_10156336944358300" TargetMode="External" /><Relationship Id="rId193" Type="http://schemas.openxmlformats.org/officeDocument/2006/relationships/hyperlink" Target="https://www.facebook.com/7297163299_271892510177361" TargetMode="External" /><Relationship Id="rId194" Type="http://schemas.openxmlformats.org/officeDocument/2006/relationships/hyperlink" Target="https://www.facebook.com/7297163299_318301265627983" TargetMode="External" /><Relationship Id="rId195" Type="http://schemas.openxmlformats.org/officeDocument/2006/relationships/hyperlink" Target="https://www.facebook.com/7297163299_10156340348063300" TargetMode="External" /><Relationship Id="rId196" Type="http://schemas.openxmlformats.org/officeDocument/2006/relationships/hyperlink" Target="https://www.facebook.com/7297163299_325986804620194" TargetMode="External" /><Relationship Id="rId197" Type="http://schemas.openxmlformats.org/officeDocument/2006/relationships/hyperlink" Target="https://www.facebook.com/7297163299_10155061796759229" TargetMode="External" /><Relationship Id="rId198" Type="http://schemas.openxmlformats.org/officeDocument/2006/relationships/hyperlink" Target="https://www.facebook.com/7297163299_10156344221853300" TargetMode="External" /><Relationship Id="rId199" Type="http://schemas.openxmlformats.org/officeDocument/2006/relationships/hyperlink" Target="https://www.facebook.com/7297163299_322334028568304" TargetMode="External" /><Relationship Id="rId200" Type="http://schemas.openxmlformats.org/officeDocument/2006/relationships/hyperlink" Target="https://www.facebook.com/7297163299_10156345635518300" TargetMode="External" /><Relationship Id="rId201" Type="http://schemas.openxmlformats.org/officeDocument/2006/relationships/hyperlink" Target="https://www.facebook.com/7297163299_272685296764749" TargetMode="External" /><Relationship Id="rId202" Type="http://schemas.openxmlformats.org/officeDocument/2006/relationships/hyperlink" Target="https://www.facebook.com/7297163299_1951580864918402" TargetMode="External" /><Relationship Id="rId203" Type="http://schemas.openxmlformats.org/officeDocument/2006/relationships/hyperlink" Target="https://www.facebook.com/7297163299_326119891547932" TargetMode="External" /><Relationship Id="rId204" Type="http://schemas.openxmlformats.org/officeDocument/2006/relationships/hyperlink" Target="https://www.facebook.com/7297163299_1890461784383104" TargetMode="External" /><Relationship Id="rId205" Type="http://schemas.openxmlformats.org/officeDocument/2006/relationships/hyperlink" Target="https://www.facebook.com/7297163299_499499990562955" TargetMode="External" /><Relationship Id="rId206" Type="http://schemas.openxmlformats.org/officeDocument/2006/relationships/hyperlink" Target="https://www.facebook.com/7297163299_901927463528516" TargetMode="External" /><Relationship Id="rId207" Type="http://schemas.openxmlformats.org/officeDocument/2006/relationships/hyperlink" Target="https://www.facebook.com/7297163299_10156354872363300" TargetMode="External" /><Relationship Id="rId208" Type="http://schemas.openxmlformats.org/officeDocument/2006/relationships/hyperlink" Target="https://www.facebook.com/7297163299_318321385614917" TargetMode="External" /><Relationship Id="rId209" Type="http://schemas.openxmlformats.org/officeDocument/2006/relationships/hyperlink" Target="https://www.facebook.com/7297163299_565785090501805" TargetMode="External" /><Relationship Id="rId210" Type="http://schemas.openxmlformats.org/officeDocument/2006/relationships/hyperlink" Target="https://www.facebook.com/7297163299_709267839442927" TargetMode="External" /><Relationship Id="rId211" Type="http://schemas.openxmlformats.org/officeDocument/2006/relationships/hyperlink" Target="https://www.facebook.com/7297163299_10156366867078300" TargetMode="External" /><Relationship Id="rId212" Type="http://schemas.openxmlformats.org/officeDocument/2006/relationships/hyperlink" Target="https://www.facebook.com/7297163299_281033905876995" TargetMode="External" /><Relationship Id="rId213" Type="http://schemas.openxmlformats.org/officeDocument/2006/relationships/hyperlink" Target="https://www.facebook.com/7297163299_10156370261748300" TargetMode="External" /><Relationship Id="rId214" Type="http://schemas.openxmlformats.org/officeDocument/2006/relationships/hyperlink" Target="https://www.facebook.com/7297163299_10156371010678300" TargetMode="External" /><Relationship Id="rId215" Type="http://schemas.openxmlformats.org/officeDocument/2006/relationships/hyperlink" Target="https://www.facebook.com/7297163299_10156371571948300" TargetMode="External" /><Relationship Id="rId216" Type="http://schemas.openxmlformats.org/officeDocument/2006/relationships/hyperlink" Target="https://www.facebook.com/7297163299_10156374059128300" TargetMode="External" /><Relationship Id="rId217" Type="http://schemas.openxmlformats.org/officeDocument/2006/relationships/hyperlink" Target="https://www.facebook.com/7297163299_10156374865253300" TargetMode="External" /><Relationship Id="rId218" Type="http://schemas.openxmlformats.org/officeDocument/2006/relationships/hyperlink" Target="https://www.facebook.com/7297163299_10156375784588300" TargetMode="External" /><Relationship Id="rId219" Type="http://schemas.openxmlformats.org/officeDocument/2006/relationships/hyperlink" Target="https://www.facebook.com/7297163299_10156374874283300" TargetMode="External" /><Relationship Id="rId220" Type="http://schemas.openxmlformats.org/officeDocument/2006/relationships/hyperlink" Target="https://www.facebook.com/7297163299_10156376749153300" TargetMode="External" /><Relationship Id="rId221" Type="http://schemas.openxmlformats.org/officeDocument/2006/relationships/hyperlink" Target="https://www.facebook.com/7297163299_10156373204333300" TargetMode="External" /><Relationship Id="rId222" Type="http://schemas.openxmlformats.org/officeDocument/2006/relationships/hyperlink" Target="https://www.facebook.com/7297163299_10156375429088300" TargetMode="External" /><Relationship Id="rId223" Type="http://schemas.openxmlformats.org/officeDocument/2006/relationships/hyperlink" Target="https://www.facebook.com/7297163299_10156378019318300" TargetMode="External" /><Relationship Id="rId224" Type="http://schemas.openxmlformats.org/officeDocument/2006/relationships/hyperlink" Target="https://www.facebook.com/7297163299_10156378600808300" TargetMode="External" /><Relationship Id="rId225" Type="http://schemas.openxmlformats.org/officeDocument/2006/relationships/hyperlink" Target="https://www.facebook.com/7297163299_10156376691458300" TargetMode="External" /><Relationship Id="rId226" Type="http://schemas.openxmlformats.org/officeDocument/2006/relationships/hyperlink" Target="https://www.facebook.com/7297163299_10156375658688300" TargetMode="External" /><Relationship Id="rId227" Type="http://schemas.openxmlformats.org/officeDocument/2006/relationships/hyperlink" Target="https://www.facebook.com/7297163299_10156380096563300" TargetMode="External" /><Relationship Id="rId228" Type="http://schemas.openxmlformats.org/officeDocument/2006/relationships/hyperlink" Target="https://www.facebook.com/7297163299_10156380374968300" TargetMode="External" /><Relationship Id="rId229" Type="http://schemas.openxmlformats.org/officeDocument/2006/relationships/hyperlink" Target="https://www.facebook.com/7297163299_10156377689598300" TargetMode="External" /><Relationship Id="rId230" Type="http://schemas.openxmlformats.org/officeDocument/2006/relationships/hyperlink" Target="https://www.facebook.com/7297163299_10156376959528300" TargetMode="External" /><Relationship Id="rId231" Type="http://schemas.openxmlformats.org/officeDocument/2006/relationships/hyperlink" Target="https://www.facebook.com/7297163299_10156382233283300" TargetMode="External" /><Relationship Id="rId232" Type="http://schemas.openxmlformats.org/officeDocument/2006/relationships/hyperlink" Target="https://www.facebook.com/7297163299_10156382625973300" TargetMode="External" /><Relationship Id="rId233" Type="http://schemas.openxmlformats.org/officeDocument/2006/relationships/hyperlink" Target="https://www.facebook.com/7297163299_10156383483758300" TargetMode="External" /><Relationship Id="rId234" Type="http://schemas.openxmlformats.org/officeDocument/2006/relationships/hyperlink" Target="https://www.facebook.com/7297163299_10156376962108300" TargetMode="External" /><Relationship Id="rId235" Type="http://schemas.openxmlformats.org/officeDocument/2006/relationships/hyperlink" Target="https://www.facebook.com/7297163299_10156384379818300" TargetMode="External" /><Relationship Id="rId236" Type="http://schemas.openxmlformats.org/officeDocument/2006/relationships/hyperlink" Target="https://www.facebook.com/7297163299_10156384816573300" TargetMode="External" /><Relationship Id="rId237" Type="http://schemas.openxmlformats.org/officeDocument/2006/relationships/hyperlink" Target="https://www.facebook.com/7297163299_10156384972638300" TargetMode="External" /><Relationship Id="rId238" Type="http://schemas.openxmlformats.org/officeDocument/2006/relationships/hyperlink" Target="https://www.facebook.com/7297163299_10156385770383300" TargetMode="External" /><Relationship Id="rId239" Type="http://schemas.openxmlformats.org/officeDocument/2006/relationships/hyperlink" Target="https://www.facebook.com/7297163299_10156386275618300" TargetMode="External" /><Relationship Id="rId240" Type="http://schemas.openxmlformats.org/officeDocument/2006/relationships/hyperlink" Target="https://www.facebook.com/7297163299_10156386349253300" TargetMode="External" /><Relationship Id="rId241" Type="http://schemas.openxmlformats.org/officeDocument/2006/relationships/hyperlink" Target="https://www.facebook.com/7297163299_10156387050593300" TargetMode="External" /><Relationship Id="rId242" Type="http://schemas.openxmlformats.org/officeDocument/2006/relationships/hyperlink" Target="https://www.facebook.com/7297163299_10156387603468300" TargetMode="External" /><Relationship Id="rId243" Type="http://schemas.openxmlformats.org/officeDocument/2006/relationships/hyperlink" Target="https://www.facebook.com/7297163299_10156387843758300" TargetMode="External" /><Relationship Id="rId244" Type="http://schemas.openxmlformats.org/officeDocument/2006/relationships/hyperlink" Target="https://www.facebook.com/7297163299_10156388288028300" TargetMode="External" /><Relationship Id="rId245" Type="http://schemas.openxmlformats.org/officeDocument/2006/relationships/hyperlink" Target="https://www.facebook.com/7297163299_10156388779913300" TargetMode="External" /><Relationship Id="rId246" Type="http://schemas.openxmlformats.org/officeDocument/2006/relationships/hyperlink" Target="https://www.facebook.com/7297163299_10156388780038300" TargetMode="External" /><Relationship Id="rId247" Type="http://schemas.openxmlformats.org/officeDocument/2006/relationships/hyperlink" Target="https://www.facebook.com/7297163299_10156389921613300" TargetMode="External" /><Relationship Id="rId248" Type="http://schemas.openxmlformats.org/officeDocument/2006/relationships/hyperlink" Target="https://www.facebook.com/7297163299_10156390585208300" TargetMode="External" /><Relationship Id="rId249" Type="http://schemas.openxmlformats.org/officeDocument/2006/relationships/hyperlink" Target="https://www.facebook.com/7297163299_10156390893813300" TargetMode="External" /><Relationship Id="rId250" Type="http://schemas.openxmlformats.org/officeDocument/2006/relationships/hyperlink" Target="https://www.facebook.com/7297163299_10156391022093300" TargetMode="External" /><Relationship Id="rId251" Type="http://schemas.openxmlformats.org/officeDocument/2006/relationships/hyperlink" Target="https://www.facebook.com/7297163299_10156389012883300" TargetMode="External" /><Relationship Id="rId252" Type="http://schemas.openxmlformats.org/officeDocument/2006/relationships/hyperlink" Target="https://www.facebook.com/7297163299_10156387916888300" TargetMode="External" /><Relationship Id="rId253" Type="http://schemas.openxmlformats.org/officeDocument/2006/relationships/hyperlink" Target="https://www.facebook.com/7297163299_10156390919263300" TargetMode="External" /><Relationship Id="rId254" Type="http://schemas.openxmlformats.org/officeDocument/2006/relationships/hyperlink" Target="https://www.facebook.com/7297163299_10156393411823300" TargetMode="External" /><Relationship Id="rId255" Type="http://schemas.openxmlformats.org/officeDocument/2006/relationships/hyperlink" Target="https://www.facebook.com/7297163299_10156387918538300" TargetMode="External" /><Relationship Id="rId256" Type="http://schemas.openxmlformats.org/officeDocument/2006/relationships/hyperlink" Target="https://www.facebook.com/7297163299_10156388973273300" TargetMode="External" /><Relationship Id="rId257" Type="http://schemas.openxmlformats.org/officeDocument/2006/relationships/hyperlink" Target="https://www.facebook.com/7297163299_10156387919623300" TargetMode="External" /><Relationship Id="rId258" Type="http://schemas.openxmlformats.org/officeDocument/2006/relationships/hyperlink" Target="https://www.facebook.com/7297163299_10156397866543300" TargetMode="External" /><Relationship Id="rId259" Type="http://schemas.openxmlformats.org/officeDocument/2006/relationships/hyperlink" Target="https://www.facebook.com/7297163299_10156397992068300" TargetMode="External" /><Relationship Id="rId260" Type="http://schemas.openxmlformats.org/officeDocument/2006/relationships/hyperlink" Target="https://www.facebook.com/7297163299_10156391653923300" TargetMode="External" /><Relationship Id="rId261" Type="http://schemas.openxmlformats.org/officeDocument/2006/relationships/hyperlink" Target="https://www.facebook.com/7297163299_10156398714463300" TargetMode="External" /><Relationship Id="rId262" Type="http://schemas.openxmlformats.org/officeDocument/2006/relationships/hyperlink" Target="https://www.facebook.com/7297163299_10156398846423300" TargetMode="External" /><Relationship Id="rId263" Type="http://schemas.openxmlformats.org/officeDocument/2006/relationships/hyperlink" Target="https://www.facebook.com/7297163299_10156399043983300" TargetMode="External" /><Relationship Id="rId264" Type="http://schemas.openxmlformats.org/officeDocument/2006/relationships/hyperlink" Target="https://www.facebook.com/7297163299_10156399821653300" TargetMode="External" /><Relationship Id="rId265" Type="http://schemas.openxmlformats.org/officeDocument/2006/relationships/hyperlink" Target="https://www.facebook.com/7297163299_10156399989688300" TargetMode="External" /><Relationship Id="rId266" Type="http://schemas.openxmlformats.org/officeDocument/2006/relationships/hyperlink" Target="https://www.facebook.com/7297163299_502412326945046" TargetMode="External" /><Relationship Id="rId267" Type="http://schemas.openxmlformats.org/officeDocument/2006/relationships/hyperlink" Target="https://www.facebook.com/7297163299_10156401515908300" TargetMode="External" /><Relationship Id="rId268" Type="http://schemas.openxmlformats.org/officeDocument/2006/relationships/hyperlink" Target="https://www.facebook.com/7297163299_10156401991088300" TargetMode="External" /><Relationship Id="rId269" Type="http://schemas.openxmlformats.org/officeDocument/2006/relationships/hyperlink" Target="https://www.facebook.com/7297163299_10156402739843300" TargetMode="External" /><Relationship Id="rId270" Type="http://schemas.openxmlformats.org/officeDocument/2006/relationships/hyperlink" Target="https://www.facebook.com/7297163299_186375485650104" TargetMode="External" /><Relationship Id="rId271" Type="http://schemas.openxmlformats.org/officeDocument/2006/relationships/hyperlink" Target="https://www.facebook.com/7297163299_10156403440008300" TargetMode="External" /><Relationship Id="rId272" Type="http://schemas.openxmlformats.org/officeDocument/2006/relationships/hyperlink" Target="https://www.facebook.com/7297163299_10156404356898300" TargetMode="External" /><Relationship Id="rId273" Type="http://schemas.openxmlformats.org/officeDocument/2006/relationships/hyperlink" Target="https://www.facebook.com/7297163299_10156404447123300" TargetMode="External" /><Relationship Id="rId274" Type="http://schemas.openxmlformats.org/officeDocument/2006/relationships/hyperlink" Target="https://www.facebook.com/7297163299_10156404810183300" TargetMode="External" /><Relationship Id="rId275" Type="http://schemas.openxmlformats.org/officeDocument/2006/relationships/hyperlink" Target="https://www.facebook.com/7297163299_10156405092913300" TargetMode="External" /><Relationship Id="rId276" Type="http://schemas.openxmlformats.org/officeDocument/2006/relationships/hyperlink" Target="https://www.facebook.com/7297163299_10156405475273300" TargetMode="External" /><Relationship Id="rId277" Type="http://schemas.openxmlformats.org/officeDocument/2006/relationships/hyperlink" Target="https://www.facebook.com/7297163299_10156405582773300" TargetMode="External" /><Relationship Id="rId278" Type="http://schemas.openxmlformats.org/officeDocument/2006/relationships/hyperlink" Target="https://www.facebook.com/7297163299_10156406372313300" TargetMode="External" /><Relationship Id="rId279" Type="http://schemas.openxmlformats.org/officeDocument/2006/relationships/hyperlink" Target="https://www.facebook.com/7297163299_10156406822423300" TargetMode="External" /><Relationship Id="rId280" Type="http://schemas.openxmlformats.org/officeDocument/2006/relationships/hyperlink" Target="https://www.facebook.com/7297163299_10156407243888300" TargetMode="External" /><Relationship Id="rId281" Type="http://schemas.openxmlformats.org/officeDocument/2006/relationships/hyperlink" Target="https://www.facebook.com/7297163299_10156407691998300" TargetMode="External" /><Relationship Id="rId282" Type="http://schemas.openxmlformats.org/officeDocument/2006/relationships/hyperlink" Target="https://www.facebook.com/7297163299_10156408150048300" TargetMode="External" /><Relationship Id="rId283" Type="http://schemas.openxmlformats.org/officeDocument/2006/relationships/hyperlink" Target="https://www.facebook.com/7297163299_10156408462878300" TargetMode="External" /><Relationship Id="rId284" Type="http://schemas.openxmlformats.org/officeDocument/2006/relationships/hyperlink" Target="https://www.facebook.com/7297163299_10156408846518300" TargetMode="External" /><Relationship Id="rId285" Type="http://schemas.openxmlformats.org/officeDocument/2006/relationships/hyperlink" Target="https://www.facebook.com/7297163299_10156407085223300" TargetMode="External" /><Relationship Id="rId286" Type="http://schemas.openxmlformats.org/officeDocument/2006/relationships/hyperlink" Target="https://www.facebook.com/7297163299_10156389044178300" TargetMode="External" /><Relationship Id="rId287" Type="http://schemas.openxmlformats.org/officeDocument/2006/relationships/hyperlink" Target="https://www.facebook.com/7297163299_10156410956273300" TargetMode="External" /><Relationship Id="rId288" Type="http://schemas.openxmlformats.org/officeDocument/2006/relationships/hyperlink" Target="https://www.facebook.com/7297163299_10156407125228300" TargetMode="External" /><Relationship Id="rId289" Type="http://schemas.openxmlformats.org/officeDocument/2006/relationships/hyperlink" Target="https://www.facebook.com/7297163299_10156407833018300" TargetMode="External" /><Relationship Id="rId290" Type="http://schemas.openxmlformats.org/officeDocument/2006/relationships/hyperlink" Target="https://www.facebook.com/7297163299_10156408795033300" TargetMode="External" /><Relationship Id="rId291" Type="http://schemas.openxmlformats.org/officeDocument/2006/relationships/hyperlink" Target="https://www.facebook.com/7297163299_10156414104783300" TargetMode="External" /><Relationship Id="rId292" Type="http://schemas.openxmlformats.org/officeDocument/2006/relationships/hyperlink" Target="https://www.facebook.com/7297163299_10156414337158300" TargetMode="External" /><Relationship Id="rId293" Type="http://schemas.openxmlformats.org/officeDocument/2006/relationships/hyperlink" Target="https://www.facebook.com/7297163299_10156414968588300" TargetMode="External" /><Relationship Id="rId294" Type="http://schemas.openxmlformats.org/officeDocument/2006/relationships/hyperlink" Target="https://www.facebook.com/7297163299_10156415039118300" TargetMode="External" /><Relationship Id="rId295" Type="http://schemas.openxmlformats.org/officeDocument/2006/relationships/hyperlink" Target="https://www.facebook.com/7297163299_10156415670263300" TargetMode="External" /><Relationship Id="rId296" Type="http://schemas.openxmlformats.org/officeDocument/2006/relationships/hyperlink" Target="https://www.facebook.com/7297163299_10156415958793300" TargetMode="External" /><Relationship Id="rId297" Type="http://schemas.openxmlformats.org/officeDocument/2006/relationships/hyperlink" Target="https://www.facebook.com/7297163299_10156416641773300" TargetMode="External" /><Relationship Id="rId298" Type="http://schemas.openxmlformats.org/officeDocument/2006/relationships/hyperlink" Target="https://www.facebook.com/7297163299_10156416457493300" TargetMode="External" /><Relationship Id="rId299" Type="http://schemas.openxmlformats.org/officeDocument/2006/relationships/hyperlink" Target="https://www.facebook.com/7297163299_10156417205343300" TargetMode="External" /><Relationship Id="rId300" Type="http://schemas.openxmlformats.org/officeDocument/2006/relationships/hyperlink" Target="https://www.facebook.com/7297163299_10156417421268300" TargetMode="External" /><Relationship Id="rId301" Type="http://schemas.openxmlformats.org/officeDocument/2006/relationships/hyperlink" Target="https://www.facebook.com/7297163299_10156418237138300" TargetMode="External" /><Relationship Id="rId302" Type="http://schemas.openxmlformats.org/officeDocument/2006/relationships/hyperlink" Target="https://www.facebook.com/7297163299_225133821717291" TargetMode="External" /><Relationship Id="rId303" Type="http://schemas.openxmlformats.org/officeDocument/2006/relationships/hyperlink" Target="https://www.facebook.com/7297163299_371315946749318" TargetMode="External" /><Relationship Id="rId304" Type="http://schemas.openxmlformats.org/officeDocument/2006/relationships/hyperlink" Target="https://www.facebook.com/7297163299_371306670083579" TargetMode="External" /><Relationship Id="rId305" Type="http://schemas.openxmlformats.org/officeDocument/2006/relationships/hyperlink" Target="https://www.facebook.com/7297163299_10156419105393300" TargetMode="External" /><Relationship Id="rId306" Type="http://schemas.openxmlformats.org/officeDocument/2006/relationships/hyperlink" Target="https://www.facebook.com/7297163299_10156417560183300" TargetMode="External" /><Relationship Id="rId307" Type="http://schemas.openxmlformats.org/officeDocument/2006/relationships/hyperlink" Target="https://www.facebook.com/7297163299_10156420227448300" TargetMode="External" /><Relationship Id="rId308" Type="http://schemas.openxmlformats.org/officeDocument/2006/relationships/hyperlink" Target="https://www.facebook.com/7297163299_10156420389253300" TargetMode="External" /><Relationship Id="rId309" Type="http://schemas.openxmlformats.org/officeDocument/2006/relationships/hyperlink" Target="https://www.facebook.com/7297163299_10156420829718300" TargetMode="External" /><Relationship Id="rId310" Type="http://schemas.openxmlformats.org/officeDocument/2006/relationships/hyperlink" Target="https://www.facebook.com/7297163299_10156417585108300" TargetMode="External" /><Relationship Id="rId311" Type="http://schemas.openxmlformats.org/officeDocument/2006/relationships/hyperlink" Target="https://www.facebook.com/7297163299_10156422252183300" TargetMode="External" /><Relationship Id="rId312" Type="http://schemas.openxmlformats.org/officeDocument/2006/relationships/hyperlink" Target="https://www.facebook.com/7297163299_10156422435573300" TargetMode="External" /><Relationship Id="rId313" Type="http://schemas.openxmlformats.org/officeDocument/2006/relationships/hyperlink" Target="https://www.facebook.com/7297163299_10156421274983300" TargetMode="External" /><Relationship Id="rId314" Type="http://schemas.openxmlformats.org/officeDocument/2006/relationships/hyperlink" Target="https://www.facebook.com/7297163299_10156423972528300" TargetMode="External" /><Relationship Id="rId315" Type="http://schemas.openxmlformats.org/officeDocument/2006/relationships/hyperlink" Target="https://www.facebook.com/7297163299_10156421651858300" TargetMode="External" /><Relationship Id="rId316" Type="http://schemas.openxmlformats.org/officeDocument/2006/relationships/hyperlink" Target="https://www.facebook.com/7297163299_10156424491373300" TargetMode="External" /><Relationship Id="rId317" Type="http://schemas.openxmlformats.org/officeDocument/2006/relationships/hyperlink" Target="https://www.facebook.com/7297163299_10156424886823300" TargetMode="External" /><Relationship Id="rId318" Type="http://schemas.openxmlformats.org/officeDocument/2006/relationships/hyperlink" Target="https://www.facebook.com/7297163299_10156418969588300" TargetMode="External" /><Relationship Id="rId319" Type="http://schemas.openxmlformats.org/officeDocument/2006/relationships/hyperlink" Target="https://www.facebook.com/7297163299_10156424499513300" TargetMode="External" /><Relationship Id="rId320" Type="http://schemas.openxmlformats.org/officeDocument/2006/relationships/hyperlink" Target="https://www.facebook.com/7297163299_10156418976013300" TargetMode="External" /><Relationship Id="rId321" Type="http://schemas.openxmlformats.org/officeDocument/2006/relationships/hyperlink" Target="https://www.facebook.com/7297163299_10156424329983300" TargetMode="External" /><Relationship Id="rId322" Type="http://schemas.openxmlformats.org/officeDocument/2006/relationships/hyperlink" Target="https://www.facebook.com/7297163299_10156430681418300" TargetMode="External" /><Relationship Id="rId323" Type="http://schemas.openxmlformats.org/officeDocument/2006/relationships/hyperlink" Target="https://www.facebook.com/7297163299_10156431605958300" TargetMode="External" /><Relationship Id="rId324" Type="http://schemas.openxmlformats.org/officeDocument/2006/relationships/hyperlink" Target="https://www.facebook.com/7297163299_10156429915793300" TargetMode="External" /><Relationship Id="rId325" Type="http://schemas.openxmlformats.org/officeDocument/2006/relationships/hyperlink" Target="https://www.facebook.com/7297163299_10156432321348300" TargetMode="External" /><Relationship Id="rId326" Type="http://schemas.openxmlformats.org/officeDocument/2006/relationships/hyperlink" Target="https://www.facebook.com/7297163299_10156432231738300" TargetMode="External" /><Relationship Id="rId327" Type="http://schemas.openxmlformats.org/officeDocument/2006/relationships/hyperlink" Target="https://www.facebook.com/7297163299_10156433062508300" TargetMode="External" /><Relationship Id="rId328" Type="http://schemas.openxmlformats.org/officeDocument/2006/relationships/hyperlink" Target="https://www.facebook.com/7297163299_10156433266788300" TargetMode="External" /><Relationship Id="rId329" Type="http://schemas.openxmlformats.org/officeDocument/2006/relationships/hyperlink" Target="https://www.facebook.com/7297163299_10156424331853300" TargetMode="External" /><Relationship Id="rId330" Type="http://schemas.openxmlformats.org/officeDocument/2006/relationships/hyperlink" Target="https://www.facebook.com/7297163299_10156435544338300" TargetMode="External" /><Relationship Id="rId331" Type="http://schemas.openxmlformats.org/officeDocument/2006/relationships/hyperlink" Target="https://www.facebook.com/7297163299_10156436012793300" TargetMode="External" /><Relationship Id="rId332" Type="http://schemas.openxmlformats.org/officeDocument/2006/relationships/hyperlink" Target="https://www.facebook.com/7297163299_10156436680108300" TargetMode="External" /><Relationship Id="rId333" Type="http://schemas.openxmlformats.org/officeDocument/2006/relationships/hyperlink" Target="https://www.facebook.com/7297163299_2070502399676467" TargetMode="External" /><Relationship Id="rId334" Type="http://schemas.openxmlformats.org/officeDocument/2006/relationships/hyperlink" Target="https://www.facebook.com/7297163299_10156437652428300" TargetMode="External" /><Relationship Id="rId335" Type="http://schemas.openxmlformats.org/officeDocument/2006/relationships/hyperlink" Target="https://www.facebook.com/7297163299_10156437754198300" TargetMode="External" /><Relationship Id="rId336" Type="http://schemas.openxmlformats.org/officeDocument/2006/relationships/hyperlink" Target="https://www.facebook.com/7297163299_266900997319699" TargetMode="External" /><Relationship Id="rId337" Type="http://schemas.openxmlformats.org/officeDocument/2006/relationships/hyperlink" Target="https://www.facebook.com/7297163299_200487237573263" TargetMode="External" /><Relationship Id="rId338" Type="http://schemas.openxmlformats.org/officeDocument/2006/relationships/hyperlink" Target="https://www.facebook.com/7297163299_344917046287938" TargetMode="External" /><Relationship Id="rId339" Type="http://schemas.openxmlformats.org/officeDocument/2006/relationships/hyperlink" Target="https://www.facebook.com/7297163299_10156438650513300" TargetMode="External" /><Relationship Id="rId340" Type="http://schemas.openxmlformats.org/officeDocument/2006/relationships/hyperlink" Target="https://www.facebook.com/7297163299_10156439083423300" TargetMode="External" /><Relationship Id="rId341" Type="http://schemas.openxmlformats.org/officeDocument/2006/relationships/hyperlink" Target="https://www.facebook.com/7297163299_1813240388797742" TargetMode="External" /><Relationship Id="rId342" Type="http://schemas.openxmlformats.org/officeDocument/2006/relationships/hyperlink" Target="https://www.facebook.com/7297163299_10156440579663300" TargetMode="External" /><Relationship Id="rId343" Type="http://schemas.openxmlformats.org/officeDocument/2006/relationships/hyperlink" Target="https://www.facebook.com/7297163299_10156440924103300" TargetMode="External" /><Relationship Id="rId344" Type="http://schemas.openxmlformats.org/officeDocument/2006/relationships/hyperlink" Target="https://www.facebook.com/7297163299_10156441093778300" TargetMode="External" /><Relationship Id="rId345" Type="http://schemas.openxmlformats.org/officeDocument/2006/relationships/hyperlink" Target="https://www.facebook.com/7297163299_10156440342753300" TargetMode="External" /><Relationship Id="rId346" Type="http://schemas.openxmlformats.org/officeDocument/2006/relationships/hyperlink" Target="https://www.facebook.com/7297163299_10156440567888300" TargetMode="External" /><Relationship Id="rId347" Type="http://schemas.openxmlformats.org/officeDocument/2006/relationships/hyperlink" Target="https://www.facebook.com/7297163299_10156441120783300" TargetMode="External" /><Relationship Id="rId348" Type="http://schemas.openxmlformats.org/officeDocument/2006/relationships/hyperlink" Target="https://www.facebook.com/7297163299_10156440338548300" TargetMode="External" /><Relationship Id="rId349" Type="http://schemas.openxmlformats.org/officeDocument/2006/relationships/hyperlink" Target="https://www.facebook.com/7297163299_10156440909528300" TargetMode="External" /><Relationship Id="rId350" Type="http://schemas.openxmlformats.org/officeDocument/2006/relationships/hyperlink" Target="https://www.facebook.com/7297163299_10156441402988300" TargetMode="External" /><Relationship Id="rId351" Type="http://schemas.openxmlformats.org/officeDocument/2006/relationships/hyperlink" Target="https://www.facebook.com/7297163299_10156446834658300" TargetMode="External" /><Relationship Id="rId352" Type="http://schemas.openxmlformats.org/officeDocument/2006/relationships/hyperlink" Target="https://www.facebook.com/7297163299_284897435545029" TargetMode="External" /><Relationship Id="rId353" Type="http://schemas.openxmlformats.org/officeDocument/2006/relationships/hyperlink" Target="https://www.facebook.com/7297163299_10156447533393300" TargetMode="External" /><Relationship Id="rId354" Type="http://schemas.openxmlformats.org/officeDocument/2006/relationships/hyperlink" Target="https://www.facebook.com/7297163299_10156447859478300" TargetMode="External" /><Relationship Id="rId355" Type="http://schemas.openxmlformats.org/officeDocument/2006/relationships/hyperlink" Target="https://www.facebook.com/7297163299_10156448146328300" TargetMode="External" /><Relationship Id="rId356" Type="http://schemas.openxmlformats.org/officeDocument/2006/relationships/hyperlink" Target="https://www.facebook.com/7297163299_10156448997353300" TargetMode="External" /><Relationship Id="rId357" Type="http://schemas.openxmlformats.org/officeDocument/2006/relationships/hyperlink" Target="https://www.facebook.com/7297163299_10156449684888300" TargetMode="External" /><Relationship Id="rId358" Type="http://schemas.openxmlformats.org/officeDocument/2006/relationships/hyperlink" Target="https://www.facebook.com/7297163299_10156450169108300" TargetMode="External" /><Relationship Id="rId359" Type="http://schemas.openxmlformats.org/officeDocument/2006/relationships/hyperlink" Target="https://www.facebook.com/7297163299_10156450329853300" TargetMode="External" /><Relationship Id="rId360" Type="http://schemas.openxmlformats.org/officeDocument/2006/relationships/hyperlink" Target="https://www.facebook.com/7297163299_10156451206308300" TargetMode="External" /><Relationship Id="rId361" Type="http://schemas.openxmlformats.org/officeDocument/2006/relationships/hyperlink" Target="https://www.facebook.com/7297163299_1591346437634299" TargetMode="External" /><Relationship Id="rId362" Type="http://schemas.openxmlformats.org/officeDocument/2006/relationships/hyperlink" Target="https://www.facebook.com/7297163299_10156452515973300" TargetMode="External" /><Relationship Id="rId363" Type="http://schemas.openxmlformats.org/officeDocument/2006/relationships/hyperlink" Target="https://www.facebook.com/7297163299_10156451329738300" TargetMode="External" /><Relationship Id="rId364" Type="http://schemas.openxmlformats.org/officeDocument/2006/relationships/hyperlink" Target="https://www.facebook.com/7297163299_10156453767728300" TargetMode="External" /><Relationship Id="rId365" Type="http://schemas.openxmlformats.org/officeDocument/2006/relationships/hyperlink" Target="https://www.facebook.com/7297163299_10156453810698300" TargetMode="External" /><Relationship Id="rId366" Type="http://schemas.openxmlformats.org/officeDocument/2006/relationships/hyperlink" Target="https://www.facebook.com/7297163299_10156454410563300" TargetMode="External" /><Relationship Id="rId367" Type="http://schemas.openxmlformats.org/officeDocument/2006/relationships/hyperlink" Target="https://www.facebook.com/7297163299_10156455274438300" TargetMode="External" /><Relationship Id="rId368" Type="http://schemas.openxmlformats.org/officeDocument/2006/relationships/hyperlink" Target="https://www.facebook.com/7297163299_10156455825493300" TargetMode="External" /><Relationship Id="rId369" Type="http://schemas.openxmlformats.org/officeDocument/2006/relationships/hyperlink" Target="https://www.facebook.com/7297163299_10156452713383300" TargetMode="External" /><Relationship Id="rId370" Type="http://schemas.openxmlformats.org/officeDocument/2006/relationships/hyperlink" Target="https://www.facebook.com/7297163299_10156456133098300" TargetMode="External" /><Relationship Id="rId371" Type="http://schemas.openxmlformats.org/officeDocument/2006/relationships/hyperlink" Target="https://www.facebook.com/7297163299_10156456023403300" TargetMode="External" /><Relationship Id="rId372" Type="http://schemas.openxmlformats.org/officeDocument/2006/relationships/hyperlink" Target="https://www.facebook.com/7297163299_10156458769868300" TargetMode="External" /><Relationship Id="rId373" Type="http://schemas.openxmlformats.org/officeDocument/2006/relationships/hyperlink" Target="https://www.facebook.com/7297163299_10156459482768300" TargetMode="External" /><Relationship Id="rId374" Type="http://schemas.openxmlformats.org/officeDocument/2006/relationships/hyperlink" Target="https://www.facebook.com/7297163299_10156455737618300" TargetMode="External" /><Relationship Id="rId375" Type="http://schemas.openxmlformats.org/officeDocument/2006/relationships/hyperlink" Target="https://www.facebook.com/7297163299_10156455834528300" TargetMode="External" /><Relationship Id="rId376" Type="http://schemas.openxmlformats.org/officeDocument/2006/relationships/hyperlink" Target="https://www.facebook.com/7297163299_10156447269968300" TargetMode="External" /><Relationship Id="rId377" Type="http://schemas.openxmlformats.org/officeDocument/2006/relationships/hyperlink" Target="https://www.facebook.com/7297163299_10156456214163300" TargetMode="External" /><Relationship Id="rId378" Type="http://schemas.openxmlformats.org/officeDocument/2006/relationships/hyperlink" Target="https://www.facebook.com/7297163299_10156420899363300" TargetMode="External" /><Relationship Id="rId379" Type="http://schemas.openxmlformats.org/officeDocument/2006/relationships/hyperlink" Target="https://www.facebook.com/7297163299_10156453880793300" TargetMode="External" /><Relationship Id="rId380" Type="http://schemas.openxmlformats.org/officeDocument/2006/relationships/hyperlink" Target="https://www.facebook.com/7297163299_10156464003358300" TargetMode="External" /><Relationship Id="rId381" Type="http://schemas.openxmlformats.org/officeDocument/2006/relationships/hyperlink" Target="https://www.facebook.com/7297163299_10156456034698300" TargetMode="External" /><Relationship Id="rId382" Type="http://schemas.openxmlformats.org/officeDocument/2006/relationships/hyperlink" Target="https://www.facebook.com/7297163299_10156454023863300" TargetMode="External" /><Relationship Id="rId383" Type="http://schemas.openxmlformats.org/officeDocument/2006/relationships/hyperlink" Target="https://www.facebook.com/7297163299_10156463432938300" TargetMode="External" /><Relationship Id="rId384" Type="http://schemas.openxmlformats.org/officeDocument/2006/relationships/hyperlink" Target="https://www.facebook.com/7297163299_10156465715363300" TargetMode="External" /><Relationship Id="rId385" Type="http://schemas.openxmlformats.org/officeDocument/2006/relationships/hyperlink" Target="https://www.facebook.com/7297163299_996822047174441" TargetMode="External" /><Relationship Id="rId386" Type="http://schemas.openxmlformats.org/officeDocument/2006/relationships/hyperlink" Target="https://www.facebook.com/7297163299_10156453943038300" TargetMode="External" /><Relationship Id="rId387" Type="http://schemas.openxmlformats.org/officeDocument/2006/relationships/hyperlink" Target="https://www.facebook.com/7297163299_10156467973348300" TargetMode="External" /><Relationship Id="rId388" Type="http://schemas.openxmlformats.org/officeDocument/2006/relationships/hyperlink" Target="https://www.facebook.com/7297163299_578671515905888" TargetMode="External" /><Relationship Id="rId389" Type="http://schemas.openxmlformats.org/officeDocument/2006/relationships/hyperlink" Target="https://www.facebook.com/7297163299_10156461871833300" TargetMode="External" /><Relationship Id="rId390" Type="http://schemas.openxmlformats.org/officeDocument/2006/relationships/hyperlink" Target="https://www.facebook.com/7297163299_10156420915483300" TargetMode="External" /><Relationship Id="rId391" Type="http://schemas.openxmlformats.org/officeDocument/2006/relationships/hyperlink" Target="https://www.facebook.com/7297163299_10156447276808300" TargetMode="External" /><Relationship Id="rId392" Type="http://schemas.openxmlformats.org/officeDocument/2006/relationships/hyperlink" Target="https://www.facebook.com/7297163299_10156456237908300" TargetMode="External" /><Relationship Id="rId393" Type="http://schemas.openxmlformats.org/officeDocument/2006/relationships/hyperlink" Target="https://www.facebook.com/7297163299_10156471219608300" TargetMode="External" /><Relationship Id="rId394" Type="http://schemas.openxmlformats.org/officeDocument/2006/relationships/hyperlink" Target="https://www.facebook.com/7297163299_10156453909148300" TargetMode="External" /><Relationship Id="rId395" Type="http://schemas.openxmlformats.org/officeDocument/2006/relationships/hyperlink" Target="https://www.facebook.com/7297163299_10156472665723300" TargetMode="External" /><Relationship Id="rId396" Type="http://schemas.openxmlformats.org/officeDocument/2006/relationships/hyperlink" Target="https://www.facebook.com/7297163299_10156420933673300" TargetMode="External" /><Relationship Id="rId397" Type="http://schemas.openxmlformats.org/officeDocument/2006/relationships/hyperlink" Target="https://www.facebook.com/7297163299_10156447688613300" TargetMode="External" /><Relationship Id="rId398" Type="http://schemas.openxmlformats.org/officeDocument/2006/relationships/hyperlink" Target="https://www.facebook.com/7297163299_10156474771743300" TargetMode="External" /><Relationship Id="rId399" Type="http://schemas.openxmlformats.org/officeDocument/2006/relationships/hyperlink" Target="https://www.facebook.com/7297163299_10156471485998300" TargetMode="External" /><Relationship Id="rId400" Type="http://schemas.openxmlformats.org/officeDocument/2006/relationships/hyperlink" Target="https://www.facebook.com/7297163299_10156453902538300" TargetMode="External" /><Relationship Id="rId401" Type="http://schemas.openxmlformats.org/officeDocument/2006/relationships/hyperlink" Target="https://www.facebook.com/7297163299_10156456246203300" TargetMode="External" /><Relationship Id="rId402" Type="http://schemas.openxmlformats.org/officeDocument/2006/relationships/hyperlink" Target="https://www.facebook.com/7297163299_10156471481878300" TargetMode="External" /><Relationship Id="rId403" Type="http://schemas.openxmlformats.org/officeDocument/2006/relationships/hyperlink" Target="https://www.facebook.com/7297163299_10156454004363300" TargetMode="External" /><Relationship Id="rId404" Type="http://schemas.openxmlformats.org/officeDocument/2006/relationships/hyperlink" Target="https://www.facebook.com/7297163299_10156456248823300" TargetMode="External" /><Relationship Id="rId405" Type="http://schemas.openxmlformats.org/officeDocument/2006/relationships/hyperlink" Target="https://www.facebook.com/7297163299_10156420979143300" TargetMode="External" /><Relationship Id="rId406" Type="http://schemas.openxmlformats.org/officeDocument/2006/relationships/hyperlink" Target="https://www.facebook.com/7297163299_10156482373683300" TargetMode="External" /><Relationship Id="rId407" Type="http://schemas.openxmlformats.org/officeDocument/2006/relationships/hyperlink" Target="https://www.facebook.com/7297163299_10156471489298300" TargetMode="External" /><Relationship Id="rId408" Type="http://schemas.openxmlformats.org/officeDocument/2006/relationships/hyperlink" Target="https://www.facebook.com/7297163299_10156454020443300" TargetMode="External" /><Relationship Id="rId409" Type="http://schemas.openxmlformats.org/officeDocument/2006/relationships/hyperlink" Target="https://www.facebook.com/7297163299_10156484404878300" TargetMode="External" /><Relationship Id="rId410" Type="http://schemas.openxmlformats.org/officeDocument/2006/relationships/hyperlink" Target="https://www.facebook.com/7297163299_10156485030068300" TargetMode="External" /><Relationship Id="rId411" Type="http://schemas.openxmlformats.org/officeDocument/2006/relationships/hyperlink" Target="https://www.facebook.com/7297163299_10156485636478300" TargetMode="External" /><Relationship Id="rId412" Type="http://schemas.openxmlformats.org/officeDocument/2006/relationships/hyperlink" Target="https://www.facebook.com/7297163299_10156486395298300" TargetMode="External" /><Relationship Id="rId413" Type="http://schemas.openxmlformats.org/officeDocument/2006/relationships/hyperlink" Target="https://www.facebook.com/7297163299_10156486397428300" TargetMode="External" /><Relationship Id="rId414" Type="http://schemas.openxmlformats.org/officeDocument/2006/relationships/hyperlink" Target="https://www.facebook.com/7297163299_10156485104878300" TargetMode="External" /><Relationship Id="rId415" Type="http://schemas.openxmlformats.org/officeDocument/2006/relationships/hyperlink" Target="https://www.facebook.com/7297163299_10156487725273300" TargetMode="External" /><Relationship Id="rId416" Type="http://schemas.openxmlformats.org/officeDocument/2006/relationships/hyperlink" Target="https://www.facebook.com/7297163299_10156487841103300" TargetMode="External" /><Relationship Id="rId417" Type="http://schemas.openxmlformats.org/officeDocument/2006/relationships/hyperlink" Target="https://www.facebook.com/7297163299_10156488065328300" TargetMode="External" /><Relationship Id="rId418" Type="http://schemas.openxmlformats.org/officeDocument/2006/relationships/hyperlink" Target="https://www.facebook.com/7297163299_10156488475033300" TargetMode="External" /><Relationship Id="rId419" Type="http://schemas.openxmlformats.org/officeDocument/2006/relationships/hyperlink" Target="https://www.facebook.com/7297163299_10156485023943300" TargetMode="External" /><Relationship Id="rId420" Type="http://schemas.openxmlformats.org/officeDocument/2006/relationships/hyperlink" Target="https://www.facebook.com/7297163299_10156485934448300" TargetMode="External" /><Relationship Id="rId421" Type="http://schemas.openxmlformats.org/officeDocument/2006/relationships/hyperlink" Target="https://www.facebook.com/7297163299_10156488069698300" TargetMode="External" /><Relationship Id="rId422" Type="http://schemas.openxmlformats.org/officeDocument/2006/relationships/hyperlink" Target="https://www.facebook.com/7297163299_10156488667763300" TargetMode="External" /><Relationship Id="rId423" Type="http://schemas.openxmlformats.org/officeDocument/2006/relationships/hyperlink" Target="https://www.facebook.com/7297163299_10156485034778300" TargetMode="External" /><Relationship Id="rId424" Type="http://schemas.openxmlformats.org/officeDocument/2006/relationships/hyperlink" Target="https://www.facebook.com/7297163299_10156488664548300" TargetMode="External" /><Relationship Id="rId425" Type="http://schemas.openxmlformats.org/officeDocument/2006/relationships/hyperlink" Target="https://www.facebook.com/7297163299_10156494210243300" TargetMode="External" /><Relationship Id="rId426" Type="http://schemas.openxmlformats.org/officeDocument/2006/relationships/hyperlink" Target="https://www.facebook.com/7297163299_10156494214128300" TargetMode="External" /><Relationship Id="rId427" Type="http://schemas.openxmlformats.org/officeDocument/2006/relationships/hyperlink" Target="https://www.facebook.com/7297163299_10156494840053300" TargetMode="External" /><Relationship Id="rId428" Type="http://schemas.openxmlformats.org/officeDocument/2006/relationships/hyperlink" Target="https://www.facebook.com/7297163299_10156495358013300" TargetMode="External" /><Relationship Id="rId429" Type="http://schemas.openxmlformats.org/officeDocument/2006/relationships/hyperlink" Target="https://www.facebook.com/7297163299_10156495717198300" TargetMode="External" /><Relationship Id="rId430" Type="http://schemas.openxmlformats.org/officeDocument/2006/relationships/hyperlink" Target="https://www.facebook.com/7297163299_10156496560918300" TargetMode="External" /><Relationship Id="rId431" Type="http://schemas.openxmlformats.org/officeDocument/2006/relationships/hyperlink" Target="https://www.facebook.com/7297163299_10156497170313300" TargetMode="External" /><Relationship Id="rId432" Type="http://schemas.openxmlformats.org/officeDocument/2006/relationships/hyperlink" Target="https://www.facebook.com/7297163299_10156497526558300" TargetMode="External" /><Relationship Id="rId433" Type="http://schemas.openxmlformats.org/officeDocument/2006/relationships/hyperlink" Target="https://www.facebook.com/7297163299_10156497993658300" TargetMode="External" /><Relationship Id="rId434" Type="http://schemas.openxmlformats.org/officeDocument/2006/relationships/hyperlink" Target="https://www.facebook.com/7297163299_10156498528738300" TargetMode="External" /><Relationship Id="rId435" Type="http://schemas.openxmlformats.org/officeDocument/2006/relationships/hyperlink" Target="https://www.facebook.com/7297163299_10156498988308300" TargetMode="External" /><Relationship Id="rId436" Type="http://schemas.openxmlformats.org/officeDocument/2006/relationships/hyperlink" Target="https://www.facebook.com/7297163299_10156499705078300" TargetMode="External" /><Relationship Id="rId437" Type="http://schemas.openxmlformats.org/officeDocument/2006/relationships/hyperlink" Target="https://www.facebook.com/7297163299_10156499791353300" TargetMode="External" /><Relationship Id="rId438" Type="http://schemas.openxmlformats.org/officeDocument/2006/relationships/hyperlink" Target="https://www.facebook.com/7297163299_10156500652393300" TargetMode="External" /><Relationship Id="rId439" Type="http://schemas.openxmlformats.org/officeDocument/2006/relationships/hyperlink" Target="https://www.facebook.com/7297163299_10156500697763300" TargetMode="External" /><Relationship Id="rId440" Type="http://schemas.openxmlformats.org/officeDocument/2006/relationships/hyperlink" Target="https://www.facebook.com/7297163299_10156501378878300" TargetMode="External" /><Relationship Id="rId441" Type="http://schemas.openxmlformats.org/officeDocument/2006/relationships/hyperlink" Target="https://www.facebook.com/7297163299_10156501910298300" TargetMode="External" /><Relationship Id="rId442" Type="http://schemas.openxmlformats.org/officeDocument/2006/relationships/hyperlink" Target="https://www.facebook.com/7297163299_10156502194163300" TargetMode="External" /><Relationship Id="rId443" Type="http://schemas.openxmlformats.org/officeDocument/2006/relationships/hyperlink" Target="https://www.facebook.com/7297163299_10156502904533300" TargetMode="External" /><Relationship Id="rId444" Type="http://schemas.openxmlformats.org/officeDocument/2006/relationships/hyperlink" Target="https://www.facebook.com/7297163299_10156503980788300" TargetMode="External" /><Relationship Id="rId445" Type="http://schemas.openxmlformats.org/officeDocument/2006/relationships/hyperlink" Target="https://www.facebook.com/7297163299_10156503980313300" TargetMode="External" /><Relationship Id="rId446" Type="http://schemas.openxmlformats.org/officeDocument/2006/relationships/hyperlink" Target="https://www.facebook.com/7297163299_10156505003923300" TargetMode="External" /><Relationship Id="rId447" Type="http://schemas.openxmlformats.org/officeDocument/2006/relationships/hyperlink" Target="https://www.facebook.com/7297163299_10156504400873300" TargetMode="External" /><Relationship Id="rId448" Type="http://schemas.openxmlformats.org/officeDocument/2006/relationships/hyperlink" Target="https://www.facebook.com/7297163299_10156507516678300" TargetMode="External" /><Relationship Id="rId449" Type="http://schemas.openxmlformats.org/officeDocument/2006/relationships/hyperlink" Target="https://www.facebook.com/7297163299_10156504402343300" TargetMode="External" /><Relationship Id="rId450" Type="http://schemas.openxmlformats.org/officeDocument/2006/relationships/hyperlink" Target="https://www.facebook.com/7297163299_10156509913708300" TargetMode="External" /><Relationship Id="rId451" Type="http://schemas.openxmlformats.org/officeDocument/2006/relationships/hyperlink" Target="https://www.facebook.com/7297163299_10156510393528300" TargetMode="External" /><Relationship Id="rId452" Type="http://schemas.openxmlformats.org/officeDocument/2006/relationships/hyperlink" Target="https://www.facebook.com/7297163299_10156511073693300" TargetMode="External" /><Relationship Id="rId453" Type="http://schemas.openxmlformats.org/officeDocument/2006/relationships/hyperlink" Target="https://www.facebook.com/7297163299_10156511382873300" TargetMode="External" /><Relationship Id="rId454" Type="http://schemas.openxmlformats.org/officeDocument/2006/relationships/hyperlink" Target="https://www.facebook.com/7297163299_10156511832898300" TargetMode="External" /><Relationship Id="rId455" Type="http://schemas.openxmlformats.org/officeDocument/2006/relationships/hyperlink" Target="https://www.facebook.com/7297163299_10156511951218300" TargetMode="External" /><Relationship Id="rId456" Type="http://schemas.openxmlformats.org/officeDocument/2006/relationships/hyperlink" Target="https://www.facebook.com/7297163299_10156512268448300" TargetMode="External" /><Relationship Id="rId457" Type="http://schemas.openxmlformats.org/officeDocument/2006/relationships/hyperlink" Target="https://www.facebook.com/7297163299_10156513209818300" TargetMode="External" /><Relationship Id="rId458" Type="http://schemas.openxmlformats.org/officeDocument/2006/relationships/hyperlink" Target="https://www.facebook.com/7297163299_10156513270263300" TargetMode="External" /><Relationship Id="rId459" Type="http://schemas.openxmlformats.org/officeDocument/2006/relationships/hyperlink" Target="https://www.facebook.com/7297163299_10156514155593300" TargetMode="External" /><Relationship Id="rId460" Type="http://schemas.openxmlformats.org/officeDocument/2006/relationships/hyperlink" Target="https://www.facebook.com/7297163299_10156512394278300" TargetMode="External" /><Relationship Id="rId461" Type="http://schemas.openxmlformats.org/officeDocument/2006/relationships/hyperlink" Target="https://www.facebook.com/7297163299_10156515185423300" TargetMode="External" /><Relationship Id="rId462" Type="http://schemas.openxmlformats.org/officeDocument/2006/relationships/hyperlink" Target="https://www.facebook.com/7297163299_10156515366423300" TargetMode="External" /><Relationship Id="rId463" Type="http://schemas.openxmlformats.org/officeDocument/2006/relationships/hyperlink" Target="https://www.facebook.com/7297163299_10156516147973300" TargetMode="External" /><Relationship Id="rId464" Type="http://schemas.openxmlformats.org/officeDocument/2006/relationships/hyperlink" Target="https://www.facebook.com/7297163299_10156516421503300" TargetMode="External" /><Relationship Id="rId465" Type="http://schemas.openxmlformats.org/officeDocument/2006/relationships/hyperlink" Target="https://www.facebook.com/7297163299_10156516426223300" TargetMode="External" /><Relationship Id="rId466" Type="http://schemas.openxmlformats.org/officeDocument/2006/relationships/hyperlink" Target="https://www.facebook.com/7297163299_10156517363948300" TargetMode="External" /><Relationship Id="rId467" Type="http://schemas.openxmlformats.org/officeDocument/2006/relationships/hyperlink" Target="https://www.facebook.com/7297163299_10156518241188300" TargetMode="External" /><Relationship Id="rId468" Type="http://schemas.openxmlformats.org/officeDocument/2006/relationships/hyperlink" Target="https://www.facebook.com/7297163299_10156518411068300" TargetMode="External" /><Relationship Id="rId469" Type="http://schemas.openxmlformats.org/officeDocument/2006/relationships/hyperlink" Target="https://www.facebook.com/7297163299_10156518683003300" TargetMode="External" /><Relationship Id="rId470" Type="http://schemas.openxmlformats.org/officeDocument/2006/relationships/hyperlink" Target="https://www.facebook.com/7297163299_10156519586888300" TargetMode="External" /><Relationship Id="rId471" Type="http://schemas.openxmlformats.org/officeDocument/2006/relationships/hyperlink" Target="https://www.facebook.com/7297163299_10156519696238300" TargetMode="External" /><Relationship Id="rId472" Type="http://schemas.openxmlformats.org/officeDocument/2006/relationships/hyperlink" Target="https://www.facebook.com/7297163299_10156518568643300" TargetMode="External" /><Relationship Id="rId473" Type="http://schemas.openxmlformats.org/officeDocument/2006/relationships/hyperlink" Target="https://www.facebook.com/7297163299_10156521301283300" TargetMode="External" /><Relationship Id="rId474" Type="http://schemas.openxmlformats.org/officeDocument/2006/relationships/hyperlink" Target="https://www.facebook.com/7297163299_10156519742198300" TargetMode="External" /><Relationship Id="rId475" Type="http://schemas.openxmlformats.org/officeDocument/2006/relationships/hyperlink" Target="https://www.facebook.com/7297163299_10156518298858300" TargetMode="External" /><Relationship Id="rId476" Type="http://schemas.openxmlformats.org/officeDocument/2006/relationships/hyperlink" Target="https://www.facebook.com/7297163299_10156523164583300" TargetMode="External" /><Relationship Id="rId477" Type="http://schemas.openxmlformats.org/officeDocument/2006/relationships/hyperlink" Target="https://www.facebook.com/7297163299_10156519742813300" TargetMode="External" /><Relationship Id="rId478" Type="http://schemas.openxmlformats.org/officeDocument/2006/relationships/hyperlink" Target="https://www.facebook.com/7297163299_10156525087363300" TargetMode="External" /><Relationship Id="rId479" Type="http://schemas.openxmlformats.org/officeDocument/2006/relationships/hyperlink" Target="https://www.facebook.com/7297163299_10156525608713300" TargetMode="External" /><Relationship Id="rId480" Type="http://schemas.openxmlformats.org/officeDocument/2006/relationships/hyperlink" Target="https://www.facebook.com/7297163299_10156519710578300" TargetMode="External" /><Relationship Id="rId481" Type="http://schemas.openxmlformats.org/officeDocument/2006/relationships/hyperlink" Target="https://www.facebook.com/7297163299_352641345573727" TargetMode="External" /><Relationship Id="rId482" Type="http://schemas.openxmlformats.org/officeDocument/2006/relationships/hyperlink" Target="https://www.facebook.com/7297163299_10156527102278300" TargetMode="External" /><Relationship Id="rId483" Type="http://schemas.openxmlformats.org/officeDocument/2006/relationships/hyperlink" Target="https://www.facebook.com/7297163299_10156523190463300" TargetMode="External" /><Relationship Id="rId484" Type="http://schemas.openxmlformats.org/officeDocument/2006/relationships/hyperlink" Target="https://www.facebook.com/7297163299_2096472033763461" TargetMode="External" /><Relationship Id="rId485" Type="http://schemas.openxmlformats.org/officeDocument/2006/relationships/hyperlink" Target="https://www.facebook.com/7297163299_10156528621003300" TargetMode="External" /><Relationship Id="rId486" Type="http://schemas.openxmlformats.org/officeDocument/2006/relationships/hyperlink" Target="https://www.facebook.com/7297163299_10156529232168300" TargetMode="External" /><Relationship Id="rId487" Type="http://schemas.openxmlformats.org/officeDocument/2006/relationships/hyperlink" Target="https://www.facebook.com/7297163299_10156529477913300" TargetMode="External" /><Relationship Id="rId488" Type="http://schemas.openxmlformats.org/officeDocument/2006/relationships/hyperlink" Target="https://www.facebook.com/7297163299_10156529873983300" TargetMode="External" /><Relationship Id="rId489" Type="http://schemas.openxmlformats.org/officeDocument/2006/relationships/hyperlink" Target="https://www.facebook.com/7297163299_10156530804573300" TargetMode="External" /><Relationship Id="rId490" Type="http://schemas.openxmlformats.org/officeDocument/2006/relationships/hyperlink" Target="https://www.facebook.com/7297163299_10156531421073300" TargetMode="External" /><Relationship Id="rId491" Type="http://schemas.openxmlformats.org/officeDocument/2006/relationships/hyperlink" Target="https://www.facebook.com/7297163299_10156531782858300" TargetMode="External" /><Relationship Id="rId492" Type="http://schemas.openxmlformats.org/officeDocument/2006/relationships/hyperlink" Target="https://www.facebook.com/7297163299_10156532170553300" TargetMode="External" /><Relationship Id="rId493" Type="http://schemas.openxmlformats.org/officeDocument/2006/relationships/hyperlink" Target="https://www.facebook.com/7297163299_10156532669538300" TargetMode="External" /><Relationship Id="rId494" Type="http://schemas.openxmlformats.org/officeDocument/2006/relationships/hyperlink" Target="https://www.facebook.com/7297163299_10156532955603300" TargetMode="External" /><Relationship Id="rId495" Type="http://schemas.openxmlformats.org/officeDocument/2006/relationships/hyperlink" Target="https://www.facebook.com/7297163299_10156533407138300" TargetMode="External" /><Relationship Id="rId496" Type="http://schemas.openxmlformats.org/officeDocument/2006/relationships/hyperlink" Target="https://www.facebook.com/7297163299_10156533533443300" TargetMode="External" /><Relationship Id="rId497" Type="http://schemas.openxmlformats.org/officeDocument/2006/relationships/hyperlink" Target="https://www.facebook.com/7297163299_10156534291898300" TargetMode="External" /><Relationship Id="rId498" Type="http://schemas.openxmlformats.org/officeDocument/2006/relationships/hyperlink" Target="https://www.facebook.com/7297163299_10156534956528300" TargetMode="External" /><Relationship Id="rId499" Type="http://schemas.openxmlformats.org/officeDocument/2006/relationships/hyperlink" Target="https://www.facebook.com/7297163299_10156535442728300" TargetMode="External" /><Relationship Id="rId500" Type="http://schemas.openxmlformats.org/officeDocument/2006/relationships/hyperlink" Target="https://www.facebook.com/7297163299_10156533701578300" TargetMode="External" /><Relationship Id="rId501" Type="http://schemas.openxmlformats.org/officeDocument/2006/relationships/comments" Target="../comments1.xml" /><Relationship Id="rId502" Type="http://schemas.openxmlformats.org/officeDocument/2006/relationships/vmlDrawing" Target="../drawings/vmlDrawing1.vml" /><Relationship Id="rId503" Type="http://schemas.openxmlformats.org/officeDocument/2006/relationships/table" Target="../tables/table1.xml" /><Relationship Id="rId50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hyperlink" Target="http://greenpeace.org/saverangtan" TargetMode="External" /><Relationship Id="rId2" Type="http://schemas.openxmlformats.org/officeDocument/2006/relationships/hyperlink" Target="http://greenpeace.org/breakfreefromplastic" TargetMode="External" /><Relationship Id="rId3" Type="http://schemas.openxmlformats.org/officeDocument/2006/relationships/hyperlink" Target="http://act.gp/stop-pipelines" TargetMode="External" /><Relationship Id="rId4" Type="http://schemas.openxmlformats.org/officeDocument/2006/relationships/hyperlink" Target="http://ow.ly/E3N830kJpGx" TargetMode="External" /><Relationship Id="rId5" Type="http://schemas.openxmlformats.org/officeDocument/2006/relationships/hyperlink" Target="http://greenpeace.org/saverangtan" TargetMode="External" /><Relationship Id="rId6" Type="http://schemas.openxmlformats.org/officeDocument/2006/relationships/hyperlink" Target="http://ow.ly/E3N830kJpGx" TargetMode="External" /><Relationship Id="rId7" Type="http://schemas.openxmlformats.org/officeDocument/2006/relationships/hyperlink" Target="http://act.gp/stop-pipelines" TargetMode="External" /><Relationship Id="rId8" Type="http://schemas.openxmlformats.org/officeDocument/2006/relationships/hyperlink" Target="http://greenpeace.org/breakfreefromplastic" TargetMode="External" /><Relationship Id="rId9" Type="http://schemas.openxmlformats.org/officeDocument/2006/relationships/table" Target="../tables/table14.xml" /><Relationship Id="rId10" Type="http://schemas.openxmlformats.org/officeDocument/2006/relationships/table" Target="../tables/table15.xml" /><Relationship Id="rId11" Type="http://schemas.openxmlformats.org/officeDocument/2006/relationships/table" Target="../tables/table16.xml" /><Relationship Id="rId12" Type="http://schemas.openxmlformats.org/officeDocument/2006/relationships/table" Target="../tables/table17.xml" /><Relationship Id="rId13" Type="http://schemas.openxmlformats.org/officeDocument/2006/relationships/table" Target="../tables/table1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facebook.com/7297163299_10156011958743300" TargetMode="External" /><Relationship Id="rId2" Type="http://schemas.openxmlformats.org/officeDocument/2006/relationships/hyperlink" Target="https://www.facebook.com/7297163299_10155406896346479" TargetMode="External" /><Relationship Id="rId3" Type="http://schemas.openxmlformats.org/officeDocument/2006/relationships/hyperlink" Target="https://www.facebook.com/7297163299_10156019499528300" TargetMode="External" /><Relationship Id="rId4" Type="http://schemas.openxmlformats.org/officeDocument/2006/relationships/hyperlink" Target="https://www.facebook.com/7297163299_10156020278798300" TargetMode="External" /><Relationship Id="rId5" Type="http://schemas.openxmlformats.org/officeDocument/2006/relationships/hyperlink" Target="https://www.facebook.com/7297163299_10155414842041479" TargetMode="External" /><Relationship Id="rId6" Type="http://schemas.openxmlformats.org/officeDocument/2006/relationships/hyperlink" Target="https://www.facebook.com/7297163299_10156022565683300" TargetMode="External" /><Relationship Id="rId7" Type="http://schemas.openxmlformats.org/officeDocument/2006/relationships/hyperlink" Target="https://www.facebook.com/7297163299_10156023153328300" TargetMode="External" /><Relationship Id="rId8" Type="http://schemas.openxmlformats.org/officeDocument/2006/relationships/hyperlink" Target="https://www.facebook.com/7297163299_10156025845423300" TargetMode="External" /><Relationship Id="rId9" Type="http://schemas.openxmlformats.org/officeDocument/2006/relationships/hyperlink" Target="https://www.facebook.com/7297163299_10156027817133300" TargetMode="External" /><Relationship Id="rId10" Type="http://schemas.openxmlformats.org/officeDocument/2006/relationships/hyperlink" Target="https://www.facebook.com/7297163299_10156029211493300" TargetMode="External" /><Relationship Id="rId11" Type="http://schemas.openxmlformats.org/officeDocument/2006/relationships/hyperlink" Target="https://www.facebook.com/7297163299_10156030491128300" TargetMode="External" /><Relationship Id="rId12" Type="http://schemas.openxmlformats.org/officeDocument/2006/relationships/hyperlink" Target="https://www.facebook.com/7297163299_10156030494478300" TargetMode="External" /><Relationship Id="rId13" Type="http://schemas.openxmlformats.org/officeDocument/2006/relationships/hyperlink" Target="https://www.facebook.com/7297163299_10156030453288300" TargetMode="External" /><Relationship Id="rId14" Type="http://schemas.openxmlformats.org/officeDocument/2006/relationships/hyperlink" Target="https://www.facebook.com/7297163299_10155422449706479" TargetMode="External" /><Relationship Id="rId15" Type="http://schemas.openxmlformats.org/officeDocument/2006/relationships/hyperlink" Target="https://www.facebook.com/7297163299_10156036494868300" TargetMode="External" /><Relationship Id="rId16" Type="http://schemas.openxmlformats.org/officeDocument/2006/relationships/hyperlink" Target="https://www.facebook.com/7297163299_10156036955098300" TargetMode="External" /><Relationship Id="rId17" Type="http://schemas.openxmlformats.org/officeDocument/2006/relationships/hyperlink" Target="https://www.facebook.com/7297163299_10156038042433300" TargetMode="External" /><Relationship Id="rId18" Type="http://schemas.openxmlformats.org/officeDocument/2006/relationships/hyperlink" Target="https://www.facebook.com/7297163299_10156039190918300" TargetMode="External" /><Relationship Id="rId19" Type="http://schemas.openxmlformats.org/officeDocument/2006/relationships/hyperlink" Target="https://www.facebook.com/7297163299_10156039704243300" TargetMode="External" /><Relationship Id="rId20" Type="http://schemas.openxmlformats.org/officeDocument/2006/relationships/hyperlink" Target="https://www.facebook.com/7297163299_10156040131738300" TargetMode="External" /><Relationship Id="rId21" Type="http://schemas.openxmlformats.org/officeDocument/2006/relationships/hyperlink" Target="https://www.facebook.com/7297163299_10156040744973300" TargetMode="External" /><Relationship Id="rId22" Type="http://schemas.openxmlformats.org/officeDocument/2006/relationships/hyperlink" Target="https://www.facebook.com/7297163299_10156040844283300" TargetMode="External" /><Relationship Id="rId23" Type="http://schemas.openxmlformats.org/officeDocument/2006/relationships/hyperlink" Target="https://www.facebook.com/7297163299_10156042391558300" TargetMode="External" /><Relationship Id="rId24" Type="http://schemas.openxmlformats.org/officeDocument/2006/relationships/hyperlink" Target="https://www.facebook.com/7297163299_10156042567098300" TargetMode="External" /><Relationship Id="rId25" Type="http://schemas.openxmlformats.org/officeDocument/2006/relationships/hyperlink" Target="https://www.facebook.com/7297163299_10156043184873300" TargetMode="External" /><Relationship Id="rId26" Type="http://schemas.openxmlformats.org/officeDocument/2006/relationships/hyperlink" Target="https://www.facebook.com/7297163299_10156043476123300" TargetMode="External" /><Relationship Id="rId27" Type="http://schemas.openxmlformats.org/officeDocument/2006/relationships/hyperlink" Target="https://www.facebook.com/7297163299_10156045331228300" TargetMode="External" /><Relationship Id="rId28" Type="http://schemas.openxmlformats.org/officeDocument/2006/relationships/hyperlink" Target="https://www.facebook.com/7297163299_10155438087441479" TargetMode="External" /><Relationship Id="rId29" Type="http://schemas.openxmlformats.org/officeDocument/2006/relationships/hyperlink" Target="https://www.facebook.com/7297163299_1982341258467632" TargetMode="External" /><Relationship Id="rId30" Type="http://schemas.openxmlformats.org/officeDocument/2006/relationships/hyperlink" Target="https://www.facebook.com/7297163299_10156736299684684" TargetMode="External" /><Relationship Id="rId31" Type="http://schemas.openxmlformats.org/officeDocument/2006/relationships/hyperlink" Target="https://www.facebook.com/7297163299_10156055521698300" TargetMode="External" /><Relationship Id="rId32" Type="http://schemas.openxmlformats.org/officeDocument/2006/relationships/hyperlink" Target="https://www.facebook.com/7297163299_10156056312903300" TargetMode="External" /><Relationship Id="rId33" Type="http://schemas.openxmlformats.org/officeDocument/2006/relationships/hyperlink" Target="https://www.facebook.com/7297163299_10156234174109961" TargetMode="External" /><Relationship Id="rId34" Type="http://schemas.openxmlformats.org/officeDocument/2006/relationships/hyperlink" Target="https://www.facebook.com/7297163299_10156059666333300" TargetMode="External" /><Relationship Id="rId35" Type="http://schemas.openxmlformats.org/officeDocument/2006/relationships/hyperlink" Target="https://www.facebook.com/7297163299_10156060055828300" TargetMode="External" /><Relationship Id="rId36" Type="http://schemas.openxmlformats.org/officeDocument/2006/relationships/hyperlink" Target="https://www.facebook.com/7297163299_10156060257928300" TargetMode="External" /><Relationship Id="rId37" Type="http://schemas.openxmlformats.org/officeDocument/2006/relationships/hyperlink" Target="https://www.facebook.com/7297163299_10156056338873300" TargetMode="External" /><Relationship Id="rId38" Type="http://schemas.openxmlformats.org/officeDocument/2006/relationships/hyperlink" Target="https://www.facebook.com/7297163299_10156746349649684" TargetMode="External" /><Relationship Id="rId39" Type="http://schemas.openxmlformats.org/officeDocument/2006/relationships/hyperlink" Target="https://www.facebook.com/7297163299_10156063454678300" TargetMode="External" /><Relationship Id="rId40" Type="http://schemas.openxmlformats.org/officeDocument/2006/relationships/hyperlink" Target="https://www.facebook.com/7297163299_10156071194193300" TargetMode="External" /><Relationship Id="rId41" Type="http://schemas.openxmlformats.org/officeDocument/2006/relationships/hyperlink" Target="https://www.facebook.com/7297163299_10156753873534684" TargetMode="External" /><Relationship Id="rId42" Type="http://schemas.openxmlformats.org/officeDocument/2006/relationships/hyperlink" Target="https://www.facebook.com/7297163299_10156075784878300" TargetMode="External" /><Relationship Id="rId43" Type="http://schemas.openxmlformats.org/officeDocument/2006/relationships/hyperlink" Target="https://www.facebook.com/7297163299_10156952891677971" TargetMode="External" /><Relationship Id="rId44" Type="http://schemas.openxmlformats.org/officeDocument/2006/relationships/hyperlink" Target="https://www.facebook.com/7297163299_10156080512928300" TargetMode="External" /><Relationship Id="rId45" Type="http://schemas.openxmlformats.org/officeDocument/2006/relationships/hyperlink" Target="https://www.facebook.com/7297163299_10156084893308300" TargetMode="External" /><Relationship Id="rId46" Type="http://schemas.openxmlformats.org/officeDocument/2006/relationships/hyperlink" Target="https://www.facebook.com/7297163299_10156087506243300" TargetMode="External" /><Relationship Id="rId47" Type="http://schemas.openxmlformats.org/officeDocument/2006/relationships/hyperlink" Target="https://www.facebook.com/7297163299_10156773598639684" TargetMode="External" /><Relationship Id="rId48" Type="http://schemas.openxmlformats.org/officeDocument/2006/relationships/hyperlink" Target="https://www.facebook.com/7297163299_10156094505413300" TargetMode="External" /><Relationship Id="rId49" Type="http://schemas.openxmlformats.org/officeDocument/2006/relationships/hyperlink" Target="https://www.facebook.com/7297163299_10156097290238300" TargetMode="External" /><Relationship Id="rId50" Type="http://schemas.openxmlformats.org/officeDocument/2006/relationships/hyperlink" Target="https://www.facebook.com/7297163299_10156104714563300" TargetMode="External" /><Relationship Id="rId51" Type="http://schemas.openxmlformats.org/officeDocument/2006/relationships/hyperlink" Target="https://www.facebook.com/7297163299_10156110563158300" TargetMode="External" /><Relationship Id="rId52" Type="http://schemas.openxmlformats.org/officeDocument/2006/relationships/hyperlink" Target="https://www.facebook.com/7297163299_10156121607808300" TargetMode="External" /><Relationship Id="rId53" Type="http://schemas.openxmlformats.org/officeDocument/2006/relationships/hyperlink" Target="https://www.facebook.com/7297163299_10156122067213300" TargetMode="External" /><Relationship Id="rId54" Type="http://schemas.openxmlformats.org/officeDocument/2006/relationships/hyperlink" Target="https://www.facebook.com/7297163299_10156127564068300" TargetMode="External" /><Relationship Id="rId55" Type="http://schemas.openxmlformats.org/officeDocument/2006/relationships/hyperlink" Target="https://www.facebook.com/7297163299_10156128653598300" TargetMode="External" /><Relationship Id="rId56" Type="http://schemas.openxmlformats.org/officeDocument/2006/relationships/hyperlink" Target="https://www.facebook.com/7297163299_10155510960356479" TargetMode="External" /><Relationship Id="rId57" Type="http://schemas.openxmlformats.org/officeDocument/2006/relationships/hyperlink" Target="https://www.facebook.com/7297163299_10156138777218300" TargetMode="External" /><Relationship Id="rId58" Type="http://schemas.openxmlformats.org/officeDocument/2006/relationships/hyperlink" Target="https://www.facebook.com/7297163299_10156140706898300" TargetMode="External" /><Relationship Id="rId59" Type="http://schemas.openxmlformats.org/officeDocument/2006/relationships/hyperlink" Target="https://www.facebook.com/7297163299_10153324941803300" TargetMode="External" /><Relationship Id="rId60" Type="http://schemas.openxmlformats.org/officeDocument/2006/relationships/hyperlink" Target="https://www.facebook.com/7297163299_10156142361363300" TargetMode="External" /><Relationship Id="rId61" Type="http://schemas.openxmlformats.org/officeDocument/2006/relationships/hyperlink" Target="https://www.facebook.com/7297163299_10156143391438300" TargetMode="External" /><Relationship Id="rId62" Type="http://schemas.openxmlformats.org/officeDocument/2006/relationships/hyperlink" Target="https://www.facebook.com/7297163299_10156145906543300" TargetMode="External" /><Relationship Id="rId63" Type="http://schemas.openxmlformats.org/officeDocument/2006/relationships/hyperlink" Target="https://www.facebook.com/7297163299_10156147321278300" TargetMode="External" /><Relationship Id="rId64" Type="http://schemas.openxmlformats.org/officeDocument/2006/relationships/hyperlink" Target="https://www.facebook.com/7297163299_10156145650353300" TargetMode="External" /><Relationship Id="rId65" Type="http://schemas.openxmlformats.org/officeDocument/2006/relationships/hyperlink" Target="https://www.facebook.com/7297163299_10156147893743300" TargetMode="External" /><Relationship Id="rId66" Type="http://schemas.openxmlformats.org/officeDocument/2006/relationships/hyperlink" Target="https://www.facebook.com/7297163299_2138615783127995" TargetMode="External" /><Relationship Id="rId67" Type="http://schemas.openxmlformats.org/officeDocument/2006/relationships/hyperlink" Target="https://www.facebook.com/7297163299_10154916755399229" TargetMode="External" /><Relationship Id="rId68" Type="http://schemas.openxmlformats.org/officeDocument/2006/relationships/hyperlink" Target="https://www.facebook.com/7297163299_10156157140078300" TargetMode="External" /><Relationship Id="rId69" Type="http://schemas.openxmlformats.org/officeDocument/2006/relationships/hyperlink" Target="https://www.facebook.com/7297163299_2168306216759351" TargetMode="External" /><Relationship Id="rId70" Type="http://schemas.openxmlformats.org/officeDocument/2006/relationships/hyperlink" Target="https://www.facebook.com/7297163299_1801350959971819" TargetMode="External" /><Relationship Id="rId71" Type="http://schemas.openxmlformats.org/officeDocument/2006/relationships/hyperlink" Target="https://www.facebook.com/7297163299_10156851739884684" TargetMode="External" /><Relationship Id="rId72" Type="http://schemas.openxmlformats.org/officeDocument/2006/relationships/hyperlink" Target="https://www.facebook.com/7297163299_10156164381278300" TargetMode="External" /><Relationship Id="rId73" Type="http://schemas.openxmlformats.org/officeDocument/2006/relationships/hyperlink" Target="https://www.facebook.com/7297163299_10154924081004229" TargetMode="External" /><Relationship Id="rId74" Type="http://schemas.openxmlformats.org/officeDocument/2006/relationships/hyperlink" Target="https://www.facebook.com/7297163299_10156165423183300" TargetMode="External" /><Relationship Id="rId75" Type="http://schemas.openxmlformats.org/officeDocument/2006/relationships/hyperlink" Target="https://www.facebook.com/7297163299_10156604762594116" TargetMode="External" /><Relationship Id="rId76" Type="http://schemas.openxmlformats.org/officeDocument/2006/relationships/hyperlink" Target="https://www.facebook.com/7297163299_1355000034637295" TargetMode="External" /><Relationship Id="rId77" Type="http://schemas.openxmlformats.org/officeDocument/2006/relationships/hyperlink" Target="https://www.facebook.com/7297163299_10156180133448300" TargetMode="External" /><Relationship Id="rId78" Type="http://schemas.openxmlformats.org/officeDocument/2006/relationships/hyperlink" Target="https://www.facebook.com/7297163299_933669056833761" TargetMode="External" /><Relationship Id="rId79" Type="http://schemas.openxmlformats.org/officeDocument/2006/relationships/hyperlink" Target="https://www.facebook.com/7297163299_527454234368304" TargetMode="External" /><Relationship Id="rId80" Type="http://schemas.openxmlformats.org/officeDocument/2006/relationships/hyperlink" Target="https://www.facebook.com/7297163299_289671825157047" TargetMode="External" /><Relationship Id="rId81" Type="http://schemas.openxmlformats.org/officeDocument/2006/relationships/hyperlink" Target="https://www.facebook.com/7297163299_2003046259748162" TargetMode="External" /><Relationship Id="rId82" Type="http://schemas.openxmlformats.org/officeDocument/2006/relationships/hyperlink" Target="https://www.facebook.com/7297163299_234278570584840" TargetMode="External" /><Relationship Id="rId83" Type="http://schemas.openxmlformats.org/officeDocument/2006/relationships/hyperlink" Target="https://www.facebook.com/7297163299_10156191496143300" TargetMode="External" /><Relationship Id="rId84" Type="http://schemas.openxmlformats.org/officeDocument/2006/relationships/hyperlink" Target="https://www.facebook.com/7297163299_10156192564203300" TargetMode="External" /><Relationship Id="rId85" Type="http://schemas.openxmlformats.org/officeDocument/2006/relationships/hyperlink" Target="https://www.facebook.com/7297163299_968169753391363" TargetMode="External" /><Relationship Id="rId86" Type="http://schemas.openxmlformats.org/officeDocument/2006/relationships/hyperlink" Target="https://www.facebook.com/7297163299_10156194770943300" TargetMode="External" /><Relationship Id="rId87" Type="http://schemas.openxmlformats.org/officeDocument/2006/relationships/hyperlink" Target="https://www.facebook.com/7297163299_464697284033553" TargetMode="External" /><Relationship Id="rId88" Type="http://schemas.openxmlformats.org/officeDocument/2006/relationships/hyperlink" Target="https://www.facebook.com/7297163299_289965964926062" TargetMode="External" /><Relationship Id="rId89" Type="http://schemas.openxmlformats.org/officeDocument/2006/relationships/hyperlink" Target="https://www.facebook.com/7297163299_1101874693305115" TargetMode="External" /><Relationship Id="rId90" Type="http://schemas.openxmlformats.org/officeDocument/2006/relationships/hyperlink" Target="https://www.facebook.com/7297163299_313334319456721" TargetMode="External" /><Relationship Id="rId91" Type="http://schemas.openxmlformats.org/officeDocument/2006/relationships/hyperlink" Target="https://www.facebook.com/7297163299_2124738451111150" TargetMode="External" /><Relationship Id="rId92" Type="http://schemas.openxmlformats.org/officeDocument/2006/relationships/hyperlink" Target="https://www.facebook.com/7297163299_10156208465373300" TargetMode="External" /><Relationship Id="rId93" Type="http://schemas.openxmlformats.org/officeDocument/2006/relationships/hyperlink" Target="https://www.facebook.com/7297163299_562484804208503" TargetMode="External" /><Relationship Id="rId94" Type="http://schemas.openxmlformats.org/officeDocument/2006/relationships/hyperlink" Target="https://www.facebook.com/7297163299_10156209599913300" TargetMode="External" /><Relationship Id="rId95" Type="http://schemas.openxmlformats.org/officeDocument/2006/relationships/hyperlink" Target="https://www.facebook.com/7297163299_293463064716868" TargetMode="External" /><Relationship Id="rId96" Type="http://schemas.openxmlformats.org/officeDocument/2006/relationships/hyperlink" Target="https://www.facebook.com/7297163299_705745849793295" TargetMode="External" /><Relationship Id="rId97" Type="http://schemas.openxmlformats.org/officeDocument/2006/relationships/hyperlink" Target="https://www.facebook.com/7297163299_1767896513327196" TargetMode="External" /><Relationship Id="rId98" Type="http://schemas.openxmlformats.org/officeDocument/2006/relationships/hyperlink" Target="https://www.facebook.com/7297163299_10156214512898300" TargetMode="External" /><Relationship Id="rId99" Type="http://schemas.openxmlformats.org/officeDocument/2006/relationships/hyperlink" Target="https://www.facebook.com/7297163299_330252791079493" TargetMode="External" /><Relationship Id="rId100" Type="http://schemas.openxmlformats.org/officeDocument/2006/relationships/hyperlink" Target="https://www.facebook.com/7297163299_543555346073341" TargetMode="External" /><Relationship Id="rId101" Type="http://schemas.openxmlformats.org/officeDocument/2006/relationships/hyperlink" Target="https://www.facebook.com/7297163299_1708238905965804" TargetMode="External" /><Relationship Id="rId102" Type="http://schemas.openxmlformats.org/officeDocument/2006/relationships/hyperlink" Target="https://www.facebook.com/7297163299_503381336793313" TargetMode="External" /><Relationship Id="rId103" Type="http://schemas.openxmlformats.org/officeDocument/2006/relationships/hyperlink" Target="https://www.facebook.com/7297163299_1271602066314051" TargetMode="External" /><Relationship Id="rId104" Type="http://schemas.openxmlformats.org/officeDocument/2006/relationships/hyperlink" Target="https://www.facebook.com/7297163299_226654348201618" TargetMode="External" /><Relationship Id="rId105" Type="http://schemas.openxmlformats.org/officeDocument/2006/relationships/hyperlink" Target="https://www.facebook.com/7297163299_252767565394735" TargetMode="External" /><Relationship Id="rId106" Type="http://schemas.openxmlformats.org/officeDocument/2006/relationships/hyperlink" Target="https://www.facebook.com/7297163299_10155595843171479" TargetMode="External" /><Relationship Id="rId107" Type="http://schemas.openxmlformats.org/officeDocument/2006/relationships/hyperlink" Target="https://www.facebook.com/7297163299_489306248218507" TargetMode="External" /><Relationship Id="rId108" Type="http://schemas.openxmlformats.org/officeDocument/2006/relationships/hyperlink" Target="https://www.facebook.com/7297163299_1149213061893912" TargetMode="External" /><Relationship Id="rId109" Type="http://schemas.openxmlformats.org/officeDocument/2006/relationships/hyperlink" Target="https://www.facebook.com/7297163299_10156230127893300" TargetMode="External" /><Relationship Id="rId110" Type="http://schemas.openxmlformats.org/officeDocument/2006/relationships/hyperlink" Target="https://www.facebook.com/7297163299_10156230543523300" TargetMode="External" /><Relationship Id="rId111" Type="http://schemas.openxmlformats.org/officeDocument/2006/relationships/hyperlink" Target="https://www.facebook.com/7297163299_457257288101879" TargetMode="External" /><Relationship Id="rId112" Type="http://schemas.openxmlformats.org/officeDocument/2006/relationships/hyperlink" Target="https://www.facebook.com/7297163299_10156241279358300" TargetMode="External" /><Relationship Id="rId113" Type="http://schemas.openxmlformats.org/officeDocument/2006/relationships/hyperlink" Target="https://www.facebook.com/7297163299_10156241922858300" TargetMode="External" /><Relationship Id="rId114" Type="http://schemas.openxmlformats.org/officeDocument/2006/relationships/hyperlink" Target="https://www.facebook.com/7297163299_1887413661567284" TargetMode="External" /><Relationship Id="rId115" Type="http://schemas.openxmlformats.org/officeDocument/2006/relationships/hyperlink" Target="https://www.facebook.com/7297163299_1580202728751852" TargetMode="External" /><Relationship Id="rId116" Type="http://schemas.openxmlformats.org/officeDocument/2006/relationships/hyperlink" Target="https://www.facebook.com/7297163299_10156246726863300" TargetMode="External" /><Relationship Id="rId117" Type="http://schemas.openxmlformats.org/officeDocument/2006/relationships/hyperlink" Target="https://www.facebook.com/7297163299_1134308513390648" TargetMode="External" /><Relationship Id="rId118" Type="http://schemas.openxmlformats.org/officeDocument/2006/relationships/hyperlink" Target="https://www.facebook.com/7297163299_683190015396193" TargetMode="External" /><Relationship Id="rId119" Type="http://schemas.openxmlformats.org/officeDocument/2006/relationships/hyperlink" Target="https://www.facebook.com/7297163299_10156248409903300" TargetMode="External" /><Relationship Id="rId120" Type="http://schemas.openxmlformats.org/officeDocument/2006/relationships/hyperlink" Target="https://www.facebook.com/7297163299_2145376305682933" TargetMode="External" /><Relationship Id="rId121" Type="http://schemas.openxmlformats.org/officeDocument/2006/relationships/hyperlink" Target="https://www.facebook.com/7297163299_10156250201493300" TargetMode="External" /><Relationship Id="rId122" Type="http://schemas.openxmlformats.org/officeDocument/2006/relationships/hyperlink" Target="https://www.facebook.com/7297163299_1888330748142242" TargetMode="External" /><Relationship Id="rId123" Type="http://schemas.openxmlformats.org/officeDocument/2006/relationships/hyperlink" Target="https://www.facebook.com/7297163299_283315672393181" TargetMode="External" /><Relationship Id="rId124" Type="http://schemas.openxmlformats.org/officeDocument/2006/relationships/hyperlink" Target="https://www.facebook.com/7297163299_10156254165993300" TargetMode="External" /><Relationship Id="rId125" Type="http://schemas.openxmlformats.org/officeDocument/2006/relationships/hyperlink" Target="https://www.facebook.com/7297163299_709245539418579" TargetMode="External" /><Relationship Id="rId126" Type="http://schemas.openxmlformats.org/officeDocument/2006/relationships/hyperlink" Target="https://www.facebook.com/7297163299_144876049791180" TargetMode="External" /><Relationship Id="rId127" Type="http://schemas.openxmlformats.org/officeDocument/2006/relationships/hyperlink" Target="https://www.facebook.com/7297163299_342766479797627" TargetMode="External" /><Relationship Id="rId128" Type="http://schemas.openxmlformats.org/officeDocument/2006/relationships/hyperlink" Target="https://www.facebook.com/7297163299_1946150085432848" TargetMode="External" /><Relationship Id="rId129" Type="http://schemas.openxmlformats.org/officeDocument/2006/relationships/hyperlink" Target="https://www.facebook.com/7297163299_10156258393843300" TargetMode="External" /><Relationship Id="rId130" Type="http://schemas.openxmlformats.org/officeDocument/2006/relationships/hyperlink" Target="https://www.facebook.com/7297163299_10156258948088300" TargetMode="External" /><Relationship Id="rId131" Type="http://schemas.openxmlformats.org/officeDocument/2006/relationships/hyperlink" Target="https://www.facebook.com/7297163299_10156260068673300" TargetMode="External" /><Relationship Id="rId132" Type="http://schemas.openxmlformats.org/officeDocument/2006/relationships/hyperlink" Target="https://www.facebook.com/7297163299_1854202217966785" TargetMode="External" /><Relationship Id="rId133" Type="http://schemas.openxmlformats.org/officeDocument/2006/relationships/hyperlink" Target="https://www.facebook.com/7297163299_1227897034027619" TargetMode="External" /><Relationship Id="rId134" Type="http://schemas.openxmlformats.org/officeDocument/2006/relationships/hyperlink" Target="https://www.facebook.com/7297163299_10156261949993300" TargetMode="External" /><Relationship Id="rId135" Type="http://schemas.openxmlformats.org/officeDocument/2006/relationships/hyperlink" Target="https://www.facebook.com/7297163299_1058195481027435" TargetMode="External" /><Relationship Id="rId136" Type="http://schemas.openxmlformats.org/officeDocument/2006/relationships/hyperlink" Target="https://www.facebook.com/7297163299_2102113406467934" TargetMode="External" /><Relationship Id="rId137" Type="http://schemas.openxmlformats.org/officeDocument/2006/relationships/hyperlink" Target="https://www.facebook.com/7297163299_478297616022339" TargetMode="External" /><Relationship Id="rId138" Type="http://schemas.openxmlformats.org/officeDocument/2006/relationships/hyperlink" Target="https://www.facebook.com/7297163299_2217884448469200" TargetMode="External" /><Relationship Id="rId139" Type="http://schemas.openxmlformats.org/officeDocument/2006/relationships/hyperlink" Target="https://www.facebook.com/7297163299_341660473237385" TargetMode="External" /><Relationship Id="rId140" Type="http://schemas.openxmlformats.org/officeDocument/2006/relationships/hyperlink" Target="https://www.facebook.com/7297163299_1883726958369620" TargetMode="External" /><Relationship Id="rId141" Type="http://schemas.openxmlformats.org/officeDocument/2006/relationships/hyperlink" Target="https://www.facebook.com/7297163299_340512116694673" TargetMode="External" /><Relationship Id="rId142" Type="http://schemas.openxmlformats.org/officeDocument/2006/relationships/hyperlink" Target="https://www.facebook.com/7297163299_971114993081516" TargetMode="External" /><Relationship Id="rId143" Type="http://schemas.openxmlformats.org/officeDocument/2006/relationships/hyperlink" Target="https://www.facebook.com/7297163299_110393343178135" TargetMode="External" /><Relationship Id="rId144" Type="http://schemas.openxmlformats.org/officeDocument/2006/relationships/hyperlink" Target="https://www.facebook.com/7297163299_10156272853213300" TargetMode="External" /><Relationship Id="rId145" Type="http://schemas.openxmlformats.org/officeDocument/2006/relationships/hyperlink" Target="https://www.facebook.com/7297163299_10156273479423300" TargetMode="External" /><Relationship Id="rId146" Type="http://schemas.openxmlformats.org/officeDocument/2006/relationships/hyperlink" Target="https://www.facebook.com/7297163299_10156275208913300" TargetMode="External" /><Relationship Id="rId147" Type="http://schemas.openxmlformats.org/officeDocument/2006/relationships/hyperlink" Target="https://www.facebook.com/7297163299_10156275439398300" TargetMode="External" /><Relationship Id="rId148" Type="http://schemas.openxmlformats.org/officeDocument/2006/relationships/hyperlink" Target="https://www.facebook.com/7297163299_1000875343448317" TargetMode="External" /><Relationship Id="rId149" Type="http://schemas.openxmlformats.org/officeDocument/2006/relationships/hyperlink" Target="https://www.facebook.com/7297163299_10156276020288300" TargetMode="External" /><Relationship Id="rId150" Type="http://schemas.openxmlformats.org/officeDocument/2006/relationships/hyperlink" Target="https://www.facebook.com/7297163299_10156277957383300" TargetMode="External" /><Relationship Id="rId151" Type="http://schemas.openxmlformats.org/officeDocument/2006/relationships/hyperlink" Target="https://www.facebook.com/7297163299_341899493222602" TargetMode="External" /><Relationship Id="rId152" Type="http://schemas.openxmlformats.org/officeDocument/2006/relationships/hyperlink" Target="https://www.facebook.com/7297163299_241185289905025" TargetMode="External" /><Relationship Id="rId153" Type="http://schemas.openxmlformats.org/officeDocument/2006/relationships/hyperlink" Target="https://www.facebook.com/7297163299_10156281532788300" TargetMode="External" /><Relationship Id="rId154" Type="http://schemas.openxmlformats.org/officeDocument/2006/relationships/hyperlink" Target="https://www.facebook.com/7297163299_279042282947561" TargetMode="External" /><Relationship Id="rId155" Type="http://schemas.openxmlformats.org/officeDocument/2006/relationships/hyperlink" Target="https://www.facebook.com/7297163299_284637318819266" TargetMode="External" /><Relationship Id="rId156" Type="http://schemas.openxmlformats.org/officeDocument/2006/relationships/hyperlink" Target="https://www.facebook.com/7297163299_10156287346638300" TargetMode="External" /><Relationship Id="rId157" Type="http://schemas.openxmlformats.org/officeDocument/2006/relationships/hyperlink" Target="https://www.facebook.com/7297163299_921502434714796" TargetMode="External" /><Relationship Id="rId158" Type="http://schemas.openxmlformats.org/officeDocument/2006/relationships/hyperlink" Target="https://www.facebook.com/7297163299_10156289752753300" TargetMode="External" /><Relationship Id="rId159" Type="http://schemas.openxmlformats.org/officeDocument/2006/relationships/hyperlink" Target="https://www.facebook.com/7297163299_1970839192974928" TargetMode="External" /><Relationship Id="rId160" Type="http://schemas.openxmlformats.org/officeDocument/2006/relationships/hyperlink" Target="https://www.facebook.com/7297163299_10156291147988300" TargetMode="External" /><Relationship Id="rId161" Type="http://schemas.openxmlformats.org/officeDocument/2006/relationships/hyperlink" Target="https://www.facebook.com/7297163299_10156291159573300" TargetMode="External" /><Relationship Id="rId162" Type="http://schemas.openxmlformats.org/officeDocument/2006/relationships/hyperlink" Target="https://www.facebook.com/7297163299_10156293157303300" TargetMode="External" /><Relationship Id="rId163" Type="http://schemas.openxmlformats.org/officeDocument/2006/relationships/hyperlink" Target="https://www.facebook.com/7297163299_10156294472408300" TargetMode="External" /><Relationship Id="rId164" Type="http://schemas.openxmlformats.org/officeDocument/2006/relationships/hyperlink" Target="https://www.facebook.com/7297163299_158319115112525" TargetMode="External" /><Relationship Id="rId165" Type="http://schemas.openxmlformats.org/officeDocument/2006/relationships/hyperlink" Target="https://www.facebook.com/7297163299_477658122754245" TargetMode="External" /><Relationship Id="rId166" Type="http://schemas.openxmlformats.org/officeDocument/2006/relationships/hyperlink" Target="https://www.facebook.com/7297163299_279493229574611" TargetMode="External" /><Relationship Id="rId167" Type="http://schemas.openxmlformats.org/officeDocument/2006/relationships/hyperlink" Target="https://www.facebook.com/7297163299_922949064570133" TargetMode="External" /><Relationship Id="rId168" Type="http://schemas.openxmlformats.org/officeDocument/2006/relationships/hyperlink" Target="https://www.facebook.com/7297163299_2154206534831764" TargetMode="External" /><Relationship Id="rId169" Type="http://schemas.openxmlformats.org/officeDocument/2006/relationships/hyperlink" Target="https://www.facebook.com/7297163299_1618199068284005" TargetMode="External" /><Relationship Id="rId170" Type="http://schemas.openxmlformats.org/officeDocument/2006/relationships/hyperlink" Target="https://www.facebook.com/7297163299_309995159597714" TargetMode="External" /><Relationship Id="rId171" Type="http://schemas.openxmlformats.org/officeDocument/2006/relationships/hyperlink" Target="https://www.facebook.com/7297163299_10156306516773300" TargetMode="External" /><Relationship Id="rId172" Type="http://schemas.openxmlformats.org/officeDocument/2006/relationships/hyperlink" Target="https://www.facebook.com/7297163299_2043800622617401" TargetMode="External" /><Relationship Id="rId173" Type="http://schemas.openxmlformats.org/officeDocument/2006/relationships/hyperlink" Target="https://www.facebook.com/7297163299_513130312492786" TargetMode="External" /><Relationship Id="rId174" Type="http://schemas.openxmlformats.org/officeDocument/2006/relationships/hyperlink" Target="https://www.facebook.com/7297163299_10156311722433515" TargetMode="External" /><Relationship Id="rId175" Type="http://schemas.openxmlformats.org/officeDocument/2006/relationships/hyperlink" Target="https://www.facebook.com/7297163299_275245026454150" TargetMode="External" /><Relationship Id="rId176" Type="http://schemas.openxmlformats.org/officeDocument/2006/relationships/hyperlink" Target="https://www.facebook.com/7297163299_1143953409105993" TargetMode="External" /><Relationship Id="rId177" Type="http://schemas.openxmlformats.org/officeDocument/2006/relationships/hyperlink" Target="https://www.facebook.com/7297163299_323799381753711" TargetMode="External" /><Relationship Id="rId178" Type="http://schemas.openxmlformats.org/officeDocument/2006/relationships/hyperlink" Target="https://www.facebook.com/7297163299_2063019197112361" TargetMode="External" /><Relationship Id="rId179" Type="http://schemas.openxmlformats.org/officeDocument/2006/relationships/hyperlink" Target="https://www.facebook.com/7297163299_315327405944784" TargetMode="External" /><Relationship Id="rId180" Type="http://schemas.openxmlformats.org/officeDocument/2006/relationships/hyperlink" Target="https://www.facebook.com/7297163299_611237219279288" TargetMode="External" /><Relationship Id="rId181" Type="http://schemas.openxmlformats.org/officeDocument/2006/relationships/hyperlink" Target="https://www.facebook.com/7297163299_10156322361908300" TargetMode="External" /><Relationship Id="rId182" Type="http://schemas.openxmlformats.org/officeDocument/2006/relationships/hyperlink" Target="https://www.facebook.com/7297163299_252835022245532" TargetMode="External" /><Relationship Id="rId183" Type="http://schemas.openxmlformats.org/officeDocument/2006/relationships/hyperlink" Target="https://www.facebook.com/7297163299_254341401921486" TargetMode="External" /><Relationship Id="rId184" Type="http://schemas.openxmlformats.org/officeDocument/2006/relationships/hyperlink" Target="https://www.facebook.com/7297163299_2085695721648007" TargetMode="External" /><Relationship Id="rId185" Type="http://schemas.openxmlformats.org/officeDocument/2006/relationships/hyperlink" Target="https://www.facebook.com/7297163299_10156325260118300" TargetMode="External" /><Relationship Id="rId186" Type="http://schemas.openxmlformats.org/officeDocument/2006/relationships/hyperlink" Target="https://www.facebook.com/7297163299_1239263816226445" TargetMode="External" /><Relationship Id="rId187" Type="http://schemas.openxmlformats.org/officeDocument/2006/relationships/hyperlink" Target="https://www.facebook.com/7297163299_729015110789920" TargetMode="External" /><Relationship Id="rId188" Type="http://schemas.openxmlformats.org/officeDocument/2006/relationships/hyperlink" Target="https://www.facebook.com/7297163299_10156330848293300" TargetMode="External" /><Relationship Id="rId189" Type="http://schemas.openxmlformats.org/officeDocument/2006/relationships/hyperlink" Target="https://www.facebook.com/7297163299_10156328719823300" TargetMode="External" /><Relationship Id="rId190" Type="http://schemas.openxmlformats.org/officeDocument/2006/relationships/hyperlink" Target="https://www.facebook.com/7297163299_315820635876046" TargetMode="External" /><Relationship Id="rId191" Type="http://schemas.openxmlformats.org/officeDocument/2006/relationships/hyperlink" Target="https://www.facebook.com/7297163299_1319603878176978" TargetMode="External" /><Relationship Id="rId192" Type="http://schemas.openxmlformats.org/officeDocument/2006/relationships/hyperlink" Target="https://www.facebook.com/7297163299_10156336944358300" TargetMode="External" /><Relationship Id="rId193" Type="http://schemas.openxmlformats.org/officeDocument/2006/relationships/hyperlink" Target="https://www.facebook.com/7297163299_271892510177361" TargetMode="External" /><Relationship Id="rId194" Type="http://schemas.openxmlformats.org/officeDocument/2006/relationships/hyperlink" Target="https://www.facebook.com/7297163299_318301265627983" TargetMode="External" /><Relationship Id="rId195" Type="http://schemas.openxmlformats.org/officeDocument/2006/relationships/hyperlink" Target="https://www.facebook.com/7297163299_10156340348063300" TargetMode="External" /><Relationship Id="rId196" Type="http://schemas.openxmlformats.org/officeDocument/2006/relationships/hyperlink" Target="https://www.facebook.com/7297163299_325986804620194" TargetMode="External" /><Relationship Id="rId197" Type="http://schemas.openxmlformats.org/officeDocument/2006/relationships/hyperlink" Target="https://www.facebook.com/7297163299_10155061796759229" TargetMode="External" /><Relationship Id="rId198" Type="http://schemas.openxmlformats.org/officeDocument/2006/relationships/hyperlink" Target="https://www.facebook.com/7297163299_10156344221853300" TargetMode="External" /><Relationship Id="rId199" Type="http://schemas.openxmlformats.org/officeDocument/2006/relationships/hyperlink" Target="https://www.facebook.com/7297163299_322334028568304" TargetMode="External" /><Relationship Id="rId200" Type="http://schemas.openxmlformats.org/officeDocument/2006/relationships/hyperlink" Target="https://www.facebook.com/7297163299_10156345635518300" TargetMode="External" /><Relationship Id="rId201" Type="http://schemas.openxmlformats.org/officeDocument/2006/relationships/hyperlink" Target="https://www.facebook.com/7297163299_272685296764749" TargetMode="External" /><Relationship Id="rId202" Type="http://schemas.openxmlformats.org/officeDocument/2006/relationships/hyperlink" Target="https://www.facebook.com/7297163299_1951580864918402" TargetMode="External" /><Relationship Id="rId203" Type="http://schemas.openxmlformats.org/officeDocument/2006/relationships/hyperlink" Target="https://www.facebook.com/7297163299_326119891547932" TargetMode="External" /><Relationship Id="rId204" Type="http://schemas.openxmlformats.org/officeDocument/2006/relationships/hyperlink" Target="https://www.facebook.com/7297163299_1890461784383104" TargetMode="External" /><Relationship Id="rId205" Type="http://schemas.openxmlformats.org/officeDocument/2006/relationships/hyperlink" Target="https://www.facebook.com/7297163299_499499990562955" TargetMode="External" /><Relationship Id="rId206" Type="http://schemas.openxmlformats.org/officeDocument/2006/relationships/hyperlink" Target="https://www.facebook.com/7297163299_901927463528516" TargetMode="External" /><Relationship Id="rId207" Type="http://schemas.openxmlformats.org/officeDocument/2006/relationships/hyperlink" Target="https://www.facebook.com/7297163299_10156354872363300" TargetMode="External" /><Relationship Id="rId208" Type="http://schemas.openxmlformats.org/officeDocument/2006/relationships/hyperlink" Target="https://www.facebook.com/7297163299_318321385614917" TargetMode="External" /><Relationship Id="rId209" Type="http://schemas.openxmlformats.org/officeDocument/2006/relationships/hyperlink" Target="https://www.facebook.com/7297163299_565785090501805" TargetMode="External" /><Relationship Id="rId210" Type="http://schemas.openxmlformats.org/officeDocument/2006/relationships/hyperlink" Target="https://www.facebook.com/7297163299_709267839442927" TargetMode="External" /><Relationship Id="rId211" Type="http://schemas.openxmlformats.org/officeDocument/2006/relationships/hyperlink" Target="https://www.facebook.com/7297163299_10156366867078300" TargetMode="External" /><Relationship Id="rId212" Type="http://schemas.openxmlformats.org/officeDocument/2006/relationships/hyperlink" Target="https://www.facebook.com/7297163299_281033905876995" TargetMode="External" /><Relationship Id="rId213" Type="http://schemas.openxmlformats.org/officeDocument/2006/relationships/hyperlink" Target="https://www.facebook.com/7297163299_10156370261748300" TargetMode="External" /><Relationship Id="rId214" Type="http://schemas.openxmlformats.org/officeDocument/2006/relationships/hyperlink" Target="https://www.facebook.com/7297163299_10156371010678300" TargetMode="External" /><Relationship Id="rId215" Type="http://schemas.openxmlformats.org/officeDocument/2006/relationships/hyperlink" Target="https://www.facebook.com/7297163299_10156371571948300" TargetMode="External" /><Relationship Id="rId216" Type="http://schemas.openxmlformats.org/officeDocument/2006/relationships/hyperlink" Target="https://www.facebook.com/7297163299_10156374059128300" TargetMode="External" /><Relationship Id="rId217" Type="http://schemas.openxmlformats.org/officeDocument/2006/relationships/hyperlink" Target="https://www.facebook.com/7297163299_10156374865253300" TargetMode="External" /><Relationship Id="rId218" Type="http://schemas.openxmlformats.org/officeDocument/2006/relationships/hyperlink" Target="https://www.facebook.com/7297163299_10156375784588300" TargetMode="External" /><Relationship Id="rId219" Type="http://schemas.openxmlformats.org/officeDocument/2006/relationships/hyperlink" Target="https://www.facebook.com/7297163299_10156374874283300" TargetMode="External" /><Relationship Id="rId220" Type="http://schemas.openxmlformats.org/officeDocument/2006/relationships/hyperlink" Target="https://www.facebook.com/7297163299_10156376749153300" TargetMode="External" /><Relationship Id="rId221" Type="http://schemas.openxmlformats.org/officeDocument/2006/relationships/hyperlink" Target="https://www.facebook.com/7297163299_10156373204333300" TargetMode="External" /><Relationship Id="rId222" Type="http://schemas.openxmlformats.org/officeDocument/2006/relationships/hyperlink" Target="https://www.facebook.com/7297163299_10156375429088300" TargetMode="External" /><Relationship Id="rId223" Type="http://schemas.openxmlformats.org/officeDocument/2006/relationships/hyperlink" Target="https://www.facebook.com/7297163299_10156378019318300" TargetMode="External" /><Relationship Id="rId224" Type="http://schemas.openxmlformats.org/officeDocument/2006/relationships/hyperlink" Target="https://www.facebook.com/7297163299_10156378600808300" TargetMode="External" /><Relationship Id="rId225" Type="http://schemas.openxmlformats.org/officeDocument/2006/relationships/hyperlink" Target="https://www.facebook.com/7297163299_10156376691458300" TargetMode="External" /><Relationship Id="rId226" Type="http://schemas.openxmlformats.org/officeDocument/2006/relationships/hyperlink" Target="https://www.facebook.com/7297163299_10156375658688300" TargetMode="External" /><Relationship Id="rId227" Type="http://schemas.openxmlformats.org/officeDocument/2006/relationships/hyperlink" Target="https://www.facebook.com/7297163299_10156380096563300" TargetMode="External" /><Relationship Id="rId228" Type="http://schemas.openxmlformats.org/officeDocument/2006/relationships/hyperlink" Target="https://www.facebook.com/7297163299_10156380374968300" TargetMode="External" /><Relationship Id="rId229" Type="http://schemas.openxmlformats.org/officeDocument/2006/relationships/hyperlink" Target="https://www.facebook.com/7297163299_10156377689598300" TargetMode="External" /><Relationship Id="rId230" Type="http://schemas.openxmlformats.org/officeDocument/2006/relationships/hyperlink" Target="https://www.facebook.com/7297163299_10156376959528300" TargetMode="External" /><Relationship Id="rId231" Type="http://schemas.openxmlformats.org/officeDocument/2006/relationships/hyperlink" Target="https://www.facebook.com/7297163299_10156382233283300" TargetMode="External" /><Relationship Id="rId232" Type="http://schemas.openxmlformats.org/officeDocument/2006/relationships/hyperlink" Target="https://www.facebook.com/7297163299_10156382625973300" TargetMode="External" /><Relationship Id="rId233" Type="http://schemas.openxmlformats.org/officeDocument/2006/relationships/hyperlink" Target="https://www.facebook.com/7297163299_10156383483758300" TargetMode="External" /><Relationship Id="rId234" Type="http://schemas.openxmlformats.org/officeDocument/2006/relationships/hyperlink" Target="https://www.facebook.com/7297163299_10156376962108300" TargetMode="External" /><Relationship Id="rId235" Type="http://schemas.openxmlformats.org/officeDocument/2006/relationships/hyperlink" Target="https://www.facebook.com/7297163299_10156384379818300" TargetMode="External" /><Relationship Id="rId236" Type="http://schemas.openxmlformats.org/officeDocument/2006/relationships/hyperlink" Target="https://www.facebook.com/7297163299_10156384816573300" TargetMode="External" /><Relationship Id="rId237" Type="http://schemas.openxmlformats.org/officeDocument/2006/relationships/hyperlink" Target="https://www.facebook.com/7297163299_10156384972638300" TargetMode="External" /><Relationship Id="rId238" Type="http://schemas.openxmlformats.org/officeDocument/2006/relationships/hyperlink" Target="https://www.facebook.com/7297163299_10156385770383300" TargetMode="External" /><Relationship Id="rId239" Type="http://schemas.openxmlformats.org/officeDocument/2006/relationships/hyperlink" Target="https://www.facebook.com/7297163299_10156386275618300" TargetMode="External" /><Relationship Id="rId240" Type="http://schemas.openxmlformats.org/officeDocument/2006/relationships/hyperlink" Target="https://www.facebook.com/7297163299_10156386349253300" TargetMode="External" /><Relationship Id="rId241" Type="http://schemas.openxmlformats.org/officeDocument/2006/relationships/hyperlink" Target="https://www.facebook.com/7297163299_10156387050593300" TargetMode="External" /><Relationship Id="rId242" Type="http://schemas.openxmlformats.org/officeDocument/2006/relationships/hyperlink" Target="https://www.facebook.com/7297163299_10156387603468300" TargetMode="External" /><Relationship Id="rId243" Type="http://schemas.openxmlformats.org/officeDocument/2006/relationships/hyperlink" Target="https://www.facebook.com/7297163299_10156387843758300" TargetMode="External" /><Relationship Id="rId244" Type="http://schemas.openxmlformats.org/officeDocument/2006/relationships/hyperlink" Target="https://www.facebook.com/7297163299_10156388288028300" TargetMode="External" /><Relationship Id="rId245" Type="http://schemas.openxmlformats.org/officeDocument/2006/relationships/hyperlink" Target="https://www.facebook.com/7297163299_10156388779913300" TargetMode="External" /><Relationship Id="rId246" Type="http://schemas.openxmlformats.org/officeDocument/2006/relationships/hyperlink" Target="https://www.facebook.com/7297163299_10156388780038300" TargetMode="External" /><Relationship Id="rId247" Type="http://schemas.openxmlformats.org/officeDocument/2006/relationships/hyperlink" Target="https://www.facebook.com/7297163299_10156389921613300" TargetMode="External" /><Relationship Id="rId248" Type="http://schemas.openxmlformats.org/officeDocument/2006/relationships/hyperlink" Target="https://www.facebook.com/7297163299_10156390585208300" TargetMode="External" /><Relationship Id="rId249" Type="http://schemas.openxmlformats.org/officeDocument/2006/relationships/hyperlink" Target="https://www.facebook.com/7297163299_10156390893813300" TargetMode="External" /><Relationship Id="rId250" Type="http://schemas.openxmlformats.org/officeDocument/2006/relationships/hyperlink" Target="https://www.facebook.com/7297163299_10156391022093300" TargetMode="External" /><Relationship Id="rId251" Type="http://schemas.openxmlformats.org/officeDocument/2006/relationships/hyperlink" Target="https://www.facebook.com/7297163299_10156389012883300" TargetMode="External" /><Relationship Id="rId252" Type="http://schemas.openxmlformats.org/officeDocument/2006/relationships/hyperlink" Target="https://www.facebook.com/7297163299_10156387916888300" TargetMode="External" /><Relationship Id="rId253" Type="http://schemas.openxmlformats.org/officeDocument/2006/relationships/hyperlink" Target="https://www.facebook.com/7297163299_10156390919263300" TargetMode="External" /><Relationship Id="rId254" Type="http://schemas.openxmlformats.org/officeDocument/2006/relationships/hyperlink" Target="https://www.facebook.com/7297163299_10156393411823300" TargetMode="External" /><Relationship Id="rId255" Type="http://schemas.openxmlformats.org/officeDocument/2006/relationships/hyperlink" Target="https://www.facebook.com/7297163299_10156387918538300" TargetMode="External" /><Relationship Id="rId256" Type="http://schemas.openxmlformats.org/officeDocument/2006/relationships/hyperlink" Target="https://www.facebook.com/7297163299_10156388973273300" TargetMode="External" /><Relationship Id="rId257" Type="http://schemas.openxmlformats.org/officeDocument/2006/relationships/hyperlink" Target="https://www.facebook.com/7297163299_10156387919623300" TargetMode="External" /><Relationship Id="rId258" Type="http://schemas.openxmlformats.org/officeDocument/2006/relationships/hyperlink" Target="https://www.facebook.com/7297163299_10156397866543300" TargetMode="External" /><Relationship Id="rId259" Type="http://schemas.openxmlformats.org/officeDocument/2006/relationships/hyperlink" Target="https://www.facebook.com/7297163299_10156397992068300" TargetMode="External" /><Relationship Id="rId260" Type="http://schemas.openxmlformats.org/officeDocument/2006/relationships/hyperlink" Target="https://www.facebook.com/7297163299_10156391653923300" TargetMode="External" /><Relationship Id="rId261" Type="http://schemas.openxmlformats.org/officeDocument/2006/relationships/hyperlink" Target="https://www.facebook.com/7297163299_10156398714463300" TargetMode="External" /><Relationship Id="rId262" Type="http://schemas.openxmlformats.org/officeDocument/2006/relationships/hyperlink" Target="https://www.facebook.com/7297163299_10156398846423300" TargetMode="External" /><Relationship Id="rId263" Type="http://schemas.openxmlformats.org/officeDocument/2006/relationships/hyperlink" Target="https://www.facebook.com/7297163299_10156399043983300" TargetMode="External" /><Relationship Id="rId264" Type="http://schemas.openxmlformats.org/officeDocument/2006/relationships/hyperlink" Target="https://www.facebook.com/7297163299_10156399821653300" TargetMode="External" /><Relationship Id="rId265" Type="http://schemas.openxmlformats.org/officeDocument/2006/relationships/hyperlink" Target="https://www.facebook.com/7297163299_10156399989688300" TargetMode="External" /><Relationship Id="rId266" Type="http://schemas.openxmlformats.org/officeDocument/2006/relationships/hyperlink" Target="https://www.facebook.com/7297163299_502412326945046" TargetMode="External" /><Relationship Id="rId267" Type="http://schemas.openxmlformats.org/officeDocument/2006/relationships/hyperlink" Target="https://www.facebook.com/7297163299_10156401515908300" TargetMode="External" /><Relationship Id="rId268" Type="http://schemas.openxmlformats.org/officeDocument/2006/relationships/hyperlink" Target="https://www.facebook.com/7297163299_10156401991088300" TargetMode="External" /><Relationship Id="rId269" Type="http://schemas.openxmlformats.org/officeDocument/2006/relationships/hyperlink" Target="https://www.facebook.com/7297163299_10156402739843300" TargetMode="External" /><Relationship Id="rId270" Type="http://schemas.openxmlformats.org/officeDocument/2006/relationships/hyperlink" Target="https://www.facebook.com/7297163299_186375485650104" TargetMode="External" /><Relationship Id="rId271" Type="http://schemas.openxmlformats.org/officeDocument/2006/relationships/hyperlink" Target="https://www.facebook.com/7297163299_10156403440008300" TargetMode="External" /><Relationship Id="rId272" Type="http://schemas.openxmlformats.org/officeDocument/2006/relationships/hyperlink" Target="https://www.facebook.com/7297163299_10156404356898300" TargetMode="External" /><Relationship Id="rId273" Type="http://schemas.openxmlformats.org/officeDocument/2006/relationships/hyperlink" Target="https://www.facebook.com/7297163299_10156404447123300" TargetMode="External" /><Relationship Id="rId274" Type="http://schemas.openxmlformats.org/officeDocument/2006/relationships/hyperlink" Target="https://www.facebook.com/7297163299_10156404810183300" TargetMode="External" /><Relationship Id="rId275" Type="http://schemas.openxmlformats.org/officeDocument/2006/relationships/hyperlink" Target="https://www.facebook.com/7297163299_10156405092913300" TargetMode="External" /><Relationship Id="rId276" Type="http://schemas.openxmlformats.org/officeDocument/2006/relationships/hyperlink" Target="https://www.facebook.com/7297163299_10156405475273300" TargetMode="External" /><Relationship Id="rId277" Type="http://schemas.openxmlformats.org/officeDocument/2006/relationships/hyperlink" Target="https://www.facebook.com/7297163299_10156405582773300" TargetMode="External" /><Relationship Id="rId278" Type="http://schemas.openxmlformats.org/officeDocument/2006/relationships/hyperlink" Target="https://www.facebook.com/7297163299_10156406372313300" TargetMode="External" /><Relationship Id="rId279" Type="http://schemas.openxmlformats.org/officeDocument/2006/relationships/hyperlink" Target="https://www.facebook.com/7297163299_10156406822423300" TargetMode="External" /><Relationship Id="rId280" Type="http://schemas.openxmlformats.org/officeDocument/2006/relationships/hyperlink" Target="https://www.facebook.com/7297163299_10156407243888300" TargetMode="External" /><Relationship Id="rId281" Type="http://schemas.openxmlformats.org/officeDocument/2006/relationships/hyperlink" Target="https://www.facebook.com/7297163299_10156407691998300" TargetMode="External" /><Relationship Id="rId282" Type="http://schemas.openxmlformats.org/officeDocument/2006/relationships/hyperlink" Target="https://www.facebook.com/7297163299_10156408150048300" TargetMode="External" /><Relationship Id="rId283" Type="http://schemas.openxmlformats.org/officeDocument/2006/relationships/hyperlink" Target="https://www.facebook.com/7297163299_10156408462878300" TargetMode="External" /><Relationship Id="rId284" Type="http://schemas.openxmlformats.org/officeDocument/2006/relationships/hyperlink" Target="https://www.facebook.com/7297163299_10156408846518300" TargetMode="External" /><Relationship Id="rId285" Type="http://schemas.openxmlformats.org/officeDocument/2006/relationships/hyperlink" Target="https://www.facebook.com/7297163299_10156407085223300" TargetMode="External" /><Relationship Id="rId286" Type="http://schemas.openxmlformats.org/officeDocument/2006/relationships/hyperlink" Target="https://www.facebook.com/7297163299_10156389044178300" TargetMode="External" /><Relationship Id="rId287" Type="http://schemas.openxmlformats.org/officeDocument/2006/relationships/hyperlink" Target="https://www.facebook.com/7297163299_10156410956273300" TargetMode="External" /><Relationship Id="rId288" Type="http://schemas.openxmlformats.org/officeDocument/2006/relationships/hyperlink" Target="https://www.facebook.com/7297163299_10156407125228300" TargetMode="External" /><Relationship Id="rId289" Type="http://schemas.openxmlformats.org/officeDocument/2006/relationships/hyperlink" Target="https://www.facebook.com/7297163299_10156407833018300" TargetMode="External" /><Relationship Id="rId290" Type="http://schemas.openxmlformats.org/officeDocument/2006/relationships/hyperlink" Target="https://www.facebook.com/7297163299_10156408795033300" TargetMode="External" /><Relationship Id="rId291" Type="http://schemas.openxmlformats.org/officeDocument/2006/relationships/hyperlink" Target="https://www.facebook.com/7297163299_10156414104783300" TargetMode="External" /><Relationship Id="rId292" Type="http://schemas.openxmlformats.org/officeDocument/2006/relationships/hyperlink" Target="https://www.facebook.com/7297163299_10156414337158300" TargetMode="External" /><Relationship Id="rId293" Type="http://schemas.openxmlformats.org/officeDocument/2006/relationships/hyperlink" Target="https://www.facebook.com/7297163299_10156414968588300" TargetMode="External" /><Relationship Id="rId294" Type="http://schemas.openxmlformats.org/officeDocument/2006/relationships/hyperlink" Target="https://www.facebook.com/7297163299_10156415039118300" TargetMode="External" /><Relationship Id="rId295" Type="http://schemas.openxmlformats.org/officeDocument/2006/relationships/hyperlink" Target="https://www.facebook.com/7297163299_10156415670263300" TargetMode="External" /><Relationship Id="rId296" Type="http://schemas.openxmlformats.org/officeDocument/2006/relationships/hyperlink" Target="https://www.facebook.com/7297163299_10156415958793300" TargetMode="External" /><Relationship Id="rId297" Type="http://schemas.openxmlformats.org/officeDocument/2006/relationships/hyperlink" Target="https://www.facebook.com/7297163299_10156416641773300" TargetMode="External" /><Relationship Id="rId298" Type="http://schemas.openxmlformats.org/officeDocument/2006/relationships/hyperlink" Target="https://www.facebook.com/7297163299_10156416457493300" TargetMode="External" /><Relationship Id="rId299" Type="http://schemas.openxmlformats.org/officeDocument/2006/relationships/hyperlink" Target="https://www.facebook.com/7297163299_10156417205343300" TargetMode="External" /><Relationship Id="rId300" Type="http://schemas.openxmlformats.org/officeDocument/2006/relationships/hyperlink" Target="https://www.facebook.com/7297163299_10156417421268300" TargetMode="External" /><Relationship Id="rId301" Type="http://schemas.openxmlformats.org/officeDocument/2006/relationships/hyperlink" Target="https://www.facebook.com/7297163299_10156418237138300" TargetMode="External" /><Relationship Id="rId302" Type="http://schemas.openxmlformats.org/officeDocument/2006/relationships/hyperlink" Target="https://www.facebook.com/7297163299_225133821717291" TargetMode="External" /><Relationship Id="rId303" Type="http://schemas.openxmlformats.org/officeDocument/2006/relationships/hyperlink" Target="https://www.facebook.com/7297163299_371315946749318" TargetMode="External" /><Relationship Id="rId304" Type="http://schemas.openxmlformats.org/officeDocument/2006/relationships/hyperlink" Target="https://www.facebook.com/7297163299_371306670083579" TargetMode="External" /><Relationship Id="rId305" Type="http://schemas.openxmlformats.org/officeDocument/2006/relationships/hyperlink" Target="https://www.facebook.com/7297163299_10156419105393300" TargetMode="External" /><Relationship Id="rId306" Type="http://schemas.openxmlformats.org/officeDocument/2006/relationships/hyperlink" Target="https://www.facebook.com/7297163299_10156417560183300" TargetMode="External" /><Relationship Id="rId307" Type="http://schemas.openxmlformats.org/officeDocument/2006/relationships/hyperlink" Target="https://www.facebook.com/7297163299_10156420227448300" TargetMode="External" /><Relationship Id="rId308" Type="http://schemas.openxmlformats.org/officeDocument/2006/relationships/hyperlink" Target="https://www.facebook.com/7297163299_10156420389253300" TargetMode="External" /><Relationship Id="rId309" Type="http://schemas.openxmlformats.org/officeDocument/2006/relationships/hyperlink" Target="https://www.facebook.com/7297163299_10156420829718300" TargetMode="External" /><Relationship Id="rId310" Type="http://schemas.openxmlformats.org/officeDocument/2006/relationships/hyperlink" Target="https://www.facebook.com/7297163299_10156417585108300" TargetMode="External" /><Relationship Id="rId311" Type="http://schemas.openxmlformats.org/officeDocument/2006/relationships/hyperlink" Target="https://www.facebook.com/7297163299_10156422252183300" TargetMode="External" /><Relationship Id="rId312" Type="http://schemas.openxmlformats.org/officeDocument/2006/relationships/hyperlink" Target="https://www.facebook.com/7297163299_10156422435573300" TargetMode="External" /><Relationship Id="rId313" Type="http://schemas.openxmlformats.org/officeDocument/2006/relationships/hyperlink" Target="https://www.facebook.com/7297163299_10156421274983300" TargetMode="External" /><Relationship Id="rId314" Type="http://schemas.openxmlformats.org/officeDocument/2006/relationships/hyperlink" Target="https://www.facebook.com/7297163299_10156423972528300" TargetMode="External" /><Relationship Id="rId315" Type="http://schemas.openxmlformats.org/officeDocument/2006/relationships/hyperlink" Target="https://www.facebook.com/7297163299_10156421651858300" TargetMode="External" /><Relationship Id="rId316" Type="http://schemas.openxmlformats.org/officeDocument/2006/relationships/hyperlink" Target="https://www.facebook.com/7297163299_10156424491373300" TargetMode="External" /><Relationship Id="rId317" Type="http://schemas.openxmlformats.org/officeDocument/2006/relationships/hyperlink" Target="https://www.facebook.com/7297163299_10156424886823300" TargetMode="External" /><Relationship Id="rId318" Type="http://schemas.openxmlformats.org/officeDocument/2006/relationships/hyperlink" Target="https://www.facebook.com/7297163299_10156418969588300" TargetMode="External" /><Relationship Id="rId319" Type="http://schemas.openxmlformats.org/officeDocument/2006/relationships/hyperlink" Target="https://www.facebook.com/7297163299_10156424499513300" TargetMode="External" /><Relationship Id="rId320" Type="http://schemas.openxmlformats.org/officeDocument/2006/relationships/hyperlink" Target="https://www.facebook.com/7297163299_10156418976013300" TargetMode="External" /><Relationship Id="rId321" Type="http://schemas.openxmlformats.org/officeDocument/2006/relationships/hyperlink" Target="https://www.facebook.com/7297163299_10156424329983300" TargetMode="External" /><Relationship Id="rId322" Type="http://schemas.openxmlformats.org/officeDocument/2006/relationships/hyperlink" Target="https://www.facebook.com/7297163299_10156430681418300" TargetMode="External" /><Relationship Id="rId323" Type="http://schemas.openxmlformats.org/officeDocument/2006/relationships/hyperlink" Target="https://www.facebook.com/7297163299_10156431605958300" TargetMode="External" /><Relationship Id="rId324" Type="http://schemas.openxmlformats.org/officeDocument/2006/relationships/hyperlink" Target="https://www.facebook.com/7297163299_10156429915793300" TargetMode="External" /><Relationship Id="rId325" Type="http://schemas.openxmlformats.org/officeDocument/2006/relationships/hyperlink" Target="https://www.facebook.com/7297163299_10156432321348300" TargetMode="External" /><Relationship Id="rId326" Type="http://schemas.openxmlformats.org/officeDocument/2006/relationships/hyperlink" Target="https://www.facebook.com/7297163299_10156432231738300" TargetMode="External" /><Relationship Id="rId327" Type="http://schemas.openxmlformats.org/officeDocument/2006/relationships/hyperlink" Target="https://www.facebook.com/7297163299_10156433062508300" TargetMode="External" /><Relationship Id="rId328" Type="http://schemas.openxmlformats.org/officeDocument/2006/relationships/hyperlink" Target="https://www.facebook.com/7297163299_10156433266788300" TargetMode="External" /><Relationship Id="rId329" Type="http://schemas.openxmlformats.org/officeDocument/2006/relationships/hyperlink" Target="https://www.facebook.com/7297163299_10156424331853300" TargetMode="External" /><Relationship Id="rId330" Type="http://schemas.openxmlformats.org/officeDocument/2006/relationships/hyperlink" Target="https://www.facebook.com/7297163299_10156435544338300" TargetMode="External" /><Relationship Id="rId331" Type="http://schemas.openxmlformats.org/officeDocument/2006/relationships/hyperlink" Target="https://www.facebook.com/7297163299_10156436012793300" TargetMode="External" /><Relationship Id="rId332" Type="http://schemas.openxmlformats.org/officeDocument/2006/relationships/hyperlink" Target="https://www.facebook.com/7297163299_10156436680108300" TargetMode="External" /><Relationship Id="rId333" Type="http://schemas.openxmlformats.org/officeDocument/2006/relationships/hyperlink" Target="https://www.facebook.com/7297163299_2070502399676467" TargetMode="External" /><Relationship Id="rId334" Type="http://schemas.openxmlformats.org/officeDocument/2006/relationships/hyperlink" Target="https://www.facebook.com/7297163299_10156437652428300" TargetMode="External" /><Relationship Id="rId335" Type="http://schemas.openxmlformats.org/officeDocument/2006/relationships/hyperlink" Target="https://www.facebook.com/7297163299_10156437754198300" TargetMode="External" /><Relationship Id="rId336" Type="http://schemas.openxmlformats.org/officeDocument/2006/relationships/hyperlink" Target="https://www.facebook.com/7297163299_266900997319699" TargetMode="External" /><Relationship Id="rId337" Type="http://schemas.openxmlformats.org/officeDocument/2006/relationships/hyperlink" Target="https://www.facebook.com/7297163299_200487237573263" TargetMode="External" /><Relationship Id="rId338" Type="http://schemas.openxmlformats.org/officeDocument/2006/relationships/hyperlink" Target="https://www.facebook.com/7297163299_344917046287938" TargetMode="External" /><Relationship Id="rId339" Type="http://schemas.openxmlformats.org/officeDocument/2006/relationships/hyperlink" Target="https://www.facebook.com/7297163299_10156438650513300" TargetMode="External" /><Relationship Id="rId340" Type="http://schemas.openxmlformats.org/officeDocument/2006/relationships/hyperlink" Target="https://www.facebook.com/7297163299_10156439083423300" TargetMode="External" /><Relationship Id="rId341" Type="http://schemas.openxmlformats.org/officeDocument/2006/relationships/hyperlink" Target="https://www.facebook.com/7297163299_1813240388797742" TargetMode="External" /><Relationship Id="rId342" Type="http://schemas.openxmlformats.org/officeDocument/2006/relationships/hyperlink" Target="https://www.facebook.com/7297163299_10156440579663300" TargetMode="External" /><Relationship Id="rId343" Type="http://schemas.openxmlformats.org/officeDocument/2006/relationships/hyperlink" Target="https://www.facebook.com/7297163299_10156440924103300" TargetMode="External" /><Relationship Id="rId344" Type="http://schemas.openxmlformats.org/officeDocument/2006/relationships/hyperlink" Target="https://www.facebook.com/7297163299_10156441093778300" TargetMode="External" /><Relationship Id="rId345" Type="http://schemas.openxmlformats.org/officeDocument/2006/relationships/hyperlink" Target="https://www.facebook.com/7297163299_10156440342753300" TargetMode="External" /><Relationship Id="rId346" Type="http://schemas.openxmlformats.org/officeDocument/2006/relationships/hyperlink" Target="https://www.facebook.com/7297163299_10156440567888300" TargetMode="External" /><Relationship Id="rId347" Type="http://schemas.openxmlformats.org/officeDocument/2006/relationships/hyperlink" Target="https://www.facebook.com/7297163299_10156441120783300" TargetMode="External" /><Relationship Id="rId348" Type="http://schemas.openxmlformats.org/officeDocument/2006/relationships/hyperlink" Target="https://www.facebook.com/7297163299_10156440338548300" TargetMode="External" /><Relationship Id="rId349" Type="http://schemas.openxmlformats.org/officeDocument/2006/relationships/hyperlink" Target="https://www.facebook.com/7297163299_10156440909528300" TargetMode="External" /><Relationship Id="rId350" Type="http://schemas.openxmlformats.org/officeDocument/2006/relationships/hyperlink" Target="https://www.facebook.com/7297163299_10156441402988300" TargetMode="External" /><Relationship Id="rId351" Type="http://schemas.openxmlformats.org/officeDocument/2006/relationships/hyperlink" Target="https://www.facebook.com/7297163299_10156446834658300" TargetMode="External" /><Relationship Id="rId352" Type="http://schemas.openxmlformats.org/officeDocument/2006/relationships/hyperlink" Target="https://www.facebook.com/7297163299_284897435545029" TargetMode="External" /><Relationship Id="rId353" Type="http://schemas.openxmlformats.org/officeDocument/2006/relationships/hyperlink" Target="https://www.facebook.com/7297163299_10156447533393300" TargetMode="External" /><Relationship Id="rId354" Type="http://schemas.openxmlformats.org/officeDocument/2006/relationships/hyperlink" Target="https://www.facebook.com/7297163299_10156447859478300" TargetMode="External" /><Relationship Id="rId355" Type="http://schemas.openxmlformats.org/officeDocument/2006/relationships/hyperlink" Target="https://www.facebook.com/7297163299_10156448146328300" TargetMode="External" /><Relationship Id="rId356" Type="http://schemas.openxmlformats.org/officeDocument/2006/relationships/hyperlink" Target="https://www.facebook.com/7297163299_10156448997353300" TargetMode="External" /><Relationship Id="rId357" Type="http://schemas.openxmlformats.org/officeDocument/2006/relationships/hyperlink" Target="https://www.facebook.com/7297163299_10156449684888300" TargetMode="External" /><Relationship Id="rId358" Type="http://schemas.openxmlformats.org/officeDocument/2006/relationships/hyperlink" Target="https://www.facebook.com/7297163299_10156450169108300" TargetMode="External" /><Relationship Id="rId359" Type="http://schemas.openxmlformats.org/officeDocument/2006/relationships/hyperlink" Target="https://www.facebook.com/7297163299_10156450329853300" TargetMode="External" /><Relationship Id="rId360" Type="http://schemas.openxmlformats.org/officeDocument/2006/relationships/hyperlink" Target="https://www.facebook.com/7297163299_10156451206308300" TargetMode="External" /><Relationship Id="rId361" Type="http://schemas.openxmlformats.org/officeDocument/2006/relationships/hyperlink" Target="https://www.facebook.com/7297163299_1591346437634299" TargetMode="External" /><Relationship Id="rId362" Type="http://schemas.openxmlformats.org/officeDocument/2006/relationships/hyperlink" Target="https://www.facebook.com/7297163299_10156452515973300" TargetMode="External" /><Relationship Id="rId363" Type="http://schemas.openxmlformats.org/officeDocument/2006/relationships/hyperlink" Target="https://www.facebook.com/7297163299_10156451329738300" TargetMode="External" /><Relationship Id="rId364" Type="http://schemas.openxmlformats.org/officeDocument/2006/relationships/hyperlink" Target="https://www.facebook.com/7297163299_10156453767728300" TargetMode="External" /><Relationship Id="rId365" Type="http://schemas.openxmlformats.org/officeDocument/2006/relationships/hyperlink" Target="https://www.facebook.com/7297163299_10156453810698300" TargetMode="External" /><Relationship Id="rId366" Type="http://schemas.openxmlformats.org/officeDocument/2006/relationships/hyperlink" Target="https://www.facebook.com/7297163299_10156454410563300" TargetMode="External" /><Relationship Id="rId367" Type="http://schemas.openxmlformats.org/officeDocument/2006/relationships/hyperlink" Target="https://www.facebook.com/7297163299_10156455274438300" TargetMode="External" /><Relationship Id="rId368" Type="http://schemas.openxmlformats.org/officeDocument/2006/relationships/hyperlink" Target="https://www.facebook.com/7297163299_10156455825493300" TargetMode="External" /><Relationship Id="rId369" Type="http://schemas.openxmlformats.org/officeDocument/2006/relationships/hyperlink" Target="https://www.facebook.com/7297163299_10156452713383300" TargetMode="External" /><Relationship Id="rId370" Type="http://schemas.openxmlformats.org/officeDocument/2006/relationships/hyperlink" Target="https://www.facebook.com/7297163299_10156456133098300" TargetMode="External" /><Relationship Id="rId371" Type="http://schemas.openxmlformats.org/officeDocument/2006/relationships/hyperlink" Target="https://www.facebook.com/7297163299_10156456023403300" TargetMode="External" /><Relationship Id="rId372" Type="http://schemas.openxmlformats.org/officeDocument/2006/relationships/hyperlink" Target="https://www.facebook.com/7297163299_10156458769868300" TargetMode="External" /><Relationship Id="rId373" Type="http://schemas.openxmlformats.org/officeDocument/2006/relationships/hyperlink" Target="https://www.facebook.com/7297163299_10156459482768300" TargetMode="External" /><Relationship Id="rId374" Type="http://schemas.openxmlformats.org/officeDocument/2006/relationships/hyperlink" Target="https://www.facebook.com/7297163299_10156455737618300" TargetMode="External" /><Relationship Id="rId375" Type="http://schemas.openxmlformats.org/officeDocument/2006/relationships/hyperlink" Target="https://www.facebook.com/7297163299_10156455834528300" TargetMode="External" /><Relationship Id="rId376" Type="http://schemas.openxmlformats.org/officeDocument/2006/relationships/hyperlink" Target="https://www.facebook.com/7297163299_10156447269968300" TargetMode="External" /><Relationship Id="rId377" Type="http://schemas.openxmlformats.org/officeDocument/2006/relationships/hyperlink" Target="https://www.facebook.com/7297163299_10156456214163300" TargetMode="External" /><Relationship Id="rId378" Type="http://schemas.openxmlformats.org/officeDocument/2006/relationships/hyperlink" Target="https://www.facebook.com/7297163299_10156420899363300" TargetMode="External" /><Relationship Id="rId379" Type="http://schemas.openxmlformats.org/officeDocument/2006/relationships/hyperlink" Target="https://www.facebook.com/7297163299_10156453880793300" TargetMode="External" /><Relationship Id="rId380" Type="http://schemas.openxmlformats.org/officeDocument/2006/relationships/hyperlink" Target="https://www.facebook.com/7297163299_10156464003358300" TargetMode="External" /><Relationship Id="rId381" Type="http://schemas.openxmlformats.org/officeDocument/2006/relationships/hyperlink" Target="https://www.facebook.com/7297163299_10156456034698300" TargetMode="External" /><Relationship Id="rId382" Type="http://schemas.openxmlformats.org/officeDocument/2006/relationships/hyperlink" Target="https://www.facebook.com/7297163299_10156454023863300" TargetMode="External" /><Relationship Id="rId383" Type="http://schemas.openxmlformats.org/officeDocument/2006/relationships/hyperlink" Target="https://www.facebook.com/7297163299_10156463432938300" TargetMode="External" /><Relationship Id="rId384" Type="http://schemas.openxmlformats.org/officeDocument/2006/relationships/hyperlink" Target="https://www.facebook.com/7297163299_10156465715363300" TargetMode="External" /><Relationship Id="rId385" Type="http://schemas.openxmlformats.org/officeDocument/2006/relationships/hyperlink" Target="https://www.facebook.com/7297163299_996822047174441" TargetMode="External" /><Relationship Id="rId386" Type="http://schemas.openxmlformats.org/officeDocument/2006/relationships/hyperlink" Target="https://www.facebook.com/7297163299_10156453943038300" TargetMode="External" /><Relationship Id="rId387" Type="http://schemas.openxmlformats.org/officeDocument/2006/relationships/hyperlink" Target="https://www.facebook.com/7297163299_10156467973348300" TargetMode="External" /><Relationship Id="rId388" Type="http://schemas.openxmlformats.org/officeDocument/2006/relationships/hyperlink" Target="https://www.facebook.com/7297163299_578671515905888" TargetMode="External" /><Relationship Id="rId389" Type="http://schemas.openxmlformats.org/officeDocument/2006/relationships/hyperlink" Target="https://www.facebook.com/7297163299_10156461871833300" TargetMode="External" /><Relationship Id="rId390" Type="http://schemas.openxmlformats.org/officeDocument/2006/relationships/hyperlink" Target="https://www.facebook.com/7297163299_10156420915483300" TargetMode="External" /><Relationship Id="rId391" Type="http://schemas.openxmlformats.org/officeDocument/2006/relationships/hyperlink" Target="https://www.facebook.com/7297163299_10156447276808300" TargetMode="External" /><Relationship Id="rId392" Type="http://schemas.openxmlformats.org/officeDocument/2006/relationships/hyperlink" Target="https://www.facebook.com/7297163299_10156456237908300" TargetMode="External" /><Relationship Id="rId393" Type="http://schemas.openxmlformats.org/officeDocument/2006/relationships/hyperlink" Target="https://www.facebook.com/7297163299_10156471219608300" TargetMode="External" /><Relationship Id="rId394" Type="http://schemas.openxmlformats.org/officeDocument/2006/relationships/hyperlink" Target="https://www.facebook.com/7297163299_10156453909148300" TargetMode="External" /><Relationship Id="rId395" Type="http://schemas.openxmlformats.org/officeDocument/2006/relationships/hyperlink" Target="https://www.facebook.com/7297163299_10156472665723300" TargetMode="External" /><Relationship Id="rId396" Type="http://schemas.openxmlformats.org/officeDocument/2006/relationships/hyperlink" Target="https://www.facebook.com/7297163299_10156420933673300" TargetMode="External" /><Relationship Id="rId397" Type="http://schemas.openxmlformats.org/officeDocument/2006/relationships/hyperlink" Target="https://www.facebook.com/7297163299_10156447688613300" TargetMode="External" /><Relationship Id="rId398" Type="http://schemas.openxmlformats.org/officeDocument/2006/relationships/hyperlink" Target="https://www.facebook.com/7297163299_10156474771743300" TargetMode="External" /><Relationship Id="rId399" Type="http://schemas.openxmlformats.org/officeDocument/2006/relationships/hyperlink" Target="https://www.facebook.com/7297163299_10156471485998300" TargetMode="External" /><Relationship Id="rId400" Type="http://schemas.openxmlformats.org/officeDocument/2006/relationships/hyperlink" Target="https://www.facebook.com/7297163299_10156453902538300" TargetMode="External" /><Relationship Id="rId401" Type="http://schemas.openxmlformats.org/officeDocument/2006/relationships/hyperlink" Target="https://www.facebook.com/7297163299_10156456246203300" TargetMode="External" /><Relationship Id="rId402" Type="http://schemas.openxmlformats.org/officeDocument/2006/relationships/hyperlink" Target="https://www.facebook.com/7297163299_10156471481878300" TargetMode="External" /><Relationship Id="rId403" Type="http://schemas.openxmlformats.org/officeDocument/2006/relationships/hyperlink" Target="https://www.facebook.com/7297163299_10156454004363300" TargetMode="External" /><Relationship Id="rId404" Type="http://schemas.openxmlformats.org/officeDocument/2006/relationships/hyperlink" Target="https://www.facebook.com/7297163299_10156456248823300" TargetMode="External" /><Relationship Id="rId405" Type="http://schemas.openxmlformats.org/officeDocument/2006/relationships/hyperlink" Target="https://www.facebook.com/7297163299_10156420979143300" TargetMode="External" /><Relationship Id="rId406" Type="http://schemas.openxmlformats.org/officeDocument/2006/relationships/hyperlink" Target="https://www.facebook.com/7297163299_10156482373683300" TargetMode="External" /><Relationship Id="rId407" Type="http://schemas.openxmlformats.org/officeDocument/2006/relationships/hyperlink" Target="https://www.facebook.com/7297163299_10156471489298300" TargetMode="External" /><Relationship Id="rId408" Type="http://schemas.openxmlformats.org/officeDocument/2006/relationships/hyperlink" Target="https://www.facebook.com/7297163299_10156454020443300" TargetMode="External" /><Relationship Id="rId409" Type="http://schemas.openxmlformats.org/officeDocument/2006/relationships/hyperlink" Target="https://www.facebook.com/7297163299_10156484404878300" TargetMode="External" /><Relationship Id="rId410" Type="http://schemas.openxmlformats.org/officeDocument/2006/relationships/hyperlink" Target="https://www.facebook.com/7297163299_10156485030068300" TargetMode="External" /><Relationship Id="rId411" Type="http://schemas.openxmlformats.org/officeDocument/2006/relationships/hyperlink" Target="https://www.facebook.com/7297163299_10156485636478300" TargetMode="External" /><Relationship Id="rId412" Type="http://schemas.openxmlformats.org/officeDocument/2006/relationships/hyperlink" Target="https://www.facebook.com/7297163299_10156486395298300" TargetMode="External" /><Relationship Id="rId413" Type="http://schemas.openxmlformats.org/officeDocument/2006/relationships/hyperlink" Target="https://www.facebook.com/7297163299_10156486397428300" TargetMode="External" /><Relationship Id="rId414" Type="http://schemas.openxmlformats.org/officeDocument/2006/relationships/hyperlink" Target="https://www.facebook.com/7297163299_10156485104878300" TargetMode="External" /><Relationship Id="rId415" Type="http://schemas.openxmlformats.org/officeDocument/2006/relationships/hyperlink" Target="https://www.facebook.com/7297163299_10156487725273300" TargetMode="External" /><Relationship Id="rId416" Type="http://schemas.openxmlformats.org/officeDocument/2006/relationships/hyperlink" Target="https://www.facebook.com/7297163299_10156487841103300" TargetMode="External" /><Relationship Id="rId417" Type="http://schemas.openxmlformats.org/officeDocument/2006/relationships/hyperlink" Target="https://www.facebook.com/7297163299_10156488065328300" TargetMode="External" /><Relationship Id="rId418" Type="http://schemas.openxmlformats.org/officeDocument/2006/relationships/hyperlink" Target="https://www.facebook.com/7297163299_10156488475033300" TargetMode="External" /><Relationship Id="rId419" Type="http://schemas.openxmlformats.org/officeDocument/2006/relationships/hyperlink" Target="https://www.facebook.com/7297163299_10156485023943300" TargetMode="External" /><Relationship Id="rId420" Type="http://schemas.openxmlformats.org/officeDocument/2006/relationships/hyperlink" Target="https://www.facebook.com/7297163299_10156485934448300" TargetMode="External" /><Relationship Id="rId421" Type="http://schemas.openxmlformats.org/officeDocument/2006/relationships/hyperlink" Target="https://www.facebook.com/7297163299_10156488069698300" TargetMode="External" /><Relationship Id="rId422" Type="http://schemas.openxmlformats.org/officeDocument/2006/relationships/hyperlink" Target="https://www.facebook.com/7297163299_10156488667763300" TargetMode="External" /><Relationship Id="rId423" Type="http://schemas.openxmlformats.org/officeDocument/2006/relationships/hyperlink" Target="https://www.facebook.com/7297163299_10156485034778300" TargetMode="External" /><Relationship Id="rId424" Type="http://schemas.openxmlformats.org/officeDocument/2006/relationships/hyperlink" Target="https://www.facebook.com/7297163299_10156488664548300" TargetMode="External" /><Relationship Id="rId425" Type="http://schemas.openxmlformats.org/officeDocument/2006/relationships/hyperlink" Target="https://www.facebook.com/7297163299_10156494210243300" TargetMode="External" /><Relationship Id="rId426" Type="http://schemas.openxmlformats.org/officeDocument/2006/relationships/hyperlink" Target="https://www.facebook.com/7297163299_10156494214128300" TargetMode="External" /><Relationship Id="rId427" Type="http://schemas.openxmlformats.org/officeDocument/2006/relationships/hyperlink" Target="https://www.facebook.com/7297163299_10156494840053300" TargetMode="External" /><Relationship Id="rId428" Type="http://schemas.openxmlformats.org/officeDocument/2006/relationships/hyperlink" Target="https://www.facebook.com/7297163299_10156495358013300" TargetMode="External" /><Relationship Id="rId429" Type="http://schemas.openxmlformats.org/officeDocument/2006/relationships/hyperlink" Target="https://www.facebook.com/7297163299_10156495717198300" TargetMode="External" /><Relationship Id="rId430" Type="http://schemas.openxmlformats.org/officeDocument/2006/relationships/hyperlink" Target="https://www.facebook.com/7297163299_10156496560918300" TargetMode="External" /><Relationship Id="rId431" Type="http://schemas.openxmlformats.org/officeDocument/2006/relationships/hyperlink" Target="https://www.facebook.com/7297163299_10156497170313300" TargetMode="External" /><Relationship Id="rId432" Type="http://schemas.openxmlformats.org/officeDocument/2006/relationships/hyperlink" Target="https://www.facebook.com/7297163299_10156497526558300" TargetMode="External" /><Relationship Id="rId433" Type="http://schemas.openxmlformats.org/officeDocument/2006/relationships/hyperlink" Target="https://www.facebook.com/7297163299_10156497993658300" TargetMode="External" /><Relationship Id="rId434" Type="http://schemas.openxmlformats.org/officeDocument/2006/relationships/hyperlink" Target="https://www.facebook.com/7297163299_10156498528738300" TargetMode="External" /><Relationship Id="rId435" Type="http://schemas.openxmlformats.org/officeDocument/2006/relationships/hyperlink" Target="https://www.facebook.com/7297163299_10156498988308300" TargetMode="External" /><Relationship Id="rId436" Type="http://schemas.openxmlformats.org/officeDocument/2006/relationships/hyperlink" Target="https://www.facebook.com/7297163299_10156499705078300" TargetMode="External" /><Relationship Id="rId437" Type="http://schemas.openxmlformats.org/officeDocument/2006/relationships/hyperlink" Target="https://www.facebook.com/7297163299_10156499791353300" TargetMode="External" /><Relationship Id="rId438" Type="http://schemas.openxmlformats.org/officeDocument/2006/relationships/hyperlink" Target="https://www.facebook.com/7297163299_10156500652393300" TargetMode="External" /><Relationship Id="rId439" Type="http://schemas.openxmlformats.org/officeDocument/2006/relationships/hyperlink" Target="https://www.facebook.com/7297163299_10156500697763300" TargetMode="External" /><Relationship Id="rId440" Type="http://schemas.openxmlformats.org/officeDocument/2006/relationships/hyperlink" Target="https://www.facebook.com/7297163299_10156501378878300" TargetMode="External" /><Relationship Id="rId441" Type="http://schemas.openxmlformats.org/officeDocument/2006/relationships/hyperlink" Target="https://www.facebook.com/7297163299_10156501910298300" TargetMode="External" /><Relationship Id="rId442" Type="http://schemas.openxmlformats.org/officeDocument/2006/relationships/hyperlink" Target="https://www.facebook.com/7297163299_10156502194163300" TargetMode="External" /><Relationship Id="rId443" Type="http://schemas.openxmlformats.org/officeDocument/2006/relationships/hyperlink" Target="https://www.facebook.com/7297163299_10156502904533300" TargetMode="External" /><Relationship Id="rId444" Type="http://schemas.openxmlformats.org/officeDocument/2006/relationships/hyperlink" Target="https://www.facebook.com/7297163299_10156503980788300" TargetMode="External" /><Relationship Id="rId445" Type="http://schemas.openxmlformats.org/officeDocument/2006/relationships/hyperlink" Target="https://www.facebook.com/7297163299_10156503980313300" TargetMode="External" /><Relationship Id="rId446" Type="http://schemas.openxmlformats.org/officeDocument/2006/relationships/hyperlink" Target="https://www.facebook.com/7297163299_10156505003923300" TargetMode="External" /><Relationship Id="rId447" Type="http://schemas.openxmlformats.org/officeDocument/2006/relationships/hyperlink" Target="https://www.facebook.com/7297163299_10156504400873300" TargetMode="External" /><Relationship Id="rId448" Type="http://schemas.openxmlformats.org/officeDocument/2006/relationships/hyperlink" Target="https://www.facebook.com/7297163299_10156507516678300" TargetMode="External" /><Relationship Id="rId449" Type="http://schemas.openxmlformats.org/officeDocument/2006/relationships/hyperlink" Target="https://www.facebook.com/7297163299_10156504402343300" TargetMode="External" /><Relationship Id="rId450" Type="http://schemas.openxmlformats.org/officeDocument/2006/relationships/hyperlink" Target="https://www.facebook.com/7297163299_10156509913708300" TargetMode="External" /><Relationship Id="rId451" Type="http://schemas.openxmlformats.org/officeDocument/2006/relationships/hyperlink" Target="https://www.facebook.com/7297163299_10156510393528300" TargetMode="External" /><Relationship Id="rId452" Type="http://schemas.openxmlformats.org/officeDocument/2006/relationships/hyperlink" Target="https://www.facebook.com/7297163299_10156511073693300" TargetMode="External" /><Relationship Id="rId453" Type="http://schemas.openxmlformats.org/officeDocument/2006/relationships/hyperlink" Target="https://www.facebook.com/7297163299_10156511382873300" TargetMode="External" /><Relationship Id="rId454" Type="http://schemas.openxmlformats.org/officeDocument/2006/relationships/hyperlink" Target="https://www.facebook.com/7297163299_10156511832898300" TargetMode="External" /><Relationship Id="rId455" Type="http://schemas.openxmlformats.org/officeDocument/2006/relationships/hyperlink" Target="https://www.facebook.com/7297163299_10156511951218300" TargetMode="External" /><Relationship Id="rId456" Type="http://schemas.openxmlformats.org/officeDocument/2006/relationships/hyperlink" Target="https://www.facebook.com/7297163299_10156512268448300" TargetMode="External" /><Relationship Id="rId457" Type="http://schemas.openxmlformats.org/officeDocument/2006/relationships/hyperlink" Target="https://www.facebook.com/7297163299_10156513209818300" TargetMode="External" /><Relationship Id="rId458" Type="http://schemas.openxmlformats.org/officeDocument/2006/relationships/hyperlink" Target="https://www.facebook.com/7297163299_10156513270263300" TargetMode="External" /><Relationship Id="rId459" Type="http://schemas.openxmlformats.org/officeDocument/2006/relationships/hyperlink" Target="https://www.facebook.com/7297163299_10156514155593300" TargetMode="External" /><Relationship Id="rId460" Type="http://schemas.openxmlformats.org/officeDocument/2006/relationships/hyperlink" Target="https://www.facebook.com/7297163299_10156512394278300" TargetMode="External" /><Relationship Id="rId461" Type="http://schemas.openxmlformats.org/officeDocument/2006/relationships/hyperlink" Target="https://www.facebook.com/7297163299_10156515185423300" TargetMode="External" /><Relationship Id="rId462" Type="http://schemas.openxmlformats.org/officeDocument/2006/relationships/hyperlink" Target="https://www.facebook.com/7297163299_10156515366423300" TargetMode="External" /><Relationship Id="rId463" Type="http://schemas.openxmlformats.org/officeDocument/2006/relationships/hyperlink" Target="https://www.facebook.com/7297163299_10156516147973300" TargetMode="External" /><Relationship Id="rId464" Type="http://schemas.openxmlformats.org/officeDocument/2006/relationships/hyperlink" Target="https://www.facebook.com/7297163299_10156516421503300" TargetMode="External" /><Relationship Id="rId465" Type="http://schemas.openxmlformats.org/officeDocument/2006/relationships/hyperlink" Target="https://www.facebook.com/7297163299_10156516426223300" TargetMode="External" /><Relationship Id="rId466" Type="http://schemas.openxmlformats.org/officeDocument/2006/relationships/hyperlink" Target="https://www.facebook.com/7297163299_10156517363948300" TargetMode="External" /><Relationship Id="rId467" Type="http://schemas.openxmlformats.org/officeDocument/2006/relationships/hyperlink" Target="https://www.facebook.com/7297163299_10156518241188300" TargetMode="External" /><Relationship Id="rId468" Type="http://schemas.openxmlformats.org/officeDocument/2006/relationships/hyperlink" Target="https://www.facebook.com/7297163299_10156518411068300" TargetMode="External" /><Relationship Id="rId469" Type="http://schemas.openxmlformats.org/officeDocument/2006/relationships/hyperlink" Target="https://www.facebook.com/7297163299_10156518683003300" TargetMode="External" /><Relationship Id="rId470" Type="http://schemas.openxmlformats.org/officeDocument/2006/relationships/hyperlink" Target="https://www.facebook.com/7297163299_10156519586888300" TargetMode="External" /><Relationship Id="rId471" Type="http://schemas.openxmlformats.org/officeDocument/2006/relationships/hyperlink" Target="https://www.facebook.com/7297163299_10156519696238300" TargetMode="External" /><Relationship Id="rId472" Type="http://schemas.openxmlformats.org/officeDocument/2006/relationships/hyperlink" Target="https://www.facebook.com/7297163299_10156518568643300" TargetMode="External" /><Relationship Id="rId473" Type="http://schemas.openxmlformats.org/officeDocument/2006/relationships/hyperlink" Target="https://www.facebook.com/7297163299_10156521301283300" TargetMode="External" /><Relationship Id="rId474" Type="http://schemas.openxmlformats.org/officeDocument/2006/relationships/hyperlink" Target="https://www.facebook.com/7297163299_10156519742198300" TargetMode="External" /><Relationship Id="rId475" Type="http://schemas.openxmlformats.org/officeDocument/2006/relationships/hyperlink" Target="https://www.facebook.com/7297163299_10156518298858300" TargetMode="External" /><Relationship Id="rId476" Type="http://schemas.openxmlformats.org/officeDocument/2006/relationships/hyperlink" Target="https://www.facebook.com/7297163299_10156523164583300" TargetMode="External" /><Relationship Id="rId477" Type="http://schemas.openxmlformats.org/officeDocument/2006/relationships/hyperlink" Target="https://www.facebook.com/7297163299_10156519742813300" TargetMode="External" /><Relationship Id="rId478" Type="http://schemas.openxmlformats.org/officeDocument/2006/relationships/hyperlink" Target="https://www.facebook.com/7297163299_10156525087363300" TargetMode="External" /><Relationship Id="rId479" Type="http://schemas.openxmlformats.org/officeDocument/2006/relationships/hyperlink" Target="https://www.facebook.com/7297163299_10156525608713300" TargetMode="External" /><Relationship Id="rId480" Type="http://schemas.openxmlformats.org/officeDocument/2006/relationships/hyperlink" Target="https://www.facebook.com/7297163299_10156519710578300" TargetMode="External" /><Relationship Id="rId481" Type="http://schemas.openxmlformats.org/officeDocument/2006/relationships/hyperlink" Target="https://www.facebook.com/7297163299_352641345573727" TargetMode="External" /><Relationship Id="rId482" Type="http://schemas.openxmlformats.org/officeDocument/2006/relationships/hyperlink" Target="https://www.facebook.com/7297163299_10156527102278300" TargetMode="External" /><Relationship Id="rId483" Type="http://schemas.openxmlformats.org/officeDocument/2006/relationships/hyperlink" Target="https://www.facebook.com/7297163299_10156523190463300" TargetMode="External" /><Relationship Id="rId484" Type="http://schemas.openxmlformats.org/officeDocument/2006/relationships/hyperlink" Target="https://www.facebook.com/7297163299_2096472033763461" TargetMode="External" /><Relationship Id="rId485" Type="http://schemas.openxmlformats.org/officeDocument/2006/relationships/hyperlink" Target="https://www.facebook.com/7297163299_10156528621003300" TargetMode="External" /><Relationship Id="rId486" Type="http://schemas.openxmlformats.org/officeDocument/2006/relationships/hyperlink" Target="https://www.facebook.com/7297163299_10156529232168300" TargetMode="External" /><Relationship Id="rId487" Type="http://schemas.openxmlformats.org/officeDocument/2006/relationships/hyperlink" Target="https://www.facebook.com/7297163299_10156529477913300" TargetMode="External" /><Relationship Id="rId488" Type="http://schemas.openxmlformats.org/officeDocument/2006/relationships/hyperlink" Target="https://www.facebook.com/7297163299_10156529873983300" TargetMode="External" /><Relationship Id="rId489" Type="http://schemas.openxmlformats.org/officeDocument/2006/relationships/hyperlink" Target="https://www.facebook.com/7297163299_10156530804573300" TargetMode="External" /><Relationship Id="rId490" Type="http://schemas.openxmlformats.org/officeDocument/2006/relationships/hyperlink" Target="https://www.facebook.com/7297163299_10156531421073300" TargetMode="External" /><Relationship Id="rId491" Type="http://schemas.openxmlformats.org/officeDocument/2006/relationships/hyperlink" Target="https://www.facebook.com/7297163299_10156531782858300" TargetMode="External" /><Relationship Id="rId492" Type="http://schemas.openxmlformats.org/officeDocument/2006/relationships/hyperlink" Target="https://www.facebook.com/7297163299_10156532170553300" TargetMode="External" /><Relationship Id="rId493" Type="http://schemas.openxmlformats.org/officeDocument/2006/relationships/hyperlink" Target="https://www.facebook.com/7297163299_10156532669538300" TargetMode="External" /><Relationship Id="rId494" Type="http://schemas.openxmlformats.org/officeDocument/2006/relationships/hyperlink" Target="https://www.facebook.com/7297163299_10156532955603300" TargetMode="External" /><Relationship Id="rId495" Type="http://schemas.openxmlformats.org/officeDocument/2006/relationships/hyperlink" Target="https://www.facebook.com/7297163299_10156533407138300" TargetMode="External" /><Relationship Id="rId496" Type="http://schemas.openxmlformats.org/officeDocument/2006/relationships/hyperlink" Target="https://www.facebook.com/7297163299_10156533533443300" TargetMode="External" /><Relationship Id="rId497" Type="http://schemas.openxmlformats.org/officeDocument/2006/relationships/hyperlink" Target="https://www.facebook.com/7297163299_10156534291898300" TargetMode="External" /><Relationship Id="rId498" Type="http://schemas.openxmlformats.org/officeDocument/2006/relationships/hyperlink" Target="https://www.facebook.com/7297163299_10156534956528300" TargetMode="External" /><Relationship Id="rId499" Type="http://schemas.openxmlformats.org/officeDocument/2006/relationships/hyperlink" Target="https://www.facebook.com/7297163299_10156535442728300" TargetMode="External" /><Relationship Id="rId500" Type="http://schemas.openxmlformats.org/officeDocument/2006/relationships/hyperlink" Target="https://www.facebook.com/7297163299_10156533701578300" TargetMode="External" /><Relationship Id="rId501" Type="http://schemas.openxmlformats.org/officeDocument/2006/relationships/hyperlink" Target="https://scontent.xx.fbcdn.net/v/t15.5256-10/s130x130/30834193_10155992629223300_2732949847211507712_n.jpg?_nc_cat=108&amp;_nc_ht=scontent.xx&amp;oh=31356e107e644f5b3f4cb451880e4328&amp;oe=5CC4E1D9" TargetMode="External" /><Relationship Id="rId502" Type="http://schemas.openxmlformats.org/officeDocument/2006/relationships/hyperlink" Target="https://scontent.xx.fbcdn.net/v/t15.5256-10/p130x130/31967033_10155406548146479_9011053193320202240_n.jpg?_nc_cat=108&amp;_nc_ht=scontent.xx&amp;oh=8a7a979bd71ec1b1bde2b17838c1bb46&amp;oe=5CFE507F" TargetMode="External" /><Relationship Id="rId503" Type="http://schemas.openxmlformats.org/officeDocument/2006/relationships/hyperlink" Target="https://scontent.xx.fbcdn.net/v/t1.0-0/p130x130/35475234_10156019499533300_510490797666205696_n.jpg?_nc_cat=104&amp;_nc_ht=scontent.xx&amp;oh=473b15747d9806c76665e946a0e31a05&amp;oe=5CFCB6F4" TargetMode="External" /><Relationship Id="rId504" Type="http://schemas.openxmlformats.org/officeDocument/2006/relationships/hyperlink" Target="https://scontent.xx.fbcdn.net/v/t15.5256-10/p130x130/31967002_10156020305468300_2414300476855025664_n.jpg?_nc_cat=104&amp;_nc_ht=scontent.xx&amp;oh=212ad626ca10d528d1622209d357c214&amp;oe=5CF6D8EF" TargetMode="External" /><Relationship Id="rId505" Type="http://schemas.openxmlformats.org/officeDocument/2006/relationships/hyperlink" Target="https://scontent.xx.fbcdn.net/v/t15.5256-10/p130x130/30818600_10155404208651479_8650211296903430144_n.jpg?_nc_cat=100&amp;_nc_ht=scontent.xx&amp;oh=c4420a18ace6cca522e1031ef39721d4&amp;oe=5CF55BCB" TargetMode="External" /><Relationship Id="rId506" Type="http://schemas.openxmlformats.org/officeDocument/2006/relationships/hyperlink" Target="https://scontent.xx.fbcdn.net/v/t15.5256-10/s130x130/31761864_10156022576558300_347985989852987392_n.jpg?_nc_cat=108&amp;_nc_ht=scontent.xx&amp;oh=d9847423683c933c6ad9aabb83d30aa5&amp;oe=5CF10F7F" TargetMode="External" /><Relationship Id="rId507" Type="http://schemas.openxmlformats.org/officeDocument/2006/relationships/hyperlink" Target="https://scontent.xx.fbcdn.net/v/t15.5256-10/s130x130/30851836_10156023161568300_6478945100725485568_n.jpg?_nc_cat=109&amp;_nc_ht=scontent.xx&amp;oh=5bb30d13d34fce8656a5ebdfdc6c5309&amp;oe=5CC72F57" TargetMode="External" /><Relationship Id="rId508" Type="http://schemas.openxmlformats.org/officeDocument/2006/relationships/hyperlink" Target="https://scontent.xx.fbcdn.net/v/t1.0-0/p130x130/35884762_10156025845433300_8967008385304100864_n.jpg?_nc_cat=102&amp;_nc_ht=scontent.xx&amp;oh=c6e22c4a1c5cac714452ebdc8d7bc5a5&amp;oe=5CF4443E" TargetMode="External" /><Relationship Id="rId509" Type="http://schemas.openxmlformats.org/officeDocument/2006/relationships/hyperlink" Target="https://scontent.xx.fbcdn.net/v/t15.5256-10/p130x130/34292119_10156027835768300_7567123701376745472_n.jpg?_nc_cat=101&amp;_nc_ht=scontent.xx&amp;oh=fc0b75275df5709cd68d392cf76b6376&amp;oe=5CBC73B8" TargetMode="External" /><Relationship Id="rId510" Type="http://schemas.openxmlformats.org/officeDocument/2006/relationships/hyperlink" Target="https://external.xx.fbcdn.net/safe_image.php?d=AQAxB-eFTcfWHDz8&amp;w=130&amp;h=130&amp;url=https%3A%2F%2Fasset-manager.bbcchannels.com%2Fi%2F2f6vy0go08c1000&amp;cfs=1&amp;_nc_hash=AQA6H_enpPMqMfdp" TargetMode="External" /><Relationship Id="rId511" Type="http://schemas.openxmlformats.org/officeDocument/2006/relationships/hyperlink" Target="https://scontent.xx.fbcdn.net/v/t15.5256-10/p130x130/29767909_207977143037492_7194076469977415680_n.jpg?_nc_cat=107&amp;_nc_ht=scontent.xx&amp;oh=24648596b04cba283ae71616664ce9c3&amp;oe=5CC14C2A" TargetMode="External" /><Relationship Id="rId512" Type="http://schemas.openxmlformats.org/officeDocument/2006/relationships/hyperlink" Target="https://scontent.xx.fbcdn.net/v/t1.0-0/p130x130/35844459_10156030493418300_8896744133385781248_n.jpg?_nc_cat=111&amp;_nc_ht=scontent.xx&amp;oh=e4b405bdb677d1af1bfe102990ccb54f&amp;oe=5CBFB278" TargetMode="External" /><Relationship Id="rId513" Type="http://schemas.openxmlformats.org/officeDocument/2006/relationships/hyperlink" Target="https://scontent.xx.fbcdn.net/v/t15.5256-10/s130x130/29782006_10155986804143300_1317561387907547136_n.jpg?_nc_cat=104&amp;_nc_ht=scontent.xx&amp;oh=2b3a5296329bb21db8fa0626b1546a94&amp;oe=5CFBA3F0" TargetMode="External" /><Relationship Id="rId514" Type="http://schemas.openxmlformats.org/officeDocument/2006/relationships/hyperlink" Target="https://scontent.xx.fbcdn.net/v/t15.5256-10/p130x130/30820703_10155406407261479_107679928236900352_n.jpg?_nc_cat=110&amp;_nc_ht=scontent.xx&amp;oh=62b96fb277fbfdffd342c9da4dcd5aef&amp;oe=5CC89672" TargetMode="External" /><Relationship Id="rId515" Type="http://schemas.openxmlformats.org/officeDocument/2006/relationships/hyperlink" Target="https://scontent.xx.fbcdn.net/v/t1.0-0/p130x130/36026149_10156036494873300_5926559216369139712_n.jpg?_nc_cat=102&amp;_nc_ht=scontent.xx&amp;oh=37aa0728b807fb3399acce67cea12aa2&amp;oe=5CF7B7D2" TargetMode="External" /><Relationship Id="rId516" Type="http://schemas.openxmlformats.org/officeDocument/2006/relationships/hyperlink" Target="https://scontent.xx.fbcdn.net/v/t15.5256-10/p130x130/34193497_10156036968103300_7544455645672505344_n.jpg?_nc_cat=110&amp;_nc_ht=scontent.xx&amp;oh=bbbf708b138a012331ab5dc3432eacec&amp;oe=5CFF7F2E" TargetMode="External" /><Relationship Id="rId517" Type="http://schemas.openxmlformats.org/officeDocument/2006/relationships/hyperlink" Target="https://external.xx.fbcdn.net/safe_image.php?d=AQCewaV4WrwvKgC7&amp;w=130&amp;h=130&amp;url=https%3A%2F%2Fstorage.googleapis.com%2Fp4-production-content%2Finternational%2Fwp-content%2Fuploads%2F2018%2F06%2FGP0STS28K.jpg&amp;cfs=1&amp;_nc_hash=AQBuQhwVyt0Scvot" TargetMode="External" /><Relationship Id="rId518" Type="http://schemas.openxmlformats.org/officeDocument/2006/relationships/hyperlink" Target="https://scontent.xx.fbcdn.net/v/t15.5256-10/s130x130/31364120_10157596429905884_9041280327040892928_n.jpg?_nc_cat=106&amp;_nc_ht=scontent.xx&amp;oh=5c851db46c9c1c19799183f82e3f472b&amp;oe=5CBC49B2" TargetMode="External" /><Relationship Id="rId519" Type="http://schemas.openxmlformats.org/officeDocument/2006/relationships/hyperlink" Target="https://scontent.xx.fbcdn.net/v/t15.5256-10/p130x130/32772522_2018232754933505_6402798139476017152_n.jpg?_nc_cat=109&amp;_nc_ht=scontent.xx&amp;oh=463ee20d9a07466bb2e46d7e8b0966c4&amp;oe=5CC2425B" TargetMode="External" /><Relationship Id="rId520" Type="http://schemas.openxmlformats.org/officeDocument/2006/relationships/hyperlink" Target="https://external.xx.fbcdn.net/safe_image.php?d=AQDVVj0_KY8GQkoa&amp;w=130&amp;h=130&amp;url=https%3A%2F%2Fwww.greenpeace.org%2Fusa%2Fwp-content%2Fuploads%2F2018%2F06%2Fc7fc26e1-gp0str35h_medium_res_with_credit_line.jpg&amp;cfs=1&amp;_nc_hash=AQB9o8KnFQ0JbOVN" TargetMode="External" /><Relationship Id="rId521" Type="http://schemas.openxmlformats.org/officeDocument/2006/relationships/hyperlink" Target="https://scontent.xx.fbcdn.net/v/t15.5256-10/s130x130/30951182_1132093116928515_1208900686708736000_n.jpg?_nc_cat=104&amp;_nc_ht=scontent.xx&amp;oh=d190cc8b11966ac03351a4b5f91bbc5c&amp;oe=5CC89B7D" TargetMode="External" /><Relationship Id="rId522" Type="http://schemas.openxmlformats.org/officeDocument/2006/relationships/hyperlink" Target="https://scontent.xx.fbcdn.net/v/t1.0-0/p130x130/36321606_10156040837408300_2016249616600662016_n.jpg?_nc_cat=105&amp;_nc_ht=scontent.xx&amp;oh=80b7ac1f7b8be1af189fb3e0899492f5&amp;oe=5CFEA65F" TargetMode="External" /><Relationship Id="rId523" Type="http://schemas.openxmlformats.org/officeDocument/2006/relationships/hyperlink" Target="https://scontent.xx.fbcdn.net/v/t15.5256-10/s130x130/32881620_10156724023389684_6438745469555310592_n.jpg?_nc_cat=108&amp;_nc_ht=scontent.xx&amp;oh=b979ec4593ede07b5dbaafdd69b38cd1&amp;oe=5CF93DE3" TargetMode="External" /><Relationship Id="rId524" Type="http://schemas.openxmlformats.org/officeDocument/2006/relationships/hyperlink" Target="https://scontent.xx.fbcdn.net/v/t1.0-0/p130x130/36315606_10156042567103300_177345423059451904_n.jpg?_nc_cat=109&amp;_nc_ht=scontent.xx&amp;oh=9a9fe435c4e0e4f278a04cedc37fe0a6&amp;oe=5CBD9814" TargetMode="External" /><Relationship Id="rId525" Type="http://schemas.openxmlformats.org/officeDocument/2006/relationships/hyperlink" Target="https://scontent.xx.fbcdn.net/v/t1.0-0/s130x130/36283338_10156043184883300_3433973503026528256_n.jpg?_nc_cat=102&amp;_nc_ht=scontent.xx&amp;oh=a3904a15769603a3f970a12e956957c8&amp;oe=5CC561E5" TargetMode="External" /><Relationship Id="rId526" Type="http://schemas.openxmlformats.org/officeDocument/2006/relationships/hyperlink" Target="https://scontent.xx.fbcdn.net/v/t15.5256-10/p130x130/35631886_2295933310421855_5361425027264675840_n.jpg?_nc_cat=108&amp;_nc_ht=scontent.xx&amp;oh=2c01780c98c569d48c85a520992fdc54&amp;oe=5CBD1F7C" TargetMode="External" /><Relationship Id="rId527" Type="http://schemas.openxmlformats.org/officeDocument/2006/relationships/hyperlink" Target="https://scontent.xx.fbcdn.net/v/t15.5256-10/p130x130/32039887_10156044839708300_6173199418443956224_n.jpg?_nc_cat=102&amp;_nc_ht=scontent.xx&amp;oh=d96aa17513d7b02e5a4e9d8d21518c2e&amp;oe=5CB481A5" TargetMode="External" /><Relationship Id="rId528" Type="http://schemas.openxmlformats.org/officeDocument/2006/relationships/hyperlink" Target="https://scontent.xx.fbcdn.net/v/t15.5256-10/p130x130/32283586_10155437453466479_6435586057252634624_n.jpg?_nc_cat=111&amp;_nc_ht=scontent.xx&amp;oh=3759c9a6a82eec286fe6ac7c707cf399&amp;oe=5CF6237A" TargetMode="External" /><Relationship Id="rId529" Type="http://schemas.openxmlformats.org/officeDocument/2006/relationships/hyperlink" Target="https://scontent.xx.fbcdn.net/v/t15.5256-10/s130x130/34287481_1981883625180062_6400822450224889856_n.jpg?_nc_cat=109&amp;_nc_ht=scontent.xx&amp;oh=50394a8814b9d23f541f747b1744b3a1&amp;oe=5CC537D5" TargetMode="External" /><Relationship Id="rId530" Type="http://schemas.openxmlformats.org/officeDocument/2006/relationships/hyperlink" Target="https://scontent.xx.fbcdn.net/v/t15.5256-10/s130x130/34707092_10156735730254684_5953643305907519488_n.jpg?_nc_cat=104&amp;_nc_ht=scontent.xx&amp;oh=03b465424a4fa6729742d25bfa28ec64&amp;oe=5CFF8FDF" TargetMode="External" /><Relationship Id="rId531" Type="http://schemas.openxmlformats.org/officeDocument/2006/relationships/hyperlink" Target="https://scontent.xx.fbcdn.net/v/t15.5256-10/s130x130/34920135_10156045588243300_6434212728574836736_n.jpg?_nc_cat=108&amp;_nc_ht=scontent.xx&amp;oh=b596fe574fbc7158932ae6f2e76b7653&amp;oe=5CF5AB95" TargetMode="External" /><Relationship Id="rId532" Type="http://schemas.openxmlformats.org/officeDocument/2006/relationships/hyperlink" Target="https://scontent.xx.fbcdn.net/v/t15.5256-10/p130x130/34292632_10156056326278300_767027798391914496_n.jpg?_nc_cat=1&amp;_nc_ht=scontent.xx&amp;oh=9930dc6e6a3c046d952804d4e5fca56b&amp;oe=5CF285F1" TargetMode="External" /><Relationship Id="rId533" Type="http://schemas.openxmlformats.org/officeDocument/2006/relationships/hyperlink" Target="https://scontent.xx.fbcdn.net/v/t15.5256-10/s130x130/34910297_10156234160564961_5805375382672637952_n.jpg?_nc_cat=105&amp;_nc_ht=scontent.xx&amp;oh=42b1cb46367e84ed0577ba82077b9e34&amp;oe=5CC1B90E" TargetMode="External" /><Relationship Id="rId534" Type="http://schemas.openxmlformats.org/officeDocument/2006/relationships/hyperlink" Target="https://scontent.xx.fbcdn.net/v/t15.5256-10/s130x130/33640504_10156059773108300_8889742288721281024_n.jpg?_nc_cat=111&amp;_nc_ht=scontent.xx&amp;oh=c67f124146254dae0ca399ee922f7c8e&amp;oe=5CC26978" TargetMode="External" /><Relationship Id="rId535" Type="http://schemas.openxmlformats.org/officeDocument/2006/relationships/hyperlink" Target="https://scontent.xx.fbcdn.net/v/t15.5256-10/s130x130/35764461_10156060172323300_8598809836974505984_n.jpg?_nc_cat=101&amp;_nc_ht=scontent.xx&amp;oh=5dbf80346a474a948162bf57fb9783dc&amp;oe=5CF574AC" TargetMode="External" /><Relationship Id="rId536" Type="http://schemas.openxmlformats.org/officeDocument/2006/relationships/hyperlink" Target="https://scontent.xx.fbcdn.net/v/t15.5256-10/s130x130/35755474_10156060434868300_6686714916763598848_n.jpg?_nc_cat=109&amp;_nc_ht=scontent.xx&amp;oh=658bf5cb58db35883ef235348b9d12c7&amp;oe=5CFD0E0C" TargetMode="External" /><Relationship Id="rId537" Type="http://schemas.openxmlformats.org/officeDocument/2006/relationships/hyperlink" Target="https://scontent.xx.fbcdn.net/v/t15.5256-10/p130x130/32122855_10156056349323300_4864060504353538048_n.jpg?_nc_cat=106&amp;_nc_ht=scontent.xx&amp;oh=1437439c0dd859941c305cd10cb5cbdc&amp;oe=5CB30094" TargetMode="External" /><Relationship Id="rId538" Type="http://schemas.openxmlformats.org/officeDocument/2006/relationships/hyperlink" Target="https://scontent.xx.fbcdn.net/v/t15.5256-10/p130x130/36111703_10156746193929684_8401362824508473344_n.jpg?_nc_cat=108&amp;_nc_ht=scontent.xx&amp;oh=6788259fb646b6fb6ae9c27012cc22ba&amp;oe=5CB8805A" TargetMode="External" /><Relationship Id="rId539" Type="http://schemas.openxmlformats.org/officeDocument/2006/relationships/hyperlink" Target="https://scontent.xx.fbcdn.net/v/t15.5256-10/s130x130/33630889_10156061306428300_7852590957563215872_n.jpg?_nc_cat=111&amp;_nc_ht=scontent.xx&amp;oh=dffef657354c6861f56107542a148e91&amp;oe=5CC6F0C9" TargetMode="External" /><Relationship Id="rId540" Type="http://schemas.openxmlformats.org/officeDocument/2006/relationships/hyperlink" Target="https://scontent.xx.fbcdn.net/v/t15.13418-10/p130x130/41448654_240140666666996_6545078255530016768_n.jpg?_nc_cat=104&amp;_nc_ht=scontent.xx&amp;oh=a9cd5eb4f1593635561b2649f8ab66c2&amp;oe=5CB83224" TargetMode="External" /><Relationship Id="rId541" Type="http://schemas.openxmlformats.org/officeDocument/2006/relationships/hyperlink" Target="https://scontent.xx.fbcdn.net/v/t15.5256-10/s130x130/35863825_10156746760619684_4346708251618836480_n.jpg?_nc_cat=107&amp;_nc_ht=scontent.xx&amp;oh=b76f5a9665f89c638bc805f91d9f22ee&amp;oe=5CF3CFD5" TargetMode="External" /><Relationship Id="rId542" Type="http://schemas.openxmlformats.org/officeDocument/2006/relationships/hyperlink" Target="https://scontent.xx.fbcdn.net/v/t15.5256-10/p130x130/35912008_10156075800438300_4691187400674639872_n.jpg?_nc_cat=103&amp;_nc_ht=scontent.xx&amp;oh=924d09d938d1f3980a70d1e05a57bf2f&amp;oe=5CF679BD" TargetMode="External" /><Relationship Id="rId543" Type="http://schemas.openxmlformats.org/officeDocument/2006/relationships/hyperlink" Target="https://scontent.xx.fbcdn.net/v/t15.5256-10/p130x130/35767084_10156948163642971_4885189862254182400_n.jpg?_nc_cat=107&amp;_nc_ht=scontent.xx&amp;oh=365e224b85abd5a23ac4d93e5fa9b4e6&amp;oe=5CBA1B8A" TargetMode="External" /><Relationship Id="rId544" Type="http://schemas.openxmlformats.org/officeDocument/2006/relationships/hyperlink" Target="https://scontent.xx.fbcdn.net/v/t15.5256-10/s130x130/33977246_10156080556193300_1498344747603853312_n.jpg?_nc_cat=111&amp;_nc_ht=scontent.xx&amp;oh=b8e4a11d334afe2ee2b3743235904c09&amp;oe=5D002F6B" TargetMode="External" /><Relationship Id="rId545" Type="http://schemas.openxmlformats.org/officeDocument/2006/relationships/hyperlink" Target="https://scontent.xx.fbcdn.net/v/t15.13418-10/p130x130/37578231_2110903495852506_2987605115390656512_n.jpg?_nc_cat=106&amp;_nc_ht=scontent.xx&amp;oh=e7a82b686641b877f192e36cd33b9aac&amp;oe=5CF19E2F" TargetMode="External" /><Relationship Id="rId546" Type="http://schemas.openxmlformats.org/officeDocument/2006/relationships/hyperlink" Target="https://scontent.xx.fbcdn.net/v/t15.5256-10/s130x130/33474906_10156763093709684_3576313542464241664_n.jpg?_nc_cat=110&amp;_nc_ht=scontent.xx&amp;oh=9ed6f663593fcc1661169f1f0d775ba1&amp;oe=5CBA9928" TargetMode="External" /><Relationship Id="rId547" Type="http://schemas.openxmlformats.org/officeDocument/2006/relationships/hyperlink" Target="https://scontent.xx.fbcdn.net/v/t15.5256-10/s130x130/34977989_10154868841624229_3756904792568365056_n.jpg?_nc_cat=111&amp;_nc_ht=scontent.xx&amp;oh=3f3f3f46706d127e5634af4773c0c00e&amp;oe=5CF1E0CB" TargetMode="External" /><Relationship Id="rId548" Type="http://schemas.openxmlformats.org/officeDocument/2006/relationships/hyperlink" Target="https://scontent.xx.fbcdn.net/v/t15.13418-10/p130x130/37685752_666583953697349_7401231869468999680_n.jpg?_nc_cat=111&amp;_nc_ht=scontent.xx&amp;oh=4374534d258533c30b00215a849712f3&amp;oe=5CB41EEB" TargetMode="External" /><Relationship Id="rId549" Type="http://schemas.openxmlformats.org/officeDocument/2006/relationships/hyperlink" Target="https://scontent.xx.fbcdn.net/v/t15.5256-10/p130x130/35819963_10156106672323300_1663071294754652160_n.jpg?_nc_cat=107&amp;_nc_ht=scontent.xx&amp;oh=63c0fed5e85c3ba4229d86ab587ad930&amp;oe=5CB74F40" TargetMode="External" /><Relationship Id="rId550" Type="http://schemas.openxmlformats.org/officeDocument/2006/relationships/hyperlink" Target="https://scontent.xx.fbcdn.net/v/t15.5256-10/p130x130/35681916_10156110566788300_1733323679678332928_n.jpg?_nc_cat=104&amp;_nc_ht=scontent.xx&amp;oh=3e2e8b716f8e056ca2221d8892a46b9c&amp;oe=5CB9B094" TargetMode="External" /><Relationship Id="rId551" Type="http://schemas.openxmlformats.org/officeDocument/2006/relationships/hyperlink" Target="https://scontent.xx.fbcdn.net/v/t15.5256-10/p130x130/37539258_10156121620558300_1015753709600112640_n.jpg?_nc_cat=111&amp;_nc_ht=scontent.xx&amp;oh=65d4d79f28ff12ff1329e90d6582a83d&amp;oe=5CB6F3A7" TargetMode="External" /><Relationship Id="rId552" Type="http://schemas.openxmlformats.org/officeDocument/2006/relationships/hyperlink" Target="https://scontent.xx.fbcdn.net/v/t15.5256-10/p130x130/35911918_10156122076693300_6637526288410083328_n.jpg?_nc_cat=100&amp;_nc_ht=scontent.xx&amp;oh=69a02ea463ec53e505ac9e7cdd0f564d&amp;oe=5CF2EA95" TargetMode="External" /><Relationship Id="rId553" Type="http://schemas.openxmlformats.org/officeDocument/2006/relationships/hyperlink" Target="https://external.xx.fbcdn.net/safe_image.php?d=AQDLR4lfMOyOlexk&amp;w=130&amp;h=130&amp;url=https%3A%2F%2Fcdn.cnn.com%2Fcnnnext%2Fdam%2Fassets%2F180724112559-20180724-animal-composite--social-only-super-tease.jpg&amp;cfs=1&amp;_nc_hash=AQAO75KGLA_Fuhsi" TargetMode="External" /><Relationship Id="rId554" Type="http://schemas.openxmlformats.org/officeDocument/2006/relationships/hyperlink" Target="https://scontent.xx.fbcdn.net/v/t15.5256-10/s130x130/34780786_10156690132361520_645078270810783744_n.jpg?_nc_cat=102&amp;_nc_ht=scontent.xx&amp;oh=841d86dfb267bcedb5806a27199c97c8&amp;oe=5CC1389D" TargetMode="External" /><Relationship Id="rId555" Type="http://schemas.openxmlformats.org/officeDocument/2006/relationships/hyperlink" Target="https://scontent.xx.fbcdn.net/v/t15.5256-10/p130x130/35852457_10155502887371479_6133518898496012288_n.jpg?_nc_cat=107&amp;_nc_ht=scontent.xx&amp;oh=c3046dfbf8c520206323a2c14f5d7a23&amp;oe=5CFE67F4" TargetMode="External" /><Relationship Id="rId556" Type="http://schemas.openxmlformats.org/officeDocument/2006/relationships/hyperlink" Target="https://scontent.xx.fbcdn.net/v/t15.5256-10/p130x130/37665569_10156138804738300_3630857724452929536_n.jpg?_nc_cat=101&amp;_nc_ht=scontent.xx&amp;oh=d1d8f28b96b00ca7544498dec717a42a&amp;oe=5CF90A95" TargetMode="External" /><Relationship Id="rId557" Type="http://schemas.openxmlformats.org/officeDocument/2006/relationships/hyperlink" Target="https://scontent.xx.fbcdn.net/v/t1.0-0/q89/s130x130/38640758_10156140706903300_1665451526975389696_n.jpg?_nc_cat=108&amp;_nc_ht=scontent.xx&amp;oh=72b1092863ae549db00ff6c503b5e447&amp;oe=5CC53642" TargetMode="External" /><Relationship Id="rId558" Type="http://schemas.openxmlformats.org/officeDocument/2006/relationships/hyperlink" Target="https://scontent.xx.fbcdn.net/v/t1.0-0/s130x130/11896139_10153324941803300_8299696715375040586_n.jpg?_nc_cat=111&amp;_nc_ht=scontent.xx&amp;oh=5a01609d4a5c2c44e9c2081e6e513d7a&amp;oe=5CBAC801" TargetMode="External" /><Relationship Id="rId559" Type="http://schemas.openxmlformats.org/officeDocument/2006/relationships/hyperlink" Target="https://scontent.xx.fbcdn.net/v/t15.5256-10/s130x130/37333085_10156142397308300_744426868731543552_n.jpg?_nc_cat=104&amp;_nc_ht=scontent.xx&amp;oh=67279c1874312fe2e2ee3edc326c435c&amp;oe=5CF57726" TargetMode="External" /><Relationship Id="rId560" Type="http://schemas.openxmlformats.org/officeDocument/2006/relationships/hyperlink" Target="https://scontent.xx.fbcdn.net/v/t15.5256-10/p130x130/36083465_10156143605783300_5507938834316263424_n.jpg?_nc_cat=105&amp;_nc_ht=scontent.xx&amp;oh=14851912184e494b616ba618761f4450&amp;oe=5CB4FCBE" TargetMode="External" /><Relationship Id="rId561" Type="http://schemas.openxmlformats.org/officeDocument/2006/relationships/hyperlink" Target="https://scontent.xx.fbcdn.net/v/t15.5256-10/p130x130/30834276_10155989300183300_8310091432278884352_n.jpg?_nc_cat=105&amp;_nc_ht=scontent.xx&amp;oh=9aa18ead29f2993fb2cdbf1dfb7bc99a&amp;oe=5CF8F884" TargetMode="External" /><Relationship Id="rId562" Type="http://schemas.openxmlformats.org/officeDocument/2006/relationships/hyperlink" Target="https://scontent.xx.fbcdn.net/v/t15.5256-10/s130x130/38947905_2166288963648059_8441785879877386240_n.jpg?_nc_cat=109&amp;_nc_ht=scontent.xx&amp;oh=14333ee0e7a965f92e248ed0f70c3e90&amp;oe=5CC521FD" TargetMode="External" /><Relationship Id="rId563" Type="http://schemas.openxmlformats.org/officeDocument/2006/relationships/hyperlink" Target="https://scontent.xx.fbcdn.net/v/t15.5256-10/p130x130/20107562_10155109637613300_7011234751499468800_n.jpg?_nc_cat=103&amp;_nc_ht=scontent.xx&amp;oh=b84856a654f3b5dc4ff221c0b8d56889&amp;oe=5CF66A49" TargetMode="External" /><Relationship Id="rId564" Type="http://schemas.openxmlformats.org/officeDocument/2006/relationships/hyperlink" Target="https://scontent.xx.fbcdn.net/v/t15.5256-10/p130x130/37373865_10156147916893300_2062808079996551168_n.jpg?_nc_cat=100&amp;_nc_ht=scontent.xx&amp;oh=e9f405f360279b0c36cb1c98d369e2fa&amp;oe=5CC4CF09" TargetMode="External" /><Relationship Id="rId565" Type="http://schemas.openxmlformats.org/officeDocument/2006/relationships/hyperlink" Target="https://scontent.xx.fbcdn.net/v/t15.5256-10/s130x130/38953188_2138616439794596_6112295412092108800_n.jpg?_nc_cat=107&amp;_nc_ht=scontent.xx&amp;oh=b357ea2856b8f63a7eb0cc76aa911f6e&amp;oe=5CF4E148" TargetMode="External" /><Relationship Id="rId566" Type="http://schemas.openxmlformats.org/officeDocument/2006/relationships/hyperlink" Target="https://scontent.xx.fbcdn.net/v/t15.5256-10/s130x130/38721567_10154910570904229_1990309641925427200_n.jpg?_nc_cat=110&amp;_nc_ht=scontent.xx&amp;oh=d1e3178c91346df2db84b71687216c46&amp;oe=5CBC2E89" TargetMode="External" /><Relationship Id="rId567" Type="http://schemas.openxmlformats.org/officeDocument/2006/relationships/hyperlink" Target="https://external.xx.fbcdn.net/safe_image.php?d=AQC7A2WJcIAzIRjP&amp;w=130&amp;h=130&amp;url=https%3A%2F%2Fi2-prod.mirror.co.uk%2Fincoming%2Farticle13073739.ece%2FALTERNATES%2Fs1200%2F0_Orangutan-at-BOS-Nyaru-Menteng-Orangutan-Rescue-Center-in-Indonesia.jpg&amp;cfs=1&amp;_nc_hash=AQC8D8MPRfMpnK5e" TargetMode="External" /><Relationship Id="rId568" Type="http://schemas.openxmlformats.org/officeDocument/2006/relationships/hyperlink" Target="https://scontent.xx.fbcdn.net/v/t15.5256-10/p130x130/38048330_2167902973466342_806035146640719872_n.jpg?_nc_cat=100&amp;_nc_ht=scontent.xx&amp;oh=80d96e067b5b13c19104a039c8accd27&amp;oe=5CF6E079" TargetMode="External" /><Relationship Id="rId569" Type="http://schemas.openxmlformats.org/officeDocument/2006/relationships/hyperlink" Target="https://scontent.xx.fbcdn.net/v/t15.5256-10/p130x130/38721618_1799714583468790_2135029978008387584_n.jpg?_nc_cat=111&amp;_nc_ht=scontent.xx&amp;oh=645058650a5bbe3d1eeba0ae09f99244&amp;oe=5CB90948" TargetMode="External" /><Relationship Id="rId570" Type="http://schemas.openxmlformats.org/officeDocument/2006/relationships/hyperlink" Target="https://scontent.xx.fbcdn.net/v/t15.5256-10/p130x130/35863828_10156812328784684_71699934931320832_n.jpg?_nc_cat=102&amp;_nc_ht=scontent.xx&amp;oh=bfc2f40404c8ee5f27bfb5d5044bd6d6&amp;oe=5CBEA516" TargetMode="External" /><Relationship Id="rId571" Type="http://schemas.openxmlformats.org/officeDocument/2006/relationships/hyperlink" Target="https://external.xx.fbcdn.net/safe_image.php?d=AQCpoqYuJolZhyCN&amp;w=130&amp;h=130&amp;url=https%3A%2F%2Fstorage.googleapis.com%2Fp4-production-content%2Finternational%2Fwp-content%2Fuploads%2F2018%2F08%2F02cfd436-gp0stpr4h_medium_res.jpg&amp;cfs=1&amp;_nc_hash=AQCOcgzbLg_TKD1c" TargetMode="External" /><Relationship Id="rId572" Type="http://schemas.openxmlformats.org/officeDocument/2006/relationships/hyperlink" Target="https://scontent.xx.fbcdn.net/v/t15.5256-10/s130x130/38721567_10154910570904229_1990309641925427200_n.jpg?_nc_cat=110&amp;_nc_ht=scontent.xx&amp;oh=d1e3178c91346df2db84b71687216c46&amp;oe=5CBC2E89" TargetMode="External" /><Relationship Id="rId573" Type="http://schemas.openxmlformats.org/officeDocument/2006/relationships/hyperlink" Target="https://external.xx.fbcdn.net/safe_image.php?d=AQDZALf_Ec7xDhNM&amp;w=130&amp;h=130&amp;url=https%3A%2F%2Fi.guim.co.uk%2Fimg%2Fmedia%2F2792dd3d6ef2b25e861ed98ae98d370ef6fe7f7c%2F0_0_3504_2102%2Fmaster%2F3504.jpg%3Fw%3D1200%26h%3D630%26q%3D55%26auto%3Dformat%26usm%3D12%26fit%3Dcrop%26crop%3Dfaces%252Centropy%26bm%3Dnormal%26ba%3Dbottom%252Cleft%26blend64%3DaHR0cHM6Ly9hc3NldHMuZ3VpbS5jby51ay9pbWFnZXMvb3ZlcmxheXMvZDM1ODZhNWVmNTc4MTc1NmQyMWEzYjYzNWU1MTcxNDEvdGctZGVmYXVsdC5wbmc%26s%3D5e8d08fb8be3c27546a0c4ff517f0ccd&amp;cfs=1&amp;_nc_hash=AQCWqGMzE6AiyD5L" TargetMode="External" /><Relationship Id="rId574" Type="http://schemas.openxmlformats.org/officeDocument/2006/relationships/hyperlink" Target="https://scontent.xx.fbcdn.net/v/t15.5256-10/s130x130/36015794_10156574503659116_8634320016692477952_n.jpg?_nc_cat=105&amp;_nc_ht=scontent.xx&amp;oh=1f6cc83b8a0472611a36778719ef9ef2&amp;oe=5CF6054C" TargetMode="External" /><Relationship Id="rId575" Type="http://schemas.openxmlformats.org/officeDocument/2006/relationships/hyperlink" Target="https://scontent.xx.fbcdn.net/v/t15.5256-10/p130x130/38286663_1353862818084350_1911605019061256192_n.jpg?_nc_cat=107&amp;_nc_ht=scontent.xx&amp;oh=1a078776c9eef2e8cebb230adbe44472&amp;oe=5CFA57F1" TargetMode="External" /><Relationship Id="rId576" Type="http://schemas.openxmlformats.org/officeDocument/2006/relationships/hyperlink" Target="https://scontent.xx.fbcdn.net/v/t15.5256-10/p130x130/37861537_545866812494343_7834105328126918656_n.jpg?_nc_cat=105&amp;_nc_ht=scontent.xx&amp;oh=11ca9020d780f424c70aeae252e8e87c&amp;oe=5CB389E7" TargetMode="External" /><Relationship Id="rId577" Type="http://schemas.openxmlformats.org/officeDocument/2006/relationships/hyperlink" Target="https://scontent.xx.fbcdn.net/v/t15.5256-10/p130x130/28761339_813988945468440_1216113689145376768_n.jpg?_nc_cat=106&amp;_nc_ht=scontent.xx&amp;oh=9cd358fac2e8feec7382b68f7824b4d0&amp;oe=5CC27829" TargetMode="External" /><Relationship Id="rId578" Type="http://schemas.openxmlformats.org/officeDocument/2006/relationships/hyperlink" Target="https://scontent.xx.fbcdn.net/v/t15.5256-10/s130x130/37384236_527460954367632_563017680760602624_n.jpg?_nc_cat=100&amp;_nc_ht=scontent.xx&amp;oh=6ec26ca615d0bfed124d892feeefebff&amp;oe=5CC211D3" TargetMode="External" /><Relationship Id="rId579" Type="http://schemas.openxmlformats.org/officeDocument/2006/relationships/hyperlink" Target="https://scontent.xx.fbcdn.net/v/t15.5256-10/p130x130/37965882_289609545163275_1406707368326070272_n.jpg?_nc_cat=105&amp;_nc_ht=scontent.xx&amp;oh=eec0feed6877136f52a06547f20db5a0&amp;oe=5CF762F6" TargetMode="External" /><Relationship Id="rId580" Type="http://schemas.openxmlformats.org/officeDocument/2006/relationships/hyperlink" Target="https://scontent.xx.fbcdn.net/v/t15.5256-10/s130x130/38972605_2003015883084533_404679656944435200_n.jpg?_nc_cat=100&amp;_nc_ht=scontent.xx&amp;oh=2471c528cdd3907eb7ea855fb862f1c5&amp;oe=5CB621CF" TargetMode="External" /><Relationship Id="rId581" Type="http://schemas.openxmlformats.org/officeDocument/2006/relationships/hyperlink" Target="https://scontent.xx.fbcdn.net/v/t15.5256-10/p130x130/37766847_232962734049757_5103604917944188928_n.jpg?_nc_cat=109&amp;_nc_ht=scontent.xx&amp;oh=7b096cb5a9076b64001f61a5da846a6f&amp;oe=5CB2CE37" TargetMode="External" /><Relationship Id="rId582" Type="http://schemas.openxmlformats.org/officeDocument/2006/relationships/hyperlink" Target="https://scontent.xx.fbcdn.net/v/t15.5256-10/p130x130/38953243_588801411549044_5086837477289754624_n.jpg?_nc_cat=108&amp;_nc_ht=scontent.xx&amp;oh=83ec0b7efaecfc91144cae3a2bdcba5a&amp;oe=5CB364B6" TargetMode="External" /><Relationship Id="rId583" Type="http://schemas.openxmlformats.org/officeDocument/2006/relationships/hyperlink" Target="https://scontent.xx.fbcdn.net/v/t15.5256-10/p130x130/38290934_673931492976562_2567928399016230912_n.jpg?_nc_cat=111&amp;_nc_ht=scontent.xx&amp;oh=968c33905ae45a3fb6cdda41f44756fa&amp;oe=5CC541E3" TargetMode="External" /><Relationship Id="rId584" Type="http://schemas.openxmlformats.org/officeDocument/2006/relationships/hyperlink" Target="https://scontent.xx.fbcdn.net/v/t15.5256-10/s130x130/37897511_967674416774230_5398498824186494976_n.jpg?_nc_cat=110&amp;_nc_ht=scontent.xx&amp;oh=280e11616916bdaf10031743e864fa20&amp;oe=5CF2067B" TargetMode="External" /><Relationship Id="rId585" Type="http://schemas.openxmlformats.org/officeDocument/2006/relationships/hyperlink" Target="https://scontent.xx.fbcdn.net/v/t1.0-0/s130x130/40363733_10156194770953300_91491268785340416_n.jpg?_nc_cat=110&amp;_nc_ht=scontent.xx&amp;oh=5b88d3123fade56dad3c41f14d16bbfb&amp;oe=5CC2C16D" TargetMode="External" /><Relationship Id="rId586" Type="http://schemas.openxmlformats.org/officeDocument/2006/relationships/hyperlink" Target="https://scontent.xx.fbcdn.net/v/t15.5256-10/s130x130/38945149_464694080700540_4976674744423153664_n.jpg?_nc_cat=109&amp;_nc_ht=scontent.xx&amp;oh=e701e07f242a20a996b4611985cedbb1&amp;oe=5CF76091" TargetMode="External" /><Relationship Id="rId587" Type="http://schemas.openxmlformats.org/officeDocument/2006/relationships/hyperlink" Target="https://scontent.xx.fbcdn.net/v/t15.5256-10/p130x130/38494022_287301675192491_241086555958018048_n.jpg?_nc_cat=104&amp;_nc_ht=scontent.xx&amp;oh=7432e389b8e3386980f0a8105436afd0&amp;oe=5CC50D07" TargetMode="External" /><Relationship Id="rId588" Type="http://schemas.openxmlformats.org/officeDocument/2006/relationships/hyperlink" Target="https://scontent.xx.fbcdn.net/v/t15.5256-10/p130x130/37791028_1091802534312331_2074973312869466112_n.jpg?_nc_cat=100&amp;_nc_ht=scontent.xx&amp;oh=4e743d6ead94d194ee27e2178abd000d&amp;oe=5CC78ADF" TargetMode="External" /><Relationship Id="rId589" Type="http://schemas.openxmlformats.org/officeDocument/2006/relationships/hyperlink" Target="https://scontent.xx.fbcdn.net/v/t15.5256-10/p130x130/38821468_313338412789645_238571401634643968_n.jpg?_nc_cat=110&amp;_nc_ht=scontent.xx&amp;oh=7d02b02347d2c1b63718e23a31b10826&amp;oe=5CB9B28B" TargetMode="External" /><Relationship Id="rId590" Type="http://schemas.openxmlformats.org/officeDocument/2006/relationships/hyperlink" Target="https://scontent.xx.fbcdn.net/v/t15.5256-10/p130x130/38973486_2124739024444426_5441549274259128320_n.jpg?_nc_cat=107&amp;_nc_ht=scontent.xx&amp;oh=e0f22dca8dd00a42c8990432ab74cf5c&amp;oe=5CC4F1C2" TargetMode="External" /><Relationship Id="rId591" Type="http://schemas.openxmlformats.org/officeDocument/2006/relationships/hyperlink" Target="https://external.xx.fbcdn.net/safe_image.php?d=AQBeL1hU3vgMP1RS&amp;w=130&amp;h=130&amp;url=https%3A%2F%2Fi2.wp.com%2Fhellosolar.info%2Fwp-content%2Fuploads%2F2018%2F08%2Fhoodh-ahmed-681146-unsplash.jpg%3Ffit%3D1200%252C690&amp;cfs=1&amp;_nc_hash=AQCqS7R5lS9s2vp_" TargetMode="External" /><Relationship Id="rId592" Type="http://schemas.openxmlformats.org/officeDocument/2006/relationships/hyperlink" Target="https://scontent.xx.fbcdn.net/v/t15.5256-10/p130x130/38671981_562487270874923_4315522146190229504_n.jpg?_nc_cat=105&amp;_nc_ht=scontent.xx&amp;oh=e0ac77033e74e36564b18cb68720ab17&amp;oe=5CBE7FDA" TargetMode="External" /><Relationship Id="rId593" Type="http://schemas.openxmlformats.org/officeDocument/2006/relationships/hyperlink" Target="https://scontent.xx.fbcdn.net/v/t15.5256-10/s130x130/38980074_420079221853374_2178243404910034944_n.jpg?_nc_cat=100&amp;_nc_ht=scontent.xx&amp;oh=2e01b735c7caf7d2d0c2df18295d4ec3&amp;oe=5CB93156" TargetMode="External" /><Relationship Id="rId594" Type="http://schemas.openxmlformats.org/officeDocument/2006/relationships/hyperlink" Target="https://scontent.xx.fbcdn.net/v/t15.5256-10/s130x130/38648444_293464958050012_5200694247103135744_n.jpg?_nc_cat=106&amp;_nc_ht=scontent.xx&amp;oh=374c489619b997d4b8a03037d0210c7b&amp;oe=5CBC8E08" TargetMode="External" /><Relationship Id="rId595" Type="http://schemas.openxmlformats.org/officeDocument/2006/relationships/hyperlink" Target="https://scontent.xx.fbcdn.net/v/t15.5256-10/s130x130/40450167_705768166457730_2132111766774087680_n.jpg?_nc_cat=103&amp;_nc_ht=scontent.xx&amp;oh=47e240c789c64db5236b737092b47a8c&amp;oe=5CC0F380" TargetMode="External" /><Relationship Id="rId596" Type="http://schemas.openxmlformats.org/officeDocument/2006/relationships/hyperlink" Target="https://scontent.xx.fbcdn.net/v/t15.5256-10/s130x130/38961689_1767901939993320_4941317968052092928_n.jpg?_nc_cat=111&amp;_nc_ht=scontent.xx&amp;oh=1076f2dc925ec5ac86b2e1154eed9f60&amp;oe=5CC454C4" TargetMode="External" /><Relationship Id="rId597" Type="http://schemas.openxmlformats.org/officeDocument/2006/relationships/hyperlink" Target="https://external.xx.fbcdn.net/safe_image.php?d=AQCybazYoii6Vnmw&amp;w=130&amp;h=130&amp;url=https%3A%2F%2Fassets.teenvogue.com%2Fphotos%2F5b9147041770162e12e72019%2F3%3A2%2Fw_1200%2Ch_630%2Cc_limit%2Ffb.jpg&amp;cfs=1&amp;_nc_hash=AQA8248vJo5eJIQE" TargetMode="External" /><Relationship Id="rId598" Type="http://schemas.openxmlformats.org/officeDocument/2006/relationships/hyperlink" Target="https://scontent.xx.fbcdn.net/v/t15.5256-10/s130x130/38903155_330260951078677_3127694411576639488_n.jpg?_nc_cat=100&amp;_nc_ht=scontent.xx&amp;oh=5346869e3cd3758cc56f936efd14db4e&amp;oe=5CBB360D" TargetMode="External" /><Relationship Id="rId599" Type="http://schemas.openxmlformats.org/officeDocument/2006/relationships/hyperlink" Target="https://scontent.xx.fbcdn.net/v/t15.5256-10/p130x130/38953796_543387389423470_4226993369752010752_n.jpg?_nc_cat=102&amp;_nc_ht=scontent.xx&amp;oh=f34ea82df420c9c73c5341f864f12dae&amp;oe=5CB2AAE8" TargetMode="External" /><Relationship Id="rId600" Type="http://schemas.openxmlformats.org/officeDocument/2006/relationships/hyperlink" Target="https://scontent.xx.fbcdn.net/v/t15.5256-10/p130x130/38761557_1707575879365440_8704814195390021632_n.jpg?_nc_cat=108&amp;_nc_ht=scontent.xx&amp;oh=54e1a3ba0b02bc526c12c409abe7fcbb&amp;oe=5CFA38EE" TargetMode="External" /><Relationship Id="rId601" Type="http://schemas.openxmlformats.org/officeDocument/2006/relationships/hyperlink" Target="https://scontent.xx.fbcdn.net/v/t15.5256-10/s130x130/38945056_503353446796102_4559373144963416064_n.jpg?_nc_cat=102&amp;_nc_ht=scontent.xx&amp;oh=54a5fc3d52c55bc694dc980d749dd370&amp;oe=5CB610AD" TargetMode="External" /><Relationship Id="rId602" Type="http://schemas.openxmlformats.org/officeDocument/2006/relationships/hyperlink" Target="https://scontent.xx.fbcdn.net/v/t15.5256-10/p130x130/38102752_1269766493164275_4083925767149322240_n.jpg?_nc_cat=111&amp;_nc_ht=scontent.xx&amp;oh=04b501d8d7b7ecf668497a0cab9f5143&amp;oe=5CC35EB7" TargetMode="External" /><Relationship Id="rId603" Type="http://schemas.openxmlformats.org/officeDocument/2006/relationships/hyperlink" Target="https://scontent.xx.fbcdn.net/v/t15.5256-10/p130x130/38951973_225871994946520_5653195165137895424_n.jpg?_nc_cat=107&amp;_nc_ht=scontent.xx&amp;oh=948b0a239a9c85c9d609634cdbfa1acc&amp;oe=5CFEF4AB" TargetMode="External" /><Relationship Id="rId604" Type="http://schemas.openxmlformats.org/officeDocument/2006/relationships/hyperlink" Target="https://scontent.xx.fbcdn.net/v/t15.13418-10/s130x130/38969670_1102988063212638_265045275104509952_n.jpg?_nc_cat=103&amp;_nc_ht=scontent.xx&amp;oh=25c00cdf0bf8764e4a69d8146f646f97&amp;oe=5CC1E978" TargetMode="External" /><Relationship Id="rId605" Type="http://schemas.openxmlformats.org/officeDocument/2006/relationships/hyperlink" Target="https://scontent.xx.fbcdn.net/v/t15.5256-10/p130x130/28757570_10155297192066479_5703115325206167552_n.jpg?_nc_cat=111&amp;_nc_ht=scontent.xx&amp;oh=410bde00d295f621ed42a88598da3268&amp;oe=5CFD18AD" TargetMode="External" /><Relationship Id="rId606" Type="http://schemas.openxmlformats.org/officeDocument/2006/relationships/hyperlink" Target="https://scontent.xx.fbcdn.net/v/t15.5256-10/p130x130/40574541_489307551551710_4469070388118159360_n.jpg?_nc_cat=105&amp;_nc_ht=scontent.xx&amp;oh=a18854aea486e255c12ac11876221938&amp;oe=5CFBBA72" TargetMode="External" /><Relationship Id="rId607" Type="http://schemas.openxmlformats.org/officeDocument/2006/relationships/hyperlink" Target="https://scontent.xx.fbcdn.net/v/t15.5256-10/p130x130/38981899_1149214481893770_4965405630706745344_n.jpg?_nc_cat=104&amp;_nc_ht=scontent.xx&amp;oh=6899d53d51cffa78c5237876f0fbc5bb&amp;oe=5CFA77C5" TargetMode="External" /><Relationship Id="rId608" Type="http://schemas.openxmlformats.org/officeDocument/2006/relationships/hyperlink" Target="https://scontent.xx.fbcdn.net/v/t1.0-0/p130x130/41807195_10156230126383300_8997065034592944128_n.jpg?_nc_cat=103&amp;_nc_ht=scontent.xx&amp;oh=bcbf14a27c1f94d4425fd776c024d3a4&amp;oe=5CC6759E" TargetMode="External" /><Relationship Id="rId609" Type="http://schemas.openxmlformats.org/officeDocument/2006/relationships/hyperlink" Target="https://external.xx.fbcdn.net/safe_image.php?d=AQDi151Fcu81d2DV&amp;w=130&amp;h=130&amp;url=https%3A%2F%2Fi.guim.co.uk%2Fimg%2Fmedia%2F718df224c8c66f5f588612ba18907e1282228a85%2F0_195_3644_2186%2Fmaster%2F3644.jpg%3Fwidth%3D1200%26height%3D630%26quality%3D85%26auto%3Dformat%26usm%3D12%26fit%3Dcrop%26crop%3Dfaces%252Centropy%26bm%3Dnormal%26ba%3Dbottom%252Cleft%26blend64%3DaHR0cHM6Ly9hc3NldHMuZ3VpbS5jby51ay9pbWFnZXMvb3ZlcmxheXMvZDM1ODZhNWVmNTc4MTc1NmQyMWEzYjYzNWU1MTcxNDEvdGctZGVmYXVsdC5wbmc%26s%3Dbc35fbb4ebabd9bfca6ffc3311f8ec7a&amp;cfs=1&amp;_nc_hash=AQBAE3zSaG9BxJcC" TargetMode="External" /><Relationship Id="rId610" Type="http://schemas.openxmlformats.org/officeDocument/2006/relationships/hyperlink" Target="https://scontent.xx.fbcdn.net/v/t15.5256-10/s130x130/38973095_457123264781948_6802577401944473600_n.jpg?_nc_cat=111&amp;_nc_ht=scontent.xx&amp;oh=6a4c5f5ea97f909ec2966543e01df6ad&amp;oe=5D0070DF" TargetMode="External" /><Relationship Id="rId611" Type="http://schemas.openxmlformats.org/officeDocument/2006/relationships/hyperlink" Target="https://scontent.xx.fbcdn.net/v/t1.0-0/p130x130/42189077_10156241279378300_3293403338007117824_n.jpg?_nc_cat=104&amp;_nc_ht=scontent.xx&amp;oh=374ae95a793cfd735c706c738eaf5f55&amp;oe=5CFA0499" TargetMode="External" /><Relationship Id="rId612" Type="http://schemas.openxmlformats.org/officeDocument/2006/relationships/hyperlink" Target="https://scontent.xx.fbcdn.net/v/t1.0-0/q88/s130x130/42222134_10156241922863300_6252304349439983616_n.jpg?_nc_cat=111&amp;_nc_ht=scontent.xx&amp;oh=45542cf5830f7311d28d0ec64e1987c6&amp;oe=5CBBA428" TargetMode="External" /><Relationship Id="rId613" Type="http://schemas.openxmlformats.org/officeDocument/2006/relationships/hyperlink" Target="https://scontent.xx.fbcdn.net/v/t15.5256-10/s130x130/38969545_1887415664900417_4244092472076009472_n.jpg?_nc_cat=102&amp;_nc_ht=scontent.xx&amp;oh=a95ee1fdc9f51a4c01058c695a9e2e6c&amp;oe=5CC70D40" TargetMode="External" /><Relationship Id="rId614" Type="http://schemas.openxmlformats.org/officeDocument/2006/relationships/hyperlink" Target="https://scontent.xx.fbcdn.net/v/t15.5256-10/s130x130/38969861_1580207048751420_1896505163884003328_n.jpg?_nc_cat=103&amp;_nc_ht=scontent.xx&amp;oh=c11fc63ce485dae94279971d49bb765b&amp;oe=5CF943DD" TargetMode="External" /><Relationship Id="rId615" Type="http://schemas.openxmlformats.org/officeDocument/2006/relationships/hyperlink" Target="https://scontent.xx.fbcdn.net/v/t1.0-0/s130x130/42177543_10156246726883300_2868771766971400192_n.jpg?_nc_cat=100&amp;_nc_ht=scontent.xx&amp;oh=c212a08363328504cbe12006c15873e9&amp;oe=5D00CC39" TargetMode="External" /><Relationship Id="rId616" Type="http://schemas.openxmlformats.org/officeDocument/2006/relationships/hyperlink" Target="https://scontent.xx.fbcdn.net/v/t15.5256-10/p130x130/38972412_1134268550061311_1477984188849192960_n.jpg?_nc_cat=101&amp;_nc_ht=scontent.xx&amp;oh=3e0f04725643154a7305564288f906d2&amp;oe=5CC1185D" TargetMode="External" /><Relationship Id="rId617" Type="http://schemas.openxmlformats.org/officeDocument/2006/relationships/hyperlink" Target="https://scontent.xx.fbcdn.net/v/t15.5256-10/p130x130/38961990_683191478729380_6316749367348822016_n.jpg?_nc_cat=103&amp;_nc_ht=scontent.xx&amp;oh=2bfc53e3f747bfb904b6771f5f4f8437&amp;oe=5CC79994" TargetMode="External" /><Relationship Id="rId618" Type="http://schemas.openxmlformats.org/officeDocument/2006/relationships/hyperlink" Target="https://scontent.xx.fbcdn.net/v/t1.0-0/p130x130/42301331_10156944417199684_3129543094349856768_n.jpg?_nc_cat=104&amp;_nc_ht=scontent.xx&amp;oh=cc2101f2803c03d60b835ec4aec164e3&amp;oe=5CF84EC6" TargetMode="External" /><Relationship Id="rId619" Type="http://schemas.openxmlformats.org/officeDocument/2006/relationships/hyperlink" Target="https://scontent.xx.fbcdn.net/v/t15.5256-10/p130x130/41263159_2145380372349193_8625377615609331712_n.jpg?_nc_cat=104&amp;_nc_ht=scontent.xx&amp;oh=62866006b74572284996d5a7a63de6c3&amp;oe=5D01712F" TargetMode="External" /><Relationship Id="rId620" Type="http://schemas.openxmlformats.org/officeDocument/2006/relationships/hyperlink" Target="https://scontent.xx.fbcdn.net/v/t1.0-0/q83/p130x130/42304104_10156250201503300_8872505936422371328_n.jpg?_nc_cat=101&amp;_nc_ht=scontent.xx&amp;oh=608bc5b68af9c0b16d6d9fbca35ddbe3&amp;oe=5CFB008F" TargetMode="External" /><Relationship Id="rId621" Type="http://schemas.openxmlformats.org/officeDocument/2006/relationships/hyperlink" Target="https://scontent.xx.fbcdn.net/v/t15.5256-10/s130x130/38969545_1887415664900417_4244092472076009472_n.jpg?_nc_cat=102&amp;_nc_ht=scontent.xx&amp;oh=a95ee1fdc9f51a4c01058c695a9e2e6c&amp;oe=5CC70D40" TargetMode="External" /><Relationship Id="rId622" Type="http://schemas.openxmlformats.org/officeDocument/2006/relationships/hyperlink" Target="https://scontent.xx.fbcdn.net/v/t15.13418-10/s130x130/38966503_2289057187989879_6970042012221308928_n.jpg?_nc_cat=103&amp;_nc_ht=scontent.xx&amp;oh=c4a80b8729a53524bb968f50030030a6&amp;oe=5CFE8B79" TargetMode="External" /><Relationship Id="rId623" Type="http://schemas.openxmlformats.org/officeDocument/2006/relationships/hyperlink" Target="https://scontent.xx.fbcdn.net/v/t1.0-0/s130x130/42410869_10156254148308300_149693212427026432_n.jpg?_nc_cat=102&amp;_nc_ht=scontent.xx&amp;oh=bf5278491a5d2dd4320dc4fb6a137141&amp;oe=5CC5F572" TargetMode="External" /><Relationship Id="rId624" Type="http://schemas.openxmlformats.org/officeDocument/2006/relationships/hyperlink" Target="https://scontent.xx.fbcdn.net/v/t15.13418-10/p130x130/40513954_299321997531565_5021480599169269760_n.jpg?_nc_cat=105&amp;_nc_ht=scontent.xx&amp;oh=b92ed1de54f594a99abd7f0e1378508e&amp;oe=5CC4C524" TargetMode="External" /><Relationship Id="rId625" Type="http://schemas.openxmlformats.org/officeDocument/2006/relationships/hyperlink" Target="https://scontent.xx.fbcdn.net/v/t15.5256-10/s130x130/38969783_144880546457397_811576560690659328_n.jpg?_nc_cat=107&amp;_nc_ht=scontent.xx&amp;oh=ce9c54d37113847534a2ecd2428ea802&amp;oe=5CC255B6" TargetMode="External" /><Relationship Id="rId626" Type="http://schemas.openxmlformats.org/officeDocument/2006/relationships/hyperlink" Target="https://scontent.xx.fbcdn.net/v/t15.5256-10/p130x130/40500169_342768166464125_2056692527603384320_n.jpg?_nc_cat=108&amp;_nc_ht=scontent.xx&amp;oh=c070453898b2d52ba9b6dce00d89036f&amp;oe=5CC93054" TargetMode="External" /><Relationship Id="rId627" Type="http://schemas.openxmlformats.org/officeDocument/2006/relationships/hyperlink" Target="https://scontent.xx.fbcdn.net/v/t15.5256-10/s130x130/41602446_1938082019572988_5759966458683588608_n.jpg?_nc_cat=101&amp;_nc_ht=scontent.xx&amp;oh=ddfc967e8baefd62d99aaa7e400e2cb3&amp;oe=5CFD1E77" TargetMode="External" /><Relationship Id="rId628" Type="http://schemas.openxmlformats.org/officeDocument/2006/relationships/hyperlink" Target="https://scontent.xx.fbcdn.net/v/t1.0-0/p130x130/42604400_10156258393848300_1066534233222152192_n.jpg?_nc_cat=105&amp;_nc_ht=scontent.xx&amp;oh=0194f5a0fc0aec134c59fd91a2ac6b2c&amp;oe=5CB83BDD" TargetMode="External" /><Relationship Id="rId629" Type="http://schemas.openxmlformats.org/officeDocument/2006/relationships/hyperlink" Target="https://scontent.xx.fbcdn.net/v/t1.0-0/p130x130/42625759_10156258948098300_1888826647122018304_n.jpg?_nc_cat=108&amp;_nc_ht=scontent.xx&amp;oh=fee5d5c8749e12fd85c2b71ab3ce4a46&amp;oe=5CB79474" TargetMode="External" /><Relationship Id="rId630" Type="http://schemas.openxmlformats.org/officeDocument/2006/relationships/hyperlink" Target="https://external.xx.fbcdn.net/safe_image.php?d=AQA8o1hVz5HRZkKy&amp;w=130&amp;h=130&amp;url=https%3A%2F%2Fstorage.googleapis.com%2Fp4-production-content%2Finternational%2Fwp-content%2Fuploads%2F2018%2F09%2F88d2bc2e-gp0stsep4_medium_res.jpg&amp;cfs=1&amp;_nc_hash=AQCpJ0AyhwT73nb0" TargetMode="External" /><Relationship Id="rId631" Type="http://schemas.openxmlformats.org/officeDocument/2006/relationships/hyperlink" Target="https://scontent.xx.fbcdn.net/v/t15.5256-10/p130x130/38980735_1854206321299708_2229559901795909632_n.jpg?_nc_cat=103&amp;_nc_ht=scontent.xx&amp;oh=aef895a4c8d299e0c15c160a2eb2cee7&amp;oe=5CB3829B" TargetMode="External" /><Relationship Id="rId632" Type="http://schemas.openxmlformats.org/officeDocument/2006/relationships/hyperlink" Target="https://scontent.xx.fbcdn.net/v/t15.5256-10/p130x130/38982789_1227901677360488_5108362268534374400_n.jpg?_nc_cat=104&amp;_nc_ht=scontent.xx&amp;oh=e7d49fbaf7072ba82bc53cdfbb70a655&amp;oe=5CB8BF17" TargetMode="External" /><Relationship Id="rId633" Type="http://schemas.openxmlformats.org/officeDocument/2006/relationships/hyperlink" Target="https://external.xx.fbcdn.net/safe_image.php?d=AQCpWZ_sOJO9hn98&amp;w=130&amp;h=130&amp;url=https%3A%2F%2Fwww3.nhk.or.jp%2Fnews%2Fhtml%2F20180926%2FK10011645321_1809262228_1809262230_01_02.jpg&amp;cfs=1&amp;_nc_hash=AQDPFUAaX_V_EyHb" TargetMode="External" /><Relationship Id="rId634" Type="http://schemas.openxmlformats.org/officeDocument/2006/relationships/hyperlink" Target="https://scontent.xx.fbcdn.net/v/t15.13418-10/p130x130/38979298_170564860487393_944357239878057984_n.jpg?_nc_cat=104&amp;_nc_ht=scontent.xx&amp;oh=37eb5f3d3a2a915a08b88175a622f1cd&amp;oe=5CFFF921" TargetMode="External" /><Relationship Id="rId635" Type="http://schemas.openxmlformats.org/officeDocument/2006/relationships/hyperlink" Target="https://scontent.xx.fbcdn.net/v/t15.5256-10/p130x130/38983551_2102117389800869_3794039784184217600_n.jpg?_nc_cat=108&amp;_nc_ht=scontent.xx&amp;oh=6cc7964ace843a0be66b0819cef3511e&amp;oe=5CC7DA03" TargetMode="External" /><Relationship Id="rId636" Type="http://schemas.openxmlformats.org/officeDocument/2006/relationships/hyperlink" Target="https://scontent.xx.fbcdn.net/v/t15.5256-10/s130x130/40283155_478297632689004_5017769914929250304_n.jpg?_nc_cat=102&amp;_nc_ht=scontent.xx&amp;oh=4130d04724968d5be978cca669cde79d&amp;oe=5CFE7E0C" TargetMode="External" /><Relationship Id="rId637" Type="http://schemas.openxmlformats.org/officeDocument/2006/relationships/hyperlink" Target="https://scontent.xx.fbcdn.net/v/t15.5256-10/p130x130/38982010_2217884561802522_8286847064977965056_n.jpg?_nc_cat=108&amp;_nc_ht=scontent.xx&amp;oh=92444892088d2bef1a9ad0f9e0804006&amp;oe=5CB3CA2C" TargetMode="External" /><Relationship Id="rId638" Type="http://schemas.openxmlformats.org/officeDocument/2006/relationships/hyperlink" Target="https://scontent.xx.fbcdn.net/v/t15.5256-10/p130x130/38983957_341662446570521_2430056761948897280_n.jpg?_nc_cat=102&amp;_nc_ht=scontent.xx&amp;oh=51cf11ad1cbdc15e850098b0782a0684&amp;oe=5CB70FA4" TargetMode="External" /><Relationship Id="rId639" Type="http://schemas.openxmlformats.org/officeDocument/2006/relationships/hyperlink" Target="https://scontent.xx.fbcdn.net/v/t15.5256-10/s130x130/40976515_1883757951699854_2752964605264265216_n.jpg?_nc_cat=106&amp;_nc_ht=scontent.xx&amp;oh=38a186f5d1fc20b13ac75ed36d26a83e&amp;oe=5CB53412" TargetMode="External" /><Relationship Id="rId640" Type="http://schemas.openxmlformats.org/officeDocument/2006/relationships/hyperlink" Target="https://scontent.xx.fbcdn.net/v/t15.5256-10/s130x130/41287360_339569753455576_1773730491480932352_n.jpg?_nc_cat=108&amp;_nc_ht=scontent.xx&amp;oh=2db8deceefb3aad88ffac7bebb244b5e&amp;oe=5CBC7932" TargetMode="External" /><Relationship Id="rId641" Type="http://schemas.openxmlformats.org/officeDocument/2006/relationships/hyperlink" Target="https://scontent.xx.fbcdn.net/v/t15.5256-10/s130x130/40344730_971142359745446_4034997942094921728_n.jpg?_nc_cat=111&amp;_nc_ht=scontent.xx&amp;oh=b1ed326f206a847eb6ad38fb3eb7df12&amp;oe=5CBB5EE5" TargetMode="External" /><Relationship Id="rId642" Type="http://schemas.openxmlformats.org/officeDocument/2006/relationships/hyperlink" Target="https://scontent.xx.fbcdn.net/v/t15.5256-10/p130x130/40483754_110355599848576_7830593805815382016_n.jpg?_nc_cat=104&amp;_nc_ht=scontent.xx&amp;oh=8c33ac538ef78dd63e41625f7240f13d&amp;oe=5CFEE10F" TargetMode="External" /><Relationship Id="rId643" Type="http://schemas.openxmlformats.org/officeDocument/2006/relationships/hyperlink" Target="https://scontent.xx.fbcdn.net/v/t1.0-0/s130x130/43119625_10156272845123300_5854954586762117120_n.png?_nc_cat=103&amp;_nc_ht=scontent.xx&amp;oh=d9cb94beedfbd3602552af3d60c90691&amp;oe=5CC2B4DD" TargetMode="External" /><Relationship Id="rId644" Type="http://schemas.openxmlformats.org/officeDocument/2006/relationships/hyperlink" Target="https://scontent.xx.fbcdn.net/v/t15.5256-10/s130x130/27603806_10155761134458300_631215108516741120_n.jpg?_nc_cat=108&amp;_nc_ht=scontent.xx&amp;oh=1ae85a24048d8ce006e0723fd1815a93&amp;oe=5CFCF083" TargetMode="External" /><Relationship Id="rId645" Type="http://schemas.openxmlformats.org/officeDocument/2006/relationships/hyperlink" Target="https://external.xx.fbcdn.net/safe_image.php?d=AQCCeJexSb036O-_&amp;w=130&amp;h=130&amp;url=https%3A%2F%2Fcdn-images-1.medium.com%2Fmax%2F1200%2F1%2AgIildA1opgx_euzShiCisw.jpeg&amp;cfs=1&amp;sx=400&amp;sy=0&amp;sw=800&amp;sh=800&amp;_nc_hash=AQC_IijNca6ZXO_Q" TargetMode="External" /><Relationship Id="rId646" Type="http://schemas.openxmlformats.org/officeDocument/2006/relationships/hyperlink" Target="https://external.xx.fbcdn.net/safe_image.php?d=AQAhljlf6UWTwxbw&amp;w=130&amp;h=130&amp;url=https%3A%2F%2Faaf1a18515da0e792f78-c27fdabe952dfc357fe25ebf5c8897ee.ssl.cf5.rackcdn.com%2F1844%2FGP0STSF5F_Medium_res_with_credit_line.jpg%3Fv%3D1537701362000&amp;cfs=1&amp;sx=137&amp;sy=0&amp;sw=800&amp;sh=800&amp;_nc_hash=AQDPCZrW3FXJv1Wz" TargetMode="External" /><Relationship Id="rId647" Type="http://schemas.openxmlformats.org/officeDocument/2006/relationships/hyperlink" Target="https://scontent.xx.fbcdn.net/v/t15.5256-10/p130x130/41091269_1000881470114371_4914416221350264832_n.jpg?_nc_cat=106&amp;_nc_ht=scontent.xx&amp;oh=d5eead569701f32edfed0ae6aba01d51&amp;oe=5CF70DC9" TargetMode="External" /><Relationship Id="rId648" Type="http://schemas.openxmlformats.org/officeDocument/2006/relationships/hyperlink" Target="https://scontent.xx.fbcdn.net/v/t15.5256-10/p130x130/38972618_1814259732022435_4085316623588655104_n.jpg?_nc_cat=102&amp;_nc_ht=scontent.xx&amp;oh=90be8d4b5f2681b71d259978fdce5ed9&amp;oe=5CC34E51" TargetMode="External" /><Relationship Id="rId649" Type="http://schemas.openxmlformats.org/officeDocument/2006/relationships/hyperlink" Target="https://scontent.xx.fbcdn.net/v/t1.0-0/p130x130/43133281_10156277954778300_4595987281600315392_n.jpg?_nc_cat=109&amp;_nc_ht=scontent.xx&amp;oh=12451b8ae0c505870b73cf8c218c6f13&amp;oe=5D0014DB" TargetMode="External" /><Relationship Id="rId650" Type="http://schemas.openxmlformats.org/officeDocument/2006/relationships/hyperlink" Target="https://scontent.xx.fbcdn.net/v/t15.5256-10/s130x130/41287360_339569753455576_1773730491480932352_n.jpg?_nc_cat=108&amp;_nc_ht=scontent.xx&amp;oh=2db8deceefb3aad88ffac7bebb244b5e&amp;oe=5CBC7932" TargetMode="External" /><Relationship Id="rId651" Type="http://schemas.openxmlformats.org/officeDocument/2006/relationships/hyperlink" Target="https://scontent.xx.fbcdn.net/v/t15.13418-10/p130x130/40434461_1155782497911266_4693434944175734784_n.jpg?_nc_cat=110&amp;_nc_ht=scontent.xx&amp;oh=902bc2b033eeb32bf979e94faf96bf9e&amp;oe=5CF7E4B9" TargetMode="External" /><Relationship Id="rId652" Type="http://schemas.openxmlformats.org/officeDocument/2006/relationships/hyperlink" Target="https://external.xx.fbcdn.net/safe_image.php?d=AQA_lqv1K_i0MFHO&amp;w=130&amp;h=130&amp;url=https%3A%2F%2Funearthed.greenpeace.org%2Fwp-content%2Fuploads%2F2018%2F09%2FGettyImages-110129512.jpg&amp;cfs=1&amp;sx=1&amp;sy=0&amp;sw=2015&amp;sh=2015&amp;_nc_hash=AQCqaGIzqbN4b3A_" TargetMode="External" /><Relationship Id="rId653" Type="http://schemas.openxmlformats.org/officeDocument/2006/relationships/hyperlink" Target="https://scontent.xx.fbcdn.net/v/t15.5256-10/p130x130/41553582_279062906278832_3186777076917075968_n.jpg?_nc_cat=105&amp;_nc_ht=scontent.xx&amp;oh=0a36407b889c1a78f2b704a5c191bad6&amp;oe=5CBECC6E" TargetMode="External" /><Relationship Id="rId654" Type="http://schemas.openxmlformats.org/officeDocument/2006/relationships/hyperlink" Target="https://scontent.xx.fbcdn.net/v/t15.5256-10/s130x130/41370665_284652312151100_1389062470148030464_n.jpg?_nc_cat=101&amp;_nc_ht=scontent.xx&amp;oh=523dee61abe3c35e86e48ba5649fa957&amp;oe=5CB8D454" TargetMode="External" /><Relationship Id="rId655" Type="http://schemas.openxmlformats.org/officeDocument/2006/relationships/hyperlink" Target="https://scontent.xx.fbcdn.net/v/t1.0-0/p130x130/43407025_10156287343083300_7415516793256542208_n.jpg?_nc_cat=107&amp;_nc_ht=scontent.xx&amp;oh=6b5391eedbb416686bf0828fc1f09e4c&amp;oe=5CF3C85F" TargetMode="External" /><Relationship Id="rId656" Type="http://schemas.openxmlformats.org/officeDocument/2006/relationships/hyperlink" Target="https://scontent.xx.fbcdn.net/v/t15.5256-10/s130x130/40949206_921523901379316_8610175578865139712_n.jpg?_nc_cat=105&amp;_nc_ht=scontent.xx&amp;oh=c717a27e680c968fa17a4b617b550ff0&amp;oe=5CBAEED7" TargetMode="External" /><Relationship Id="rId657" Type="http://schemas.openxmlformats.org/officeDocument/2006/relationships/hyperlink" Target="https://external.xx.fbcdn.net/safe_image.php?d=AQBIemtdA-JKPknO&amp;w=130&amp;h=130&amp;url=https%3A%2F%2Fo.aolcdn.com%2Fimages%2Fdims3%2FGLOB%2Fcrop%2F1200x630%2B0%2B86%2Fresize%2F1200x630%21%2Fformat%2Fjpg%2Fquality%2F85%2Fhttp%253A%252F%252Fo.aolcdn.com%252Fhss%252Fstorage%252Fmidas%252F47c70f18a13833c2bd26ad3c9abd8d2a%252F206722051%252FGP0STSH52.jpg&amp;cfs=1&amp;_nc_hash=AQC8KDZZcuALMEJI" TargetMode="External" /><Relationship Id="rId658" Type="http://schemas.openxmlformats.org/officeDocument/2006/relationships/hyperlink" Target="https://scontent.xx.fbcdn.net/v/t15.5256-10/p130x130/40678591_1970852022973645_2297515973864849408_n.jpg?_nc_cat=105&amp;_nc_ht=scontent.xx&amp;oh=f347131fb522475a7b2f1d8e8c0c385d&amp;oe=5CB562C9" TargetMode="External" /><Relationship Id="rId659" Type="http://schemas.openxmlformats.org/officeDocument/2006/relationships/hyperlink" Target="https://scontent.xx.fbcdn.net/v/t1.0-0/s130x130/43599377_10156291147993300_2684386020635443200_n.png?_nc_cat=108&amp;_nc_ht=scontent.xx&amp;oh=caf6a969bf063c12acf6b7a308d5be1f&amp;oe=5CC45A90" TargetMode="External" /><Relationship Id="rId660" Type="http://schemas.openxmlformats.org/officeDocument/2006/relationships/hyperlink" Target="https://scontent.xx.fbcdn.net/v/t1.0-0/p130x130/43509353_10156291159578300_4851757536174407680_n.jpg?_nc_cat=1&amp;_nc_ht=scontent.xx&amp;oh=76641fa72dda657c60adacb8ef2afa86&amp;oe=5CC0509E" TargetMode="External" /><Relationship Id="rId661" Type="http://schemas.openxmlformats.org/officeDocument/2006/relationships/hyperlink" Target="https://scontent.xx.fbcdn.net/v/t1.0-0/p130x130/43551196_10156293157308300_4684568551128825856_n.jpg?_nc_cat=111&amp;_nc_ht=scontent.xx&amp;oh=45200aff7e3e4e2a259751bdb0b03e1c&amp;oe=5CBBAA88" TargetMode="External" /><Relationship Id="rId662" Type="http://schemas.openxmlformats.org/officeDocument/2006/relationships/hyperlink" Target="https://external.xx.fbcdn.net/safe_image.php?d=AQCtuV3vLuEpMXTT&amp;w=130&amp;h=130&amp;url=http%3A%2F%2Fgrist.files.wordpress.com%2F2018%2F09%2Fhurricane-michael-shell-point-beach.jpg%3Fw%3D1200%26h%3D675%26crop%3D1&amp;cfs=1&amp;_nc_hash=AQC1S1EVCi1072Pd" TargetMode="External" /><Relationship Id="rId663" Type="http://schemas.openxmlformats.org/officeDocument/2006/relationships/hyperlink" Target="https://scontent.xx.fbcdn.net/v/t15.13418-10/p130x130/40696936_2239793159591877_5427196803520921600_n.jpg?_nc_cat=104&amp;_nc_ht=scontent.xx&amp;oh=2b4efde9ebf688c04b6a8e8f20e64e7b&amp;oe=5CF56704" TargetMode="External" /><Relationship Id="rId664" Type="http://schemas.openxmlformats.org/officeDocument/2006/relationships/hyperlink" Target="https://scontent.xx.fbcdn.net/v/t15.13418-10/s130x130/40637393_2379553292268305_7534524388498997248_n.jpg?_nc_cat=107&amp;_nc_ht=scontent.xx&amp;oh=37fba00adeb96cb5dbae47ac333970e7&amp;oe=5CF30691" TargetMode="External" /><Relationship Id="rId665" Type="http://schemas.openxmlformats.org/officeDocument/2006/relationships/hyperlink" Target="https://scontent.xx.fbcdn.net/v/t15.5256-10/p130x130/41606868_277399286450672_893797584949215232_n.jpg?_nc_cat=100&amp;_nc_ht=scontent.xx&amp;oh=b917404e7b1743216628d7e1bef13d28&amp;oe=5CC1FA6A" TargetMode="External" /><Relationship Id="rId666" Type="http://schemas.openxmlformats.org/officeDocument/2006/relationships/hyperlink" Target="https://scontent.xx.fbcdn.net/v/t15.5256-10/s130x130/40949206_921523901379316_8610175578865139712_n.jpg?_nc_cat=105&amp;_nc_ht=scontent.xx&amp;oh=c717a27e680c968fa17a4b617b550ff0&amp;oe=5CBAEED7" TargetMode="External" /><Relationship Id="rId667" Type="http://schemas.openxmlformats.org/officeDocument/2006/relationships/hyperlink" Target="https://scontent.xx.fbcdn.net/v/t15.5256-10/p130x130/41556105_335015460388727_3826478937731497984_n.jpg?_nc_cat=109&amp;_nc_ht=scontent.xx&amp;oh=bd3ff551b51a340e41b8965f43263b45&amp;oe=5CF3A179" TargetMode="External" /><Relationship Id="rId668" Type="http://schemas.openxmlformats.org/officeDocument/2006/relationships/hyperlink" Target="https://scontent.xx.fbcdn.net/v/t15.5256-10/p130x130/41169843_1618205244950054_3744857744310534144_n.jpg?_nc_cat=111&amp;_nc_ht=scontent.xx&amp;oh=0ea26320eec738f03ccdd8ea5c79a9d7&amp;oe=5CF3FF9B" TargetMode="External" /><Relationship Id="rId669" Type="http://schemas.openxmlformats.org/officeDocument/2006/relationships/hyperlink" Target="https://scontent.xx.fbcdn.net/v/t15.5256-10/p130x130/42772958_310004572930106_8069952354696298496_n.jpg?_nc_cat=111&amp;_nc_ht=scontent.xx&amp;oh=79775cb7280615e6089b853892bae221&amp;oe=5CC1C4CB" TargetMode="External" /><Relationship Id="rId670" Type="http://schemas.openxmlformats.org/officeDocument/2006/relationships/hyperlink" Target="https://scontent.xx.fbcdn.net/v/t15.5256-10/s130x130/41560126_927843924077304_4013985982830346240_n.jpg?_nc_cat=103&amp;_nc_ht=scontent.xx&amp;oh=62bad95d785d3494507fe0b3f864fe44&amp;oe=5CC3CD18" TargetMode="External" /><Relationship Id="rId671" Type="http://schemas.openxmlformats.org/officeDocument/2006/relationships/hyperlink" Target="https://scontent.xx.fbcdn.net/v/t15.5256-10/s130x130/42152271_2043693835961413_417654194799902720_n.jpg?_nc_cat=104&amp;_nc_ht=scontent.xx&amp;oh=b8c267412dff086d6d89ca0406025fcd&amp;oe=5CC8DBF4" TargetMode="External" /><Relationship Id="rId672" Type="http://schemas.openxmlformats.org/officeDocument/2006/relationships/hyperlink" Target="https://scontent.xx.fbcdn.net/v/t15.5256-10/p130x130/43291401_513132892492528_2887949246919606272_n.jpg?_nc_cat=111&amp;_nc_ht=scontent.xx&amp;oh=246d15e28b6c3903140b668d3fa3eaf4&amp;oe=5CFC3ADB" TargetMode="External" /><Relationship Id="rId673" Type="http://schemas.openxmlformats.org/officeDocument/2006/relationships/hyperlink" Target="https://scontent.xx.fbcdn.net/v/t15.5256-10/p130x130/27599751_10155766997648515_1329750904525553664_n.jpg?_nc_cat=108&amp;_nc_ht=scontent.xx&amp;oh=775edd8fa2102c9bb2f963f71a5ff151&amp;oe=5CC38D4F" TargetMode="External" /><Relationship Id="rId674" Type="http://schemas.openxmlformats.org/officeDocument/2006/relationships/hyperlink" Target="https://scontent.xx.fbcdn.net/v/t15.5256-10/p130x130/43786063_275246036454049_6143066722464169984_n.jpg?_nc_cat=106&amp;_nc_ht=scontent.xx&amp;oh=62c5ff63f947d3e760ce4d78e5994137&amp;oe=5CFF4430" TargetMode="External" /><Relationship Id="rId675" Type="http://schemas.openxmlformats.org/officeDocument/2006/relationships/hyperlink" Target="https://scontent.xx.fbcdn.net/v/t15.5256-10/s130x130/42551516_1143925832442084_3786798082776104960_n.jpg?_nc_cat=108&amp;_nc_ht=scontent.xx&amp;oh=1ebd9f808c4145eaafda7a05fd09e2f0&amp;oe=5CFBAD4C" TargetMode="External" /><Relationship Id="rId676" Type="http://schemas.openxmlformats.org/officeDocument/2006/relationships/hyperlink" Target="https://scontent.xx.fbcdn.net/v/t15.5256-10/p130x130/41817085_322065655260417_270752822784425984_n.jpg?_nc_cat=100&amp;_nc_ht=scontent.xx&amp;oh=289bb3261fc9ce9ada01765acec00ee6&amp;oe=5CC33206" TargetMode="External" /><Relationship Id="rId677" Type="http://schemas.openxmlformats.org/officeDocument/2006/relationships/hyperlink" Target="https://scontent.xx.fbcdn.net/v/t15.5256-10/p130x130/41924277_2062916037122677_4404276923807563776_n.jpg?_nc_cat=110&amp;_nc_ht=scontent.xx&amp;oh=b2beb0f66aef31365ddcd9de134099b2&amp;oe=5CC167E0" TargetMode="External" /><Relationship Id="rId678" Type="http://schemas.openxmlformats.org/officeDocument/2006/relationships/hyperlink" Target="https://scontent.xx.fbcdn.net/v/t15.5256-10/s130x130/43223386_315330069277851_6248787247965929472_n.jpg?_nc_cat=110&amp;_nc_ht=scontent.xx&amp;oh=cfa16b5be31acbf1241a600652dcf171&amp;oe=5CF78343" TargetMode="External" /><Relationship Id="rId679" Type="http://schemas.openxmlformats.org/officeDocument/2006/relationships/hyperlink" Target="https://scontent.xx.fbcdn.net/v/t15.5256-10/s130x130/42811275_611240149278995_4287876794620575744_n.jpg?_nc_cat=103&amp;_nc_ht=scontent.xx&amp;oh=17f1f0b9b4bbb15b2131d384ddd689e3&amp;oe=5CB28BDD" TargetMode="External" /><Relationship Id="rId680" Type="http://schemas.openxmlformats.org/officeDocument/2006/relationships/hyperlink" Target="https://scontent.xx.fbcdn.net/v/t1.0-0/p130x130/44598621_10156322361918300_3530393641921019904_n.jpg?_nc_cat=102&amp;_nc_ht=scontent.xx&amp;oh=84d9f517d0a34eb50c54a03f96009c94&amp;oe=5CC74BD4" TargetMode="External" /><Relationship Id="rId681" Type="http://schemas.openxmlformats.org/officeDocument/2006/relationships/hyperlink" Target="https://scontent.xx.fbcdn.net/v/t15.5256-10/s130x130/43917742_252841318911569_2656250067836469248_n.jpg?_nc_cat=102&amp;_nc_ht=scontent.xx&amp;oh=0e95f48825a7a422c7c8498c937622b1&amp;oe=5CB7C7A0" TargetMode="External" /><Relationship Id="rId682" Type="http://schemas.openxmlformats.org/officeDocument/2006/relationships/hyperlink" Target="https://scontent.xx.fbcdn.net/v/t15.13418-10/s130x130/43295672_278829222750007_2212475050173399040_n.jpg?_nc_cat=104&amp;_nc_ht=scontent.xx&amp;oh=89f694adcf404724e06348ad2cf19958&amp;oe=5CC6A53F" TargetMode="External" /><Relationship Id="rId683" Type="http://schemas.openxmlformats.org/officeDocument/2006/relationships/hyperlink" Target="https://scontent.xx.fbcdn.net/v/t15.5256-10/s130x130/43785060_2085620458322200_8919282038696050688_n.jpg?_nc_cat=103&amp;_nc_ht=scontent.xx&amp;oh=cd151835a48d108a87db1457d6561fbe&amp;oe=5CFE7BD3" TargetMode="External" /><Relationship Id="rId684" Type="http://schemas.openxmlformats.org/officeDocument/2006/relationships/hyperlink" Target="https://scontent.xx.fbcdn.net/v/t15.5256-10/s130x130/42496318_2296384880647879_7621155296198524928_n.jpg?_nc_cat=106&amp;_nc_ht=scontent.xx&amp;oh=be0b297098d8dc43e87d41d8c3fa80fe&amp;oe=5CB751BF" TargetMode="External" /><Relationship Id="rId685" Type="http://schemas.openxmlformats.org/officeDocument/2006/relationships/hyperlink" Target="https://scontent.xx.fbcdn.net/v/t15.5256-10/p130x130/43135124_1239264842893009_830284063842500608_n.jpg?_nc_cat=111&amp;_nc_ht=scontent.xx&amp;oh=595e3936af5e4f5a9351319430c13e2c&amp;oe=5CFB52CC" TargetMode="External" /><Relationship Id="rId686" Type="http://schemas.openxmlformats.org/officeDocument/2006/relationships/hyperlink" Target="https://scontent.xx.fbcdn.net/v/t15.5256-10/p130x130/41868296_729015130789918_870051174626099200_n.jpg?_nc_cat=106&amp;_nc_ht=scontent.xx&amp;oh=bcd4d622acd49c396a56f0b11bc241f1&amp;oe=5CC0CC56" TargetMode="External" /><Relationship Id="rId687" Type="http://schemas.openxmlformats.org/officeDocument/2006/relationships/hyperlink" Target="https://scontent.xx.fbcdn.net/v/t1.0-0/p130x130/44865282_10156330848303300_3490203180506021888_n.jpg?_nc_cat=102&amp;_nc_ht=scontent.xx&amp;oh=d0296b38b2a2a896b35f758e8f4e6ac7&amp;oe=5CFA795F" TargetMode="External" /><Relationship Id="rId688" Type="http://schemas.openxmlformats.org/officeDocument/2006/relationships/hyperlink" Target="https://external.xx.fbcdn.net/safe_image.php?d=AQAOisDvvw490FuA&amp;w=130&amp;h=130&amp;url=https%3A%2F%2Fpmdvod.nationalgeographic.com%2FNG_Video%2F599%2F391%2Fsmpost_1526423457673.jpg&amp;cfs=1&amp;_nc_hash=AQAgbqOGx2kTOtVU" TargetMode="External" /><Relationship Id="rId689" Type="http://schemas.openxmlformats.org/officeDocument/2006/relationships/hyperlink" Target="https://scontent.xx.fbcdn.net/v/t15.5256-10/s130x130/43496093_315821015876008_520230619557396480_n.jpg?_nc_cat=101&amp;_nc_ht=scontent.xx&amp;oh=3658fb17592f06cfbac51c2b82c8a6e5&amp;oe=5CFD98C6" TargetMode="External" /><Relationship Id="rId690" Type="http://schemas.openxmlformats.org/officeDocument/2006/relationships/hyperlink" Target="https://scontent.xx.fbcdn.net/v/t15.5256-10/p130x130/43784355_1319604431510256_8998650981331763200_n.jpg?_nc_cat=103&amp;_nc_ht=scontent.xx&amp;oh=8124f1f2e10ca46ec40768a2aa934812&amp;oe=5CBEB21C" TargetMode="External" /><Relationship Id="rId691" Type="http://schemas.openxmlformats.org/officeDocument/2006/relationships/hyperlink" Target="https://scontent.xx.fbcdn.net/v/t1.0-0/p130x130/44976648_10156336944363300_6002511808873627648_n.jpg?_nc_cat=107&amp;_nc_ht=scontent.xx&amp;oh=609fd26c6d2d167cc2317453c11b41c3&amp;oe=5CB28B0C" TargetMode="External" /><Relationship Id="rId692" Type="http://schemas.openxmlformats.org/officeDocument/2006/relationships/hyperlink" Target="https://scontent.xx.fbcdn.net/v/t15.5256-10/p130x130/43626050_271450630221549_1314817629654876160_n.jpg?_nc_cat=100&amp;_nc_ht=scontent.xx&amp;oh=cc9b6513e8ba338a4354e991c04cdbd7&amp;oe=5CFAC38D" TargetMode="External" /><Relationship Id="rId693" Type="http://schemas.openxmlformats.org/officeDocument/2006/relationships/hyperlink" Target="https://scontent.xx.fbcdn.net/v/t15.5256-10/s130x130/43496093_315821015876008_520230619557396480_n.jpg?_nc_cat=101&amp;_nc_ht=scontent.xx&amp;oh=3658fb17592f06cfbac51c2b82c8a6e5&amp;oe=5CFD98C6" TargetMode="External" /><Relationship Id="rId694" Type="http://schemas.openxmlformats.org/officeDocument/2006/relationships/hyperlink" Target="https://scontent.xx.fbcdn.net/v/t15.5256-10/p130x130/44759747_2196464344013152_2922624081268310016_n.jpg?_nc_cat=102&amp;_nc_ht=scontent.xx&amp;oh=b3b17ee88f8c934c35dea64825dd6bef&amp;oe=5CC09E6E" TargetMode="External" /><Relationship Id="rId695" Type="http://schemas.openxmlformats.org/officeDocument/2006/relationships/hyperlink" Target="https://scontent.xx.fbcdn.net/v/t15.13418-10/p130x130/43643904_548566382215397_163593161115959296_n.jpg?_nc_cat=102&amp;_nc_ht=scontent.xx&amp;oh=8a2328630fd9bcf1d7d7fe029f01333b&amp;oe=5CF4F71E" TargetMode="External" /><Relationship Id="rId696" Type="http://schemas.openxmlformats.org/officeDocument/2006/relationships/hyperlink" Target="https://scontent.xx.fbcdn.net/v/t15.5256-10/p130x130/27862897_10154646131684229_935602065009278976_n.jpg?_nc_cat=100&amp;_nc_ht=scontent.xx&amp;oh=614b2da68e8f67132b96253989129f99&amp;oe=5CFC44FA" TargetMode="External" /><Relationship Id="rId697" Type="http://schemas.openxmlformats.org/officeDocument/2006/relationships/hyperlink" Target="https://scontent.xx.fbcdn.net/v/t15.5256-10/p130x130/42013930_2076016469128669_4370585847423041536_n.jpg?_nc_cat=101&amp;_nc_ht=scontent.xx&amp;oh=28680b17cc2d2201f32543f33c544a2a&amp;oe=5CF14ED3" TargetMode="External" /><Relationship Id="rId698" Type="http://schemas.openxmlformats.org/officeDocument/2006/relationships/hyperlink" Target="https://scontent.xx.fbcdn.net/v/t15.5256-10/p130x130/42846565_320815828720124_4563954672477405184_n.jpg?_nc_cat=104&amp;_nc_ht=scontent.xx&amp;oh=ecb9564bfd7d26e0249d7de69df885a5&amp;oe=5CC82F91" TargetMode="External" /><Relationship Id="rId699" Type="http://schemas.openxmlformats.org/officeDocument/2006/relationships/hyperlink" Target="https://scontent.xx.fbcdn.net/v/t1.0-0/p130x130/45231159_10156880716839138_3377902949790384128_n.jpg?_nc_cat=110&amp;_nc_ht=scontent.xx&amp;oh=fb841921c6132ade516a2332d89f505c&amp;oe=5CF1283E" TargetMode="External" /><Relationship Id="rId700" Type="http://schemas.openxmlformats.org/officeDocument/2006/relationships/hyperlink" Target="https://scontent.xx.fbcdn.net/v/t15.5256-10/p130x130/43626050_271450630221549_1314817629654876160_n.jpg?_nc_cat=100&amp;_nc_ht=scontent.xx&amp;oh=cc9b6513e8ba338a4354e991c04cdbd7&amp;oe=5CFAC38D" TargetMode="External" /><Relationship Id="rId701" Type="http://schemas.openxmlformats.org/officeDocument/2006/relationships/hyperlink" Target="https://scontent.xx.fbcdn.net/v/t15.5256-10/p130x130/41323104_1926734684069687_142341757424631808_n.jpg?_nc_cat=102&amp;_nc_ht=scontent.xx&amp;oh=deba72a7c9a162546fecddd5bbd98cc0&amp;oe=5CC8936F" TargetMode="External" /><Relationship Id="rId702" Type="http://schemas.openxmlformats.org/officeDocument/2006/relationships/hyperlink" Target="https://scontent.xx.fbcdn.net/v/t15.5256-10/s130x130/43717631_326119924881262_2799994179327885312_n.jpg?_nc_cat=102&amp;_nc_ht=scontent.xx&amp;oh=7916b1c18d2bb73f6dbbb68b7bdb7831&amp;oe=5CC452F9" TargetMode="External" /><Relationship Id="rId703" Type="http://schemas.openxmlformats.org/officeDocument/2006/relationships/hyperlink" Target="https://scontent.xx.fbcdn.net/v/t15.5256-10/s130x130/43400424_1890042974424985_570206150344048640_n.jpg?_nc_cat=109&amp;_nc_ht=scontent.xx&amp;oh=ee5cb2484f5e0f5414ff86898bc4c67c&amp;oe=5CF41F37" TargetMode="External" /><Relationship Id="rId704" Type="http://schemas.openxmlformats.org/officeDocument/2006/relationships/hyperlink" Target="https://scontent.xx.fbcdn.net/v/t15.5256-10/s130x130/43784932_499500420562912_4442482079539658752_n.jpg?_nc_cat=101&amp;_nc_ht=scontent.xx&amp;oh=3f6119dcc3ed5927414e14bfbe35a5dc&amp;oe=5D006F59" TargetMode="External" /><Relationship Id="rId705" Type="http://schemas.openxmlformats.org/officeDocument/2006/relationships/hyperlink" Target="https://scontent.xx.fbcdn.net/v/t15.5256-10/s130x130/43729919_901929083528354_4299081462352707584_n.jpg?_nc_cat=103&amp;_nc_ht=scontent.xx&amp;oh=b43b600b595dd74292e14d1803296c38&amp;oe=5CF52179" TargetMode="External" /><Relationship Id="rId706" Type="http://schemas.openxmlformats.org/officeDocument/2006/relationships/hyperlink" Target="https://scontent.xx.fbcdn.net/v/t1.0-0/s130x130/45477115_10156354872383300_3912444361723346944_n.jpg?_nc_cat=100&amp;_nc_ht=scontent.xx&amp;oh=6e409966b7bed4620b257cb9160a80d2&amp;oe=5CBF9778" TargetMode="External" /><Relationship Id="rId707" Type="http://schemas.openxmlformats.org/officeDocument/2006/relationships/hyperlink" Target="https://scontent.xx.fbcdn.net/v/t15.5256-10/s130x130/43987047_318322488948140_4488910895052750848_n.jpg?_nc_cat=105&amp;_nc_ht=scontent.xx&amp;oh=b0be4ebb86bd21417f8d793e8628714c&amp;oe=5CC453CB" TargetMode="External" /><Relationship Id="rId708" Type="http://schemas.openxmlformats.org/officeDocument/2006/relationships/hyperlink" Target="https://scontent.xx.fbcdn.net/v/t15.5256-10/s130x130/43917972_565787110501603_3582363540771569664_n.jpg?_nc_cat=108&amp;_nc_ht=scontent.xx&amp;oh=22b740e11ed26b286fa2ba6273c19bc0&amp;oe=5CFC86E8" TargetMode="External" /><Relationship Id="rId709" Type="http://schemas.openxmlformats.org/officeDocument/2006/relationships/hyperlink" Target="https://scontent.xx.fbcdn.net/v/t15.5256-10/p130x130/38544186_673931489643229_734639016221081600_n.jpg?_nc_cat=101&amp;_nc_ht=scontent.xx&amp;oh=84a5e345de6cd7fdc5c7da55e1025e63&amp;oe=5CFD9B4D" TargetMode="External" /><Relationship Id="rId710" Type="http://schemas.openxmlformats.org/officeDocument/2006/relationships/hyperlink" Target="https://scontent.xx.fbcdn.net/v/t1.0-0/p130x130/46092878_10156366867088300_6980677605376655360_n.jpg?_nc_cat=103&amp;_nc_ht=scontent.xx&amp;oh=22a44861565d02684ed2acb0b4dc8812&amp;oe=5CC77907" TargetMode="External" /><Relationship Id="rId711" Type="http://schemas.openxmlformats.org/officeDocument/2006/relationships/hyperlink" Target="https://scontent.xx.fbcdn.net/v/t15.5256-10/s130x130/43982345_281034199210299_485943350172581888_n.jpg?_nc_cat=109&amp;_nc_ht=scontent.xx&amp;oh=1ada82c786f8f5dc3ba3f9384e634b5d&amp;oe=5CC077EC" TargetMode="External" /><Relationship Id="rId712" Type="http://schemas.openxmlformats.org/officeDocument/2006/relationships/hyperlink" Target="https://scontent.xx.fbcdn.net/v/t1.0-0/p130x130/46091038_10156370261753300_4106038762755063808_n.jpg?_nc_cat=108&amp;_nc_ht=scontent.xx&amp;oh=62a69da35e81d01971d486d67322df75&amp;oe=5CC2345B" TargetMode="External" /><Relationship Id="rId713" Type="http://schemas.openxmlformats.org/officeDocument/2006/relationships/hyperlink" Target="https://external.xx.fbcdn.net/safe_image.php?d=AQBal-h4Da-scVKE&amp;w=130&amp;h=130&amp;url=https%3A%2F%2Fstorage.googleapis.com%2Fplanet4-international-stateless%2F2018%2F11%2F4306d168-gp0stsnwx_web_size.jpg&amp;cfs=1&amp;_nc_hash=AQBa5cez8SENoG4S" TargetMode="External" /><Relationship Id="rId714" Type="http://schemas.openxmlformats.org/officeDocument/2006/relationships/hyperlink" Target="https://scontent.xx.fbcdn.net/v/t1.0-0/p130x130/46273220_2005465659491882_1762722679279845376_n.jpg?_nc_cat=109&amp;_nc_ht=scontent.xx&amp;oh=af89a92b664a7fece168f516c149dd96&amp;oe=5CB8E65F" TargetMode="External" /><Relationship Id="rId715" Type="http://schemas.openxmlformats.org/officeDocument/2006/relationships/hyperlink" Target="https://scontent.xx.fbcdn.net/v/t15.13418-10/p130x130/43982623_336829780232938_3449024717699153920_n.jpg?_nc_cat=107&amp;_nc_ht=scontent.xx&amp;oh=8a0a204408fbabb5ccddf65bf90005f7&amp;oe=5CC6A727" TargetMode="External" /><Relationship Id="rId716" Type="http://schemas.openxmlformats.org/officeDocument/2006/relationships/hyperlink" Target="https://scontent.xx.fbcdn.net/v/t1.0-0/p130x130/46002459_10156374859168300_7291641922030927872_n.jpg?_nc_cat=111&amp;_nc_ht=scontent.xx&amp;oh=bcd59e78054dddca1c58770d04f23aac&amp;oe=5CF39693" TargetMode="External" /><Relationship Id="rId717" Type="http://schemas.openxmlformats.org/officeDocument/2006/relationships/hyperlink" Target="https://scontent.xx.fbcdn.net/v/t15.5256-10/s130x130/45519853_499244317235810_1533823986377424896_n.jpg?_nc_cat=111&amp;_nc_ht=scontent.xx&amp;oh=c8f4bb14fffc84db3a514c66b221f2d8&amp;oe=5CF47F48" TargetMode="External" /><Relationship Id="rId718" Type="http://schemas.openxmlformats.org/officeDocument/2006/relationships/hyperlink" Target="https://scontent.xx.fbcdn.net/v/t15.5256-10/p130x130/43988344_189923405274947_2645075086918287360_n.jpg?_nc_cat=104&amp;_nc_ht=scontent.xx&amp;oh=1956751a4057b0c3fcba599fa2e171aa&amp;oe=5CBB2EE1" TargetMode="External" /><Relationship Id="rId719" Type="http://schemas.openxmlformats.org/officeDocument/2006/relationships/hyperlink" Target="https://scontent.xx.fbcdn.net/v/t15.5256-10/p130x130/43916267_946657995529615_902440489372876800_n.jpg?_nc_cat=106&amp;_nc_ht=scontent.xx&amp;oh=8927e12cada82348303e35f97adf1c01&amp;oe=5CC71760" TargetMode="External" /><Relationship Id="rId720" Type="http://schemas.openxmlformats.org/officeDocument/2006/relationships/hyperlink" Target="https://scontent.xx.fbcdn.net/v/t15.5256-10/p130x130/43916142_321980911723652_68199291771944960_n.jpg?_nc_cat=108&amp;_nc_ht=scontent.xx&amp;oh=6bdaff1182a60c6da612230ccb54b5fe&amp;oe=5CF5FF3A" TargetMode="External" /><Relationship Id="rId721" Type="http://schemas.openxmlformats.org/officeDocument/2006/relationships/hyperlink" Target="https://scontent.xx.fbcdn.net/v/t15.13418-10/p130x130/43918512_748858852133843_5607143881545089024_n.jpg?_nc_cat=108&amp;_nc_ht=scontent.xx&amp;oh=dce8a938427f3f2451db197d4f6d12de&amp;oe=5CF40E2E" TargetMode="External" /><Relationship Id="rId722" Type="http://schemas.openxmlformats.org/officeDocument/2006/relationships/hyperlink" Target="https://scontent.xx.fbcdn.net/v/t1.0-0/p130x130/46467826_10156378016768300_3369283848075476992_n.png?_nc_cat=103&amp;_nc_ht=scontent.xx&amp;oh=4a832165c4a2ea313ae1861c22b2c1a2&amp;oe=5CBB3A2F" TargetMode="External" /><Relationship Id="rId723" Type="http://schemas.openxmlformats.org/officeDocument/2006/relationships/hyperlink" Target="https://scontent.xx.fbcdn.net/v/t15.13418-10/p130x130/45786233_180637412874343_3039709223379271680_n.jpg?_nc_cat=106&amp;_nc_ht=scontent.xx&amp;oh=94b6654274e745a4bcbcd23d93f4cce2&amp;oe=5CC3A071" TargetMode="External" /><Relationship Id="rId724" Type="http://schemas.openxmlformats.org/officeDocument/2006/relationships/hyperlink" Target="https://scontent.xx.fbcdn.net/v/t15.5256-10/s130x130/43916706_557228231366030_7122999301009047552_n.jpg?_nc_cat=110&amp;_nc_ht=scontent.xx&amp;oh=060314271587d82be3e99c740cd13aac&amp;oe=5CFADF7D" TargetMode="External" /><Relationship Id="rId725" Type="http://schemas.openxmlformats.org/officeDocument/2006/relationships/hyperlink" Target="https://scontent.xx.fbcdn.net/v/t15.5256-10/s130x130/21978706_10155093230752058_1505578572041945088_n.jpg?_nc_cat=103&amp;_nc_ht=scontent.xx&amp;oh=47fd69ec912fb006a2dcdee4eef6848e&amp;oe=5CF55AC7" TargetMode="External" /><Relationship Id="rId726" Type="http://schemas.openxmlformats.org/officeDocument/2006/relationships/hyperlink" Target="https://scontent.xx.fbcdn.net/v/t1.0-0/s130x130/46483138_10156380092753300_9045406575136604160_n.png?_nc_cat=103&amp;_nc_ht=scontent.xx&amp;oh=93adbdda0d2ce9d2254f52b7b5baf63b&amp;oe=5CFD10B3" TargetMode="External" /><Relationship Id="rId727" Type="http://schemas.openxmlformats.org/officeDocument/2006/relationships/hyperlink" Target="https://scontent.xx.fbcdn.net/v/t15.5256-10/s130x130/44809120_2244010099211082_219808940081283072_n.jpg?_nc_cat=108&amp;_nc_ht=scontent.xx&amp;oh=1dcac6f989eb16727f789431d9f069fb&amp;oe=5CF433C4" TargetMode="External" /><Relationship Id="rId728" Type="http://schemas.openxmlformats.org/officeDocument/2006/relationships/hyperlink" Target="https://external.xx.fbcdn.net/safe_image.php?d=AQAJNqXCKF2a1p0K&amp;w=130&amp;h=130&amp;url=https%3A%2F%2Fvideo-images.vice.com%2Farticles%2F5bdb1ee9faa45a0006b7cad4%2Flede%2F1541086954632-diver_scuba_underwater_ocean_sea_activity_explore_water-747035.jpeg%3Fcrop%3D1xw%3A0.7558790593505039xh%3Bcenter%2Ccenter%26resize%3D1200%3A%2A&amp;cfs=1&amp;_nc_hash=AQAO8PNO-EfV-_AI" TargetMode="External" /><Relationship Id="rId729" Type="http://schemas.openxmlformats.org/officeDocument/2006/relationships/hyperlink" Target="https://scontent.xx.fbcdn.net/v/t15.5256-10/p130x130/43988736_761329130870081_2330789029672386560_n.jpg?_nc_cat=100&amp;_nc_ht=scontent.xx&amp;oh=8482d3b0db0ee844fbf5a93b03529e18&amp;oe=5CB5B0F3" TargetMode="External" /><Relationship Id="rId730" Type="http://schemas.openxmlformats.org/officeDocument/2006/relationships/hyperlink" Target="https://external.xx.fbcdn.net/safe_image.php?d=AQDDfad32h3d0A33&amp;w=130&amp;h=130&amp;url=https%3A%2F%2Fstorage.googleapis.com%2Fplanet4-international-stateless%2F2018%2F11%2F3ee510ad-gp0stsoot_medium_res.jpg&amp;cfs=1&amp;sx=238&amp;sy=0&amp;sw=800&amp;sh=800&amp;_nc_hash=AQC6VPfEOpBxEUnO" TargetMode="External" /><Relationship Id="rId731" Type="http://schemas.openxmlformats.org/officeDocument/2006/relationships/hyperlink" Target="https://scontent.xx.fbcdn.net/v/t15.5256-10/s130x130/45571665_297114667565089_4387630395072446464_n.jpg?_nc_cat=100&amp;_nc_ht=scontent.xx&amp;oh=48319d58cc3887ccd0ee42fe7a183293&amp;oe=5CF496ED" TargetMode="External" /><Relationship Id="rId732" Type="http://schemas.openxmlformats.org/officeDocument/2006/relationships/hyperlink" Target="https://scontent.xx.fbcdn.net/v/t15.5256-10/p130x130/44277935_959993024209185_4360276603062714368_n.jpg?_nc_cat=110&amp;_nc_ht=scontent.xx&amp;oh=79df6f709ce8365b3833092fb2636ef0&amp;oe=5CB3F7BA" TargetMode="External" /><Relationship Id="rId733" Type="http://schemas.openxmlformats.org/officeDocument/2006/relationships/hyperlink" Target="https://scontent.xx.fbcdn.net/v/t15.5256-10/s130x130/43988509_974008886119765_6436563952586457088_n.jpg?_nc_cat=102&amp;_nc_ht=scontent.xx&amp;oh=114ba6fef66a50428b77e7e71d32e236&amp;oe=5CFB3764" TargetMode="External" /><Relationship Id="rId734" Type="http://schemas.openxmlformats.org/officeDocument/2006/relationships/hyperlink" Target="https://scontent.xx.fbcdn.net/v/t15.5256-10/s130x130/45688829_1016535768519997_4515864593678991360_n.jpg?_nc_cat=111&amp;_nc_ht=scontent.xx&amp;oh=41351c4680c30f165e25826ad8e01a2f&amp;oe=5CF343D6" TargetMode="External" /><Relationship Id="rId735" Type="http://schemas.openxmlformats.org/officeDocument/2006/relationships/hyperlink" Target="https://scontent.xx.fbcdn.net/v/t15.13418-10/p130x130/42146544_252049552337009_4941226850320908288_n.jpg?_nc_cat=104&amp;_nc_ht=scontent.xx&amp;oh=05c122a2b28b503c0abec2c59462d9ec&amp;oe=5CFCFC51" TargetMode="External" /><Relationship Id="rId736" Type="http://schemas.openxmlformats.org/officeDocument/2006/relationships/hyperlink" Target="https://scontent.xx.fbcdn.net/v/t15.13418-10/s130x130/44361134_1977020062380734_3408699686368837632_n.jpg?_nc_cat=108&amp;_nc_ht=scontent.xx&amp;oh=94364d728404b21308cbbaf29fe6b7fb&amp;oe=5CF49B82" TargetMode="External" /><Relationship Id="rId737" Type="http://schemas.openxmlformats.org/officeDocument/2006/relationships/hyperlink" Target="https://scontent.xx.fbcdn.net/v/t1.0-0/p130x130/46476109_559574247829604_8730852056664899584_n.jpg?_nc_cat=105&amp;_nc_ht=scontent.xx&amp;oh=bbaf3b5c62be5902bfb9f3f0c74bcf5a&amp;oe=5CB6AF2F" TargetMode="External" /><Relationship Id="rId738" Type="http://schemas.openxmlformats.org/officeDocument/2006/relationships/hyperlink" Target="https://scontent.xx.fbcdn.net/v/t15.5256-10/p130x130/45336002_558993141209024_1730202703037988864_n.jpg?_nc_cat=110&amp;_nc_ht=scontent.xx&amp;oh=925e08293e8ccb34ec2436d00df1482d&amp;oe=5CBE0A36" TargetMode="External" /><Relationship Id="rId739" Type="http://schemas.openxmlformats.org/officeDocument/2006/relationships/hyperlink" Target="https://scontent.xx.fbcdn.net/v/t1.0-0/p130x130/46507345_10156386343903300_3170697397965684736_n.jpg?_nc_cat=110&amp;_nc_ht=scontent.xx&amp;oh=d999b38c8f0491d168f27bce5c276436&amp;oe=5CFE2BAD" TargetMode="External" /><Relationship Id="rId740" Type="http://schemas.openxmlformats.org/officeDocument/2006/relationships/hyperlink" Target="https://scontent.xx.fbcdn.net/v/t15.13418-10/p130x130/44471793_1434779406653484_2546758337710522368_n.jpg?_nc_cat=103&amp;_nc_ht=scontent.xx&amp;oh=3ca41d3086554376780f7b6b07491b3d&amp;oe=5CBD06F0" TargetMode="External" /><Relationship Id="rId741" Type="http://schemas.openxmlformats.org/officeDocument/2006/relationships/hyperlink" Target="https://scontent.xx.fbcdn.net/v/t1.0-0/p130x130/46495743_10156387602373300_453328648427012096_n.jpg?_nc_cat=105&amp;_nc_ht=scontent.xx&amp;oh=498d2e5a4b842130ba49d80a492a75cf&amp;oe=5CFD5EDE" TargetMode="External" /><Relationship Id="rId742" Type="http://schemas.openxmlformats.org/officeDocument/2006/relationships/hyperlink" Target="https://scontent.xx.fbcdn.net/v/t1.0-0/s130x130/46511197_10156736764362488_1476608661148139520_n.jpg?_nc_cat=109&amp;_nc_ht=scontent.xx&amp;oh=160a341e8d5ae55d9cb4b3c0b1e134fe&amp;oe=5CF470D6" TargetMode="External" /><Relationship Id="rId743" Type="http://schemas.openxmlformats.org/officeDocument/2006/relationships/hyperlink" Target="https://scontent.xx.fbcdn.net/v/t15.5256-10/p130x130/46473733_1078765878990446_4742606551573856256_n.jpg?_nc_cat=110&amp;_nc_ht=scontent.xx&amp;oh=c0f0c2bdc7cdbbdc992fa5d20328185b&amp;oe=5CBE852E" TargetMode="External" /><Relationship Id="rId744" Type="http://schemas.openxmlformats.org/officeDocument/2006/relationships/hyperlink" Target="https://scontent.xx.fbcdn.net/v/t15.5256-10/s130x130/44567296_942286456159022_8485526144647430144_n.jpg?_nc_cat=107&amp;_nc_ht=scontent.xx&amp;oh=5fe8ecee0c1f0b7925c2b8901099bb99&amp;oe=5CC92683" TargetMode="External" /><Relationship Id="rId745" Type="http://schemas.openxmlformats.org/officeDocument/2006/relationships/hyperlink" Target="https://scontent.xx.fbcdn.net/v/t15.13418-10/s130x130/45395109_522226701578462_4738582901656911872_n.jpg?_nc_cat=100&amp;_nc_ht=scontent.xx&amp;oh=b27ba360c49e89ff379a02dc6079e460&amp;oe=5D0077CF" TargetMode="External" /><Relationship Id="rId746" Type="http://schemas.openxmlformats.org/officeDocument/2006/relationships/hyperlink" Target="https://external.xx.fbcdn.net/safe_image.php?d=AQC9mYfj_qlJjRzA&amp;w=130&amp;h=130&amp;url=https%3A%2F%2Fstatic01.nyt.com%2Fimages%2F2018%2F11%2F25%2Fmagazine%2F25mag-palmoil-slideshow-slide-Z031%2F25mag-palmoil-slideshow-slide-Z031-facebookJumbo.png&amp;cfs=1&amp;_nc_hash=AQA_yuK3j0u0UHbn" TargetMode="External" /><Relationship Id="rId747" Type="http://schemas.openxmlformats.org/officeDocument/2006/relationships/hyperlink" Target="https://scontent.xx.fbcdn.net/v/t1.0-0/p130x130/46505885_10156390583383300_1520252143125135360_n.jpg?_nc_cat=102&amp;_nc_ht=scontent.xx&amp;oh=b2efe5becd2afd902c3824dbeb69e933&amp;oe=5CB50DF5" TargetMode="External" /><Relationship Id="rId748" Type="http://schemas.openxmlformats.org/officeDocument/2006/relationships/hyperlink" Target="https://external.xx.fbcdn.net/safe_image.php?d=AQAwieD-0eUsXWKK&amp;w=130&amp;h=130&amp;url=https%3A%2F%2Fstorage.googleapis.com%2Fplanet4-international-stateless%2F2018%2F11%2Fa43abde4-gp0stsosg.jpg&amp;cfs=1&amp;sx=280&amp;sy=0&amp;sw=801&amp;sh=801&amp;_nc_hash=AQA8xS2qRjsIWYXv" TargetMode="External" /><Relationship Id="rId749" Type="http://schemas.openxmlformats.org/officeDocument/2006/relationships/hyperlink" Target="https://scontent.xx.fbcdn.net/v/t15.5256-10/s130x130/44604527_1012023339005183_4814735308924911616_n.jpg?_nc_cat=110&amp;_nc_ht=scontent.xx&amp;oh=fb268624c4edbf67600c6142a101f0e0&amp;oe=5CC87852" TargetMode="External" /><Relationship Id="rId750" Type="http://schemas.openxmlformats.org/officeDocument/2006/relationships/hyperlink" Target="https://external.xx.fbcdn.net/safe_image.php?d=AQDacTbH0Sj9p4Er&amp;w=130&amp;h=130&amp;url=https%3A%2F%2Fimg.huffingtonpost.com%2Fasset%2F5bf596ff220000f605de3efc.jpeg%3Fcache%3Dp5wbwaurnv%26ops%3D1910_1000&amp;cfs=1&amp;sx=0&amp;sy=0&amp;sw=1000&amp;sh=1000&amp;_nc_hash=AQDfBD9Rg03arqEG" TargetMode="External" /><Relationship Id="rId751" Type="http://schemas.openxmlformats.org/officeDocument/2006/relationships/hyperlink" Target="https://scontent.xx.fbcdn.net/v/t15.5256-10/p130x130/44556356_366884640553541_8902821860001972224_n.jpg?_nc_cat=104&amp;_nc_ht=scontent.xx&amp;oh=30ec62b237eb5a8e9d494c6917554260&amp;oe=5CFE28D8" TargetMode="External" /><Relationship Id="rId752" Type="http://schemas.openxmlformats.org/officeDocument/2006/relationships/hyperlink" Target="https://scontent.xx.fbcdn.net/v/t15.5256-10/p130x130/44773144_356605068425421_922044124566126592_n.jpg?_nc_cat=107&amp;_nc_ht=scontent.xx&amp;oh=507be9996eb4479afc2ed8c32fa13992&amp;oe=5CBF0F69" TargetMode="External" /><Relationship Id="rId753" Type="http://schemas.openxmlformats.org/officeDocument/2006/relationships/hyperlink" Target="https://scontent.xx.fbcdn.net/v/t1.0-0/p130x130/46759362_10156393410343300_8549970964987772928_n.jpg?_nc_cat=111&amp;_nc_ht=scontent.xx&amp;oh=edc4a1bbba9b8723abf92a85312ea9b3&amp;oe=5CF8577B" TargetMode="External" /><Relationship Id="rId754" Type="http://schemas.openxmlformats.org/officeDocument/2006/relationships/hyperlink" Target="https://external.xx.fbcdn.net/safe_image.php?d=AQBk1C16jieTcJut&amp;w=130&amp;h=130&amp;url=https%3A%2F%2Fwww.nationalgeographic.com%2Fcontent%2Fdam%2Fenvironment%2F2018%2F11%2Fblack_friday_environment%2Fblack_friday_environment_h_14736264.ngsversion.1542644555526.adapt.1900.1.jpg&amp;cfs=1&amp;_nc_hash=AQC1RajZ4xeUHRYH" TargetMode="External" /><Relationship Id="rId755" Type="http://schemas.openxmlformats.org/officeDocument/2006/relationships/hyperlink" Target="https://external.xx.fbcdn.net/safe_image.php?d=AQAaoB9ZSSHTeF0a&amp;w=130&amp;h=130&amp;url=https%3A%2F%2Fimages.fastcompany.net%2Fimage%2Fupload%2Fw_1280%2Cf_auto%2Cq_auto%2Cfl_lossy%2Fwp-cms%2Fuploads%2F2018%2F07%2Fp-1-90208079-stop-buying-crap-and-companies-will-stop-making-crap.jpg&amp;cfs=1&amp;_nc_hash=AQC7TUY0bPCr1Qq6" TargetMode="External" /><Relationship Id="rId756" Type="http://schemas.openxmlformats.org/officeDocument/2006/relationships/hyperlink" Target="https://external.xx.fbcdn.net/safe_image.php?d=AQBaIR1eNRxVPdqY&amp;w=130&amp;h=130&amp;url=https%3A%2F%2Fpmdvod.nationalgeographic.com%2FNG_Video%2F397%2F131%2Fsmpost_1542816295530.jpg&amp;cfs=1&amp;_nc_hash=AQCAMcVGqX-XKjPX" TargetMode="External" /><Relationship Id="rId757" Type="http://schemas.openxmlformats.org/officeDocument/2006/relationships/hyperlink" Target="https://scontent.xx.fbcdn.net/v/t1.0-0/s130x130/46801489_10156397866553300_7798839321594691584_n.jpg?_nc_cat=106&amp;_nc_ht=scontent.xx&amp;oh=edf0867f04456479b9b2794dbbe41666&amp;oe=5CB6E830" TargetMode="External" /><Relationship Id="rId758" Type="http://schemas.openxmlformats.org/officeDocument/2006/relationships/hyperlink" Target="https://scontent.xx.fbcdn.net/v/t15.5256-10/s130x130/45636728_2196348330633586_6341120759838015488_n.jpg?_nc_cat=105&amp;_nc_ht=scontent.xx&amp;oh=dcb68ab0e68f7c7539fa73f13e057cef&amp;oe=5CFC7E7B" TargetMode="External" /><Relationship Id="rId759" Type="http://schemas.openxmlformats.org/officeDocument/2006/relationships/hyperlink" Target="https://scontent.xx.fbcdn.net/v/t15.5256-10/s130x130/44897428_2201989296722520_6957573662031478784_n.jpg?_nc_cat=101&amp;_nc_ht=scontent.xx&amp;oh=799ff44888af05181ec1cb3d1bdad987&amp;oe=5CB49E8D" TargetMode="External" /><Relationship Id="rId760" Type="http://schemas.openxmlformats.org/officeDocument/2006/relationships/hyperlink" Target="https://scontent.xx.fbcdn.net/v/t1.0-0/s130x130/47104162_10156398710013300_5743549934037106688_n.jpg?_nc_cat=111&amp;_nc_ht=scontent.xx&amp;oh=080d00a10ab1dd46e2ee8f924853bc47&amp;oe=5CF39EAC" TargetMode="External" /><Relationship Id="rId761" Type="http://schemas.openxmlformats.org/officeDocument/2006/relationships/hyperlink" Target="https://scontent.xx.fbcdn.net/v/t15.13418-10/p130x130/46190935_1983059941760776_7332370066106744832_n.jpg?_nc_cat=109&amp;_nc_ht=scontent.xx&amp;oh=161a49cfb4eeb6744c7dc5217cf4e77e&amp;oe=5CC19758" TargetMode="External" /><Relationship Id="rId762" Type="http://schemas.openxmlformats.org/officeDocument/2006/relationships/hyperlink" Target="https://scontent.xx.fbcdn.net/v/t1.0-0/p130x130/46820688_10156570688469961_7485486131245481984_n.jpg?_nc_cat=104&amp;_nc_ht=scontent.xx&amp;oh=b50bee14cdfa5bb5a1a2feec1afc6527&amp;oe=5CC961B0" TargetMode="External" /><Relationship Id="rId763" Type="http://schemas.openxmlformats.org/officeDocument/2006/relationships/hyperlink" Target="https://scontent.xx.fbcdn.net/v/t15.5256-10/p130x130/40223830_694334010945348_6112408352552124416_n.jpg?_nc_cat=105&amp;_nc_ht=scontent.xx&amp;oh=fffadb1a7bf76f2381f93620879361a9&amp;oe=5CC5D39D" TargetMode="External" /><Relationship Id="rId764" Type="http://schemas.openxmlformats.org/officeDocument/2006/relationships/hyperlink" Target="https://scontent.xx.fbcdn.net/v/t15.5256-10/s130x130/45598661_502426116943667_1859342869161050112_n.jpg?_nc_cat=100&amp;_nc_ht=scontent.xx&amp;oh=c16b69f83262d4625d2ab0bdf0e37a38&amp;oe=5CC3EEA8" TargetMode="External" /><Relationship Id="rId765" Type="http://schemas.openxmlformats.org/officeDocument/2006/relationships/hyperlink" Target="https://scontent.xx.fbcdn.net/v/t1.0-0/q90/s130x130/46796530_10156401515918300_8276052450658484224_n.jpg?_nc_cat=104&amp;_nc_ht=scontent.xx&amp;oh=736d7899d7805a7a27adcea5fc397d74&amp;oe=5CF32956" TargetMode="External" /><Relationship Id="rId766" Type="http://schemas.openxmlformats.org/officeDocument/2006/relationships/hyperlink" Target="https://scontent.xx.fbcdn.net/v/t15.5256-10/p130x130/44800605_386412225436353_7278908387675340800_n.jpg?_nc_cat=103&amp;_nc_ht=scontent.xx&amp;oh=3ba0d5d15fcdac80b96fb75920c35b3c&amp;oe=5CF9E01E" TargetMode="External" /><Relationship Id="rId767" Type="http://schemas.openxmlformats.org/officeDocument/2006/relationships/hyperlink" Target="https://scontent.xx.fbcdn.net/v/t1.0-0/q89/s130x130/46868924_10156402737068300_2329164101810388992_n.jpg?_nc_cat=111&amp;_nc_ht=scontent.xx&amp;oh=b631c468f9ce77e67cdbeb9be47b36e1&amp;oe=5CBED55C" TargetMode="External" /><Relationship Id="rId768" Type="http://schemas.openxmlformats.org/officeDocument/2006/relationships/hyperlink" Target="https://scontent.xx.fbcdn.net/v/t15.5256-10/s130x130/45525475_186405388980447_3106068263398801408_n.jpg?_nc_cat=109&amp;_nc_ht=scontent.xx&amp;oh=db7aeeb2e02b77c66285000a659cc4c9&amp;oe=5CBA2E08" TargetMode="External" /><Relationship Id="rId769" Type="http://schemas.openxmlformats.org/officeDocument/2006/relationships/hyperlink" Target="https://scontent.xx.fbcdn.net/v/t15.5256-10/p130x130/46089628_204620623796472_2272398395232485376_n.jpg?_nc_cat=104&amp;_nc_ht=scontent.xx&amp;oh=6658f51a5c3f04c4384269d7fc5e778d&amp;oe=5CC46453" TargetMode="External" /><Relationship Id="rId770" Type="http://schemas.openxmlformats.org/officeDocument/2006/relationships/hyperlink" Target="https://scontent.xx.fbcdn.net/v/t15.5256-10/s130x130/45601827_2084797358498161_8176653833548595200_n.jpg?_nc_cat=111&amp;_nc_ht=scontent.xx&amp;oh=bf72f73a83eaf4702577faad98ae8afb&amp;oe=5D0160E8" TargetMode="External" /><Relationship Id="rId771" Type="http://schemas.openxmlformats.org/officeDocument/2006/relationships/hyperlink" Target="https://external.xx.fbcdn.net/safe_image.php?d=AQA6xA-HJo8N3bXJ&amp;w=130&amp;h=130&amp;url=https%3A%2F%2Fassets3.thrillist.com%2Fv1%2Fimage%2F2796198%2Fsize%2Ftmg-facebook_social.jpg&amp;cfs=1&amp;_nc_hash=AQAvGmtgdCEeiRnH" TargetMode="External" /><Relationship Id="rId772" Type="http://schemas.openxmlformats.org/officeDocument/2006/relationships/hyperlink" Target="https://scontent.xx.fbcdn.net/v/t15.5256-10/p130x130/43128435_2694371557454814_9016904648174338048_n.jpg?_nc_cat=1&amp;_nc_ht=scontent.xx&amp;oh=ee7b7701fc81c98907dfdb448a885afc&amp;oe=5CFB7151" TargetMode="External" /><Relationship Id="rId773" Type="http://schemas.openxmlformats.org/officeDocument/2006/relationships/hyperlink" Target="https://scontent.xx.fbcdn.net/v/t39.2147-6/c32.0.130.130a/p130x130/47160447_294476961185933_1186684865290960896_n.jpg?_nc_cat=111&amp;_nc_ht=scontent.xx&amp;oh=76a03667d30357dfa6dc7e5610a2ce29&amp;oe=5CF3F6C4" TargetMode="External" /><Relationship Id="rId774" Type="http://schemas.openxmlformats.org/officeDocument/2006/relationships/hyperlink" Target="https://scontent.xx.fbcdn.net/v/t15.5256-10/s130x130/44790335_1902273406535747_2003689495844618240_n.jpg?_nc_cat=100&amp;_nc_ht=scontent.xx&amp;oh=9ada23c6a26599d18fc3a947dff747b0&amp;oe=5CFF3E8D" TargetMode="External" /><Relationship Id="rId775" Type="http://schemas.openxmlformats.org/officeDocument/2006/relationships/hyperlink" Target="https://scontent.xx.fbcdn.net/v/t1.0-0/p130x130/47024095_10156405582738300_1749987315268190208_n.jpg?_nc_cat=102&amp;_nc_ht=scontent.xx&amp;oh=43bf5d2dd49dfa31e8ce848e1306dc29&amp;oe=5CF86AC5" TargetMode="External" /><Relationship Id="rId776" Type="http://schemas.openxmlformats.org/officeDocument/2006/relationships/hyperlink" Target="https://scontent.xx.fbcdn.net/v/t1.0-0/s130x130/46745347_2151907711742023_737282431152816128_n.png?_nc_cat=109&amp;_nc_ht=scontent.xx&amp;oh=cf74438cc7c13a8053b28752821391b0&amp;oe=5CC13B97" TargetMode="External" /><Relationship Id="rId777" Type="http://schemas.openxmlformats.org/officeDocument/2006/relationships/hyperlink" Target="https://scontent.xx.fbcdn.net/v/t15.5256-10/p130x130/46433845_190994505176755_3314472768229081088_n.jpg?_nc_cat=100&amp;_nc_ht=scontent.xx&amp;oh=b5f5baee4a88113da6294b6991af0cf0&amp;oe=5CB7D072" TargetMode="External" /><Relationship Id="rId778" Type="http://schemas.openxmlformats.org/officeDocument/2006/relationships/hyperlink" Target="https://scontent.xx.fbcdn.net/v/t15.5256-10/p130x130/46471585_306793216711086_6753451626142367744_n.jpg?_nc_cat=100&amp;_nc_ht=scontent.xx&amp;oh=35f08476da67b30ca31cb0b06048e19b&amp;oe=5CB9B90D" TargetMode="External" /><Relationship Id="rId779" Type="http://schemas.openxmlformats.org/officeDocument/2006/relationships/hyperlink" Target="https://scontent.xx.fbcdn.net/v/t15.5256-10/p130x130/45622036_1771062726356829_4212029561958825984_n.jpg?_nc_cat=103&amp;_nc_ht=scontent.xx&amp;oh=0c12e579fa692e7d94c837dde82259ae&amp;oe=5CB6DF1C" TargetMode="External" /><Relationship Id="rId780" Type="http://schemas.openxmlformats.org/officeDocument/2006/relationships/hyperlink" Target="https://scontent.xx.fbcdn.net/v/t1.0-0/s130x130/47199080_10156408143318300_355338531482107904_n.jpg?_nc_cat=108&amp;_nc_ht=scontent.xx&amp;oh=0a5f205848113ca0f0c0d9f9cbdb5c20&amp;oe=5CBF0A7F" TargetMode="External" /><Relationship Id="rId781" Type="http://schemas.openxmlformats.org/officeDocument/2006/relationships/hyperlink" Target="https://scontent.xx.fbcdn.net/v/t1.0-0/q88/s130x130/47249485_10161072232775623_698552365992640512_n.jpg?_nc_cat=108&amp;_nc_ht=scontent.xx&amp;oh=a495f4c38d8160c13d4edff7bd167691&amp;oe=5CFFCAC8" TargetMode="External" /><Relationship Id="rId782" Type="http://schemas.openxmlformats.org/officeDocument/2006/relationships/hyperlink" Target="https://scontent.xx.fbcdn.net/v/t15.5256-10/p130x130/46085776_467509617109947_5853370594233417728_n.jpg?_nc_cat=1&amp;_nc_ht=scontent.xx&amp;oh=af16961bbc62b31ac937eeb23cae9df7&amp;oe=5CBFEC9C" TargetMode="External" /><Relationship Id="rId783" Type="http://schemas.openxmlformats.org/officeDocument/2006/relationships/hyperlink" Target="https://scontent.xx.fbcdn.net/v/t15.5256-10/p130x130/46234618_266386990743252_2720435107079913472_n.jpg?_nc_cat=103&amp;_nc_ht=scontent.xx&amp;oh=1c9e7cc50bb4911707a0eceada85b3dd&amp;oe=5CFB0048" TargetMode="External" /><Relationship Id="rId784" Type="http://schemas.openxmlformats.org/officeDocument/2006/relationships/hyperlink" Target="https://scontent.xx.fbcdn.net/v/t15.13418-10/p130x130/45561679_730413383989665_2612134079327371264_n.jpg?_nc_cat=106&amp;_nc_ht=scontent.xx&amp;oh=ce66fcc244cf552fdc676f59a7e36d79&amp;oe=5CC0D58E" TargetMode="External" /><Relationship Id="rId785" Type="http://schemas.openxmlformats.org/officeDocument/2006/relationships/hyperlink" Target="https://scontent.xx.fbcdn.net/v/t15.5256-10/s130x130/46052630_292052798104498_451200234433806336_n.jpg?_nc_cat=109&amp;_nc_ht=scontent.xx&amp;oh=455aa10783ceade002bdfbc088c78b44&amp;oe=5CBAB383" TargetMode="External" /><Relationship Id="rId786" Type="http://schemas.openxmlformats.org/officeDocument/2006/relationships/hyperlink" Target="https://scontent.xx.fbcdn.net/v/t15.5256-10/p130x130/45984311_301357967147925_2000716729935724544_n.jpg?_nc_cat=102&amp;_nc_ht=scontent.xx&amp;oh=289ccc6b3b67583ec481cc14156e618a&amp;oe=5CFB382B" TargetMode="External" /><Relationship Id="rId787" Type="http://schemas.openxmlformats.org/officeDocument/2006/relationships/hyperlink" Target="https://scontent.xx.fbcdn.net/v/t15.13418-10/s130x130/45694581_185888289030752_5995658896495083520_n.jpg?_nc_cat=106&amp;_nc_ht=scontent.xx&amp;oh=0d4e573ea418d2d734cbec363227043a&amp;oe=5CC185B0" TargetMode="External" /><Relationship Id="rId788" Type="http://schemas.openxmlformats.org/officeDocument/2006/relationships/hyperlink" Target="https://scontent.xx.fbcdn.net/v/t1.0-0/p130x130/47183383_10156408794703300_6789404462369734656_n.jpg?_nc_cat=106&amp;_nc_ht=scontent.xx&amp;oh=2ed20c8de241ca45f7ac34c2731ffcd2&amp;oe=5CB8F58D" TargetMode="External" /><Relationship Id="rId789" Type="http://schemas.openxmlformats.org/officeDocument/2006/relationships/hyperlink" Target="https://external.xx.fbcdn.net/safe_image.php?d=AQCpnvCYrOfwHL6O&amp;w=130&amp;h=130&amp;url=https%3A%2F%2Fimg.jakpost.net%2Fc%2F2018%2F04%2F05%2F2018_04_05_43426_1522917395._large.jpg&amp;cfs=1&amp;_nc_hash=AQAbl7Gt7G4KBpW-" TargetMode="External" /><Relationship Id="rId790" Type="http://schemas.openxmlformats.org/officeDocument/2006/relationships/hyperlink" Target="https://scontent.xx.fbcdn.net/v/t15.5256-10/s130x130/46781773_1946117212350822_5149149519950118912_n.jpg?_nc_cat=105&amp;_nc_ht=scontent.xx&amp;oh=59c7e0ddcbb878c80b40a27d71e2d6fc&amp;oe=5CBDE08D" TargetMode="External" /><Relationship Id="rId791" Type="http://schemas.openxmlformats.org/officeDocument/2006/relationships/hyperlink" Target="https://scontent.xx.fbcdn.net/v/t15.5256-10/s130x130/46091003_296633764299891_7598237440901382144_n.jpg?_nc_cat=109&amp;_nc_ht=scontent.xx&amp;oh=f4228fbe479e1714d1b9d8ee507481be&amp;oe=5CFFE7AB" TargetMode="External" /><Relationship Id="rId792" Type="http://schemas.openxmlformats.org/officeDocument/2006/relationships/hyperlink" Target="https://scontent.xx.fbcdn.net/v/t1.0-0/p130x130/47574599_10156415038718300_6691704006609207296_n.jpg?_nc_cat=108&amp;_nc_ht=scontent.xx&amp;oh=182adafb01c3fe0e0845a09231b1e615&amp;oe=5CBA6AB4" TargetMode="External" /><Relationship Id="rId793" Type="http://schemas.openxmlformats.org/officeDocument/2006/relationships/hyperlink" Target="https://scontent.xx.fbcdn.net/v/t15.5256-10/p130x130/46393166_199796740925374_7115149518131167232_n.jpg?_nc_cat=104&amp;_nc_ht=scontent.xx&amp;oh=914f0de658d73dcf3f957f5326d991f7&amp;oe=5CFA6D9D" TargetMode="External" /><Relationship Id="rId794" Type="http://schemas.openxmlformats.org/officeDocument/2006/relationships/hyperlink" Target="https://scontent.xx.fbcdn.net/v/t15.5256-10/p130x130/46770740_367564000659848_6973192512466845696_n.jpg?_nc_cat=109&amp;_nc_ht=scontent.xx&amp;oh=572674b31b75224c837bb12207097de2&amp;oe=5CB3D5F1" TargetMode="External" /><Relationship Id="rId795" Type="http://schemas.openxmlformats.org/officeDocument/2006/relationships/hyperlink" Target="https://scontent.xx.fbcdn.net/v/t15.5256-10/p130x130/45612775_336709150248372_7217541126150946816_n.jpg?_nc_cat=105&amp;_nc_ht=scontent.xx&amp;oh=26dccf384bdcfd1680fab852e153e31e&amp;oe=5D012262" TargetMode="External" /><Relationship Id="rId796" Type="http://schemas.openxmlformats.org/officeDocument/2006/relationships/hyperlink" Target="https://scontent.xx.fbcdn.net/v/t15.5256-10/p130x130/46710518_202299160703056_7384064756337868800_n.jpg?_nc_cat=106&amp;_nc_ht=scontent.xx&amp;oh=6a519990d1c48a5a742b97d27fb226f8&amp;oe=5CFDCF2A" TargetMode="External" /><Relationship Id="rId797" Type="http://schemas.openxmlformats.org/officeDocument/2006/relationships/hyperlink" Target="https://scontent.xx.fbcdn.net/v/t1.0-0/q83/s130x130/47351327_10156417198303300_1773248806603718656_n.jpg?_nc_cat=106&amp;_nc_ht=scontent.xx&amp;oh=d8f81680eab535cbe83cb306624235ed&amp;oe=5CFCB9A6" TargetMode="External" /><Relationship Id="rId798" Type="http://schemas.openxmlformats.org/officeDocument/2006/relationships/hyperlink" Target="https://scontent.xx.fbcdn.net/v/t1.0-0/p130x130/47167939_10156417420653300_6390534637751369728_n.jpg?_nc_cat=109&amp;_nc_ht=scontent.xx&amp;oh=c83411084179ced784065f2550056ee7&amp;oe=5CC0C0FA" TargetMode="External" /><Relationship Id="rId799" Type="http://schemas.openxmlformats.org/officeDocument/2006/relationships/hyperlink" Target="https://scontent.xx.fbcdn.net/v/t15.5256-10/s130x130/46406215_791183561222632_5853957905241341952_n.jpg?_nc_cat=107&amp;_nc_ht=scontent.xx&amp;oh=a133a3a3b4b156b94e6628189559d930&amp;oe=5CC38E60" TargetMode="External" /><Relationship Id="rId800" Type="http://schemas.openxmlformats.org/officeDocument/2006/relationships/hyperlink" Target="https://scontent.xx.fbcdn.net/v/t15.5256-10/p130x130/46294996_367494167334142_5822521579313037312_n.jpg?_nc_cat=101&amp;_nc_ht=scontent.xx&amp;oh=ffc2ae91db2d069acc54787306410b6a&amp;oe=5CF41BE3" TargetMode="External" /><Relationship Id="rId801" Type="http://schemas.openxmlformats.org/officeDocument/2006/relationships/hyperlink" Target="https://scontent.xx.fbcdn.net/v/t15.5256-10/s130x130/47113878_371330760081170_3883690586468777984_n.jpg?_nc_cat=108&amp;_nc_ht=scontent.xx&amp;oh=7a26506c37f23e36054c7e76264423d0&amp;oe=5CC31DD3" TargetMode="External" /><Relationship Id="rId802" Type="http://schemas.openxmlformats.org/officeDocument/2006/relationships/hyperlink" Target="https://scontent.xx.fbcdn.net/v/t15.5256-10/s130x130/46756869_371324306748482_9126586013991305216_n.jpg?_nc_cat=110&amp;_nc_ht=scontent.xx&amp;oh=8048012b419e19dfad3fef6da192afe0&amp;oe=5CFEB718" TargetMode="External" /><Relationship Id="rId803" Type="http://schemas.openxmlformats.org/officeDocument/2006/relationships/hyperlink" Target="https://scontent.xx.fbcdn.net/v/t1.0-0/s130x130/47396787_10156419105403300_6477489738172334080_n.jpg?_nc_cat=108&amp;_nc_ht=scontent.xx&amp;oh=29c82840c9b0b7cd6bc9cb7a68b3089f&amp;oe=5CFADCB1" TargetMode="External" /><Relationship Id="rId804" Type="http://schemas.openxmlformats.org/officeDocument/2006/relationships/hyperlink" Target="https://scontent.xx.fbcdn.net/v/t15.5256-10/p130x130/46374409_776232719378003_1954721706119528448_n.jpg?_nc_cat=101&amp;_nc_ht=scontent.xx&amp;oh=5825b37816bfc6b476e0d7c18fdbed03&amp;oe=5CFFDEC3" TargetMode="External" /><Relationship Id="rId805" Type="http://schemas.openxmlformats.org/officeDocument/2006/relationships/hyperlink" Target="https://scontent.xx.fbcdn.net/v/t1.0-0/p130x130/47386463_10155123138319229_1793916154872332288_n.jpg?_nc_cat=106&amp;_nc_ht=scontent.xx&amp;oh=34acba460e7afb2ec84f2a4e4d8a5eba&amp;oe=5CBA20FC" TargetMode="External" /><Relationship Id="rId806" Type="http://schemas.openxmlformats.org/officeDocument/2006/relationships/hyperlink" Target="https://external.xx.fbcdn.net/safe_image.php?d=AQClQRDAozTK_1UZ&amp;w=130&amp;h=130&amp;url=https%3A%2F%2Fcms.qz.com%2Fwp-content%2Fuploads%2F2018%2F12%2FCamp-fire-California.jpg%3Fquality%3D75%26strip%3Dall%26w%3D1400&amp;cfs=1&amp;sx=636&amp;sy=0&amp;sw=764&amp;sh=764&amp;_nc_hash=AQAi8ohGQv3AOXrr" TargetMode="External" /><Relationship Id="rId807" Type="http://schemas.openxmlformats.org/officeDocument/2006/relationships/hyperlink" Target="https://external.xx.fbcdn.net/safe_image.php?d=AQAM4ahvMaiceKoF&amp;w=130&amp;h=130&amp;url=https%3A%2F%2Fstorage.googleapis.com%2Fplanet4-international-stateless%2F2018%2F12%2F1230a037-gp0stspu7.jpg&amp;cfs=1&amp;_nc_hash=AQBsiOqz-pI8Q0jl" TargetMode="External" /><Relationship Id="rId808" Type="http://schemas.openxmlformats.org/officeDocument/2006/relationships/hyperlink" Target="https://scontent.xx.fbcdn.net/v/t15.5256-10/s130x130/45812048_505641076586097_6604261440285048832_n.jpg?_nc_cat=105&amp;_nc_ht=scontent.xx&amp;oh=7c835ce8ed72b1da7cb7e81cbfa1bca8&amp;oe=5CBFD0DF" TargetMode="External" /><Relationship Id="rId809" Type="http://schemas.openxmlformats.org/officeDocument/2006/relationships/hyperlink" Target="https://scontent.xx.fbcdn.net/v/t15.5256-10/p130x130/46602243_439025169964296_7601147448748146688_n.jpg?_nc_cat=106&amp;_nc_ht=scontent.xx&amp;oh=8b89b7a0015e2c25391efbb12ed614b3&amp;oe=5CFE3921" TargetMode="External" /><Relationship Id="rId810" Type="http://schemas.openxmlformats.org/officeDocument/2006/relationships/hyperlink" Target="https://external.xx.fbcdn.net/safe_image.php?d=AQCkQrValqPaE_br&amp;w=130&amp;h=130&amp;url=https%3A%2F%2Fcdn.iflscience.com%2Fimages%2F8dba3e91-b3e7-5a6f-9986-0162d6c12d54%2Fdefault-1544105727-cover-image.jpg&amp;cfs=1&amp;_nc_hash=AQCONCogMjcxHAwn" TargetMode="External" /><Relationship Id="rId811" Type="http://schemas.openxmlformats.org/officeDocument/2006/relationships/hyperlink" Target="https://external.xx.fbcdn.net/safe_image.php?d=AQCcjbuiDPWnP0-A&amp;w=130&amp;h=130&amp;url=https%3A%2F%2Fwww.nationalgeographic.com%2Fcontent%2Fdam%2Fmagazine%2Frights-exempt%2F2018%2F12%2Fpalm_oil%2Fpalm-oil-road-oil-palm-plantation-2.ngsversion.1543917605124.adapt.1900.1.jpg&amp;cfs=1&amp;_nc_hash=AQDpqBzii8elRp7y" TargetMode="External" /><Relationship Id="rId812" Type="http://schemas.openxmlformats.org/officeDocument/2006/relationships/hyperlink" Target="https://external.xx.fbcdn.net/safe_image.php?d=AQBIN8b1kLsARB5N&amp;w=130&amp;h=130&amp;url=https%3A%2F%2Fi.guim.co.uk%2Fimg%2Fmedia%2F430dc1e239fcaa8b70078f18ae6df43347b701dd%2F0_325_4800_2881%2Fmaster%2F4800.jpg%3Fwidth%3D1200%26height%3D630%26quality%3D85%26auto%3Dformat%26fit%3Dcrop%26overlay-align%3Dbottom%252Cleft%26overlay-width%3D100p%26overlay-base64%3DL2ltZy9zdGF0aWMvb3ZlcmxheXMvdGctZGVmYXVsdC5wbmc%26s%3D281f736bad22e62a837fbd6df593c833&amp;cfs=1&amp;_nc_hash=AQBHxaNUKin73bkE" TargetMode="External" /><Relationship Id="rId813" Type="http://schemas.openxmlformats.org/officeDocument/2006/relationships/hyperlink" Target="https://scontent.xx.fbcdn.net/v/t15.5256-10/s130x130/47101870_210542283188866_7295898402124988416_n.jpg?_nc_cat=103&amp;_nc_ht=scontent.xx&amp;oh=2e68b4e1b8326a171e7bd9621912655e&amp;oe=5CC71B94" TargetMode="External" /><Relationship Id="rId814" Type="http://schemas.openxmlformats.org/officeDocument/2006/relationships/hyperlink" Target="https://scontent.xx.fbcdn.net/v/t15.5256-10/s130x130/46401100_2332576580310498_3588680351037259776_n.jpg?_nc_cat=106&amp;_nc_ht=scontent.xx&amp;oh=28a1c3e18bbaa60964c750a8238eb410&amp;oe=5D014C25" TargetMode="External" /><Relationship Id="rId815" Type="http://schemas.openxmlformats.org/officeDocument/2006/relationships/hyperlink" Target="https://scontent.xx.fbcdn.net/v/t1.0-0/q84/p130x130/48190401_10156424886833300_6999532554755768320_n.jpg?_nc_cat=109&amp;_nc_ht=scontent.xx&amp;oh=c15832710eba510730794d8889e7806e&amp;oe=5CB34355" TargetMode="External" /><Relationship Id="rId816" Type="http://schemas.openxmlformats.org/officeDocument/2006/relationships/hyperlink" Target="https://scontent.xx.fbcdn.net/v/t15.5256-10/p130x130/46124596_306793220044419_9109717023130124288_n.jpg?_nc_cat=108&amp;_nc_ht=scontent.xx&amp;oh=1031c7ddbe5b5c818dab8f3ee038fc0b&amp;oe=5CC383C3" TargetMode="External" /><Relationship Id="rId817" Type="http://schemas.openxmlformats.org/officeDocument/2006/relationships/hyperlink" Target="https://scontent.xx.fbcdn.net/v/t15.5256-10/p130x130/46999252_273533446687993_7964649463224467456_n.jpg?_nc_cat=110&amp;_nc_ht=scontent.xx&amp;oh=a46d8d70295bd62d4b876dc8496c32c5&amp;oe=5CF97EBB" TargetMode="External" /><Relationship Id="rId818" Type="http://schemas.openxmlformats.org/officeDocument/2006/relationships/hyperlink" Target="https://scontent.xx.fbcdn.net/v/t15.5256-10/p130x130/27852011_809703365896998_9082670248267612160_n.jpg?_nc_cat=1&amp;_nc_ht=scontent.xx&amp;oh=bfd872514dda4ce51689f38de1848984&amp;oe=5CC790A6" TargetMode="External" /><Relationship Id="rId819" Type="http://schemas.openxmlformats.org/officeDocument/2006/relationships/hyperlink" Target="https://scontent.xx.fbcdn.net/v/t15.5256-10/p130x130/47176739_259210551656311_5821631181052968960_n.jpg?_nc_cat=107&amp;_nc_ht=scontent.xx&amp;oh=4015c4a1c7c3392c422414f7040051eb&amp;oe=5CB7BBBE" TargetMode="External" /><Relationship Id="rId820" Type="http://schemas.openxmlformats.org/officeDocument/2006/relationships/hyperlink" Target="https://external.xx.fbcdn.net/safe_image.php?w=130&amp;h=130&amp;url=https%3A%2F%2Fstorage.googleapis.com%2Fplanet4-international-stateless%2F2018%2F12%2F1fd3b0d2-gp0stryby.jpg&amp;cfs=1&amp;_nc_hash=AQCejJlY9EJnAoEK" TargetMode="External" /><Relationship Id="rId821" Type="http://schemas.openxmlformats.org/officeDocument/2006/relationships/hyperlink" Target="https://scontent.xx.fbcdn.net/v/t1.0-0/p130x130/47688241_10156432321363300_2006605280422395904_n.jpg?_nc_cat=101&amp;_nc_ht=scontent.xx&amp;oh=9a7a62e41845d493598a3e3227d81aa7&amp;oe=5CBAEE2D" TargetMode="External" /><Relationship Id="rId822" Type="http://schemas.openxmlformats.org/officeDocument/2006/relationships/hyperlink" Target="https://scontent.xx.fbcdn.net/v/t15.5256-10/s130x130/47240293_522914831524202_6669016125335928832_n.jpg?_nc_cat=106&amp;_nc_ht=scontent.xx&amp;oh=b2debb23d6d89cede86500f2e5af9258&amp;oe=5CB63C3C" TargetMode="External" /><Relationship Id="rId823" Type="http://schemas.openxmlformats.org/officeDocument/2006/relationships/hyperlink" Target="https://scontent.xx.fbcdn.net/v/t15.5256-10/p130x130/48319309_1950544218584119_7678006927892152320_n.jpg?_nc_cat=110&amp;_nc_ht=scontent.xx&amp;oh=341a7ba266fa33185caf1997fee13270&amp;oe=5CFE380B" TargetMode="External" /><Relationship Id="rId824" Type="http://schemas.openxmlformats.org/officeDocument/2006/relationships/hyperlink" Target="https://scontent.xx.fbcdn.net/v/t1.0-0/p130x130/47681639_10156433266023300_3402936218214727680_n.jpg?_nc_cat=105&amp;_nc_ht=scontent.xx&amp;oh=cf9ce9edc3dbcb4554d751d307926b6a&amp;oe=5CC3BB36" TargetMode="External" /><Relationship Id="rId825" Type="http://schemas.openxmlformats.org/officeDocument/2006/relationships/hyperlink" Target="https://scontent.xx.fbcdn.net/v/t15.5256-10/p130x130/46790043_343556093112594_681540004828151808_n.jpg?_nc_cat=100&amp;_nc_ht=scontent.xx&amp;oh=5db0bde28056ae7337090501959a85ea&amp;oe=5CFDB36A" TargetMode="External" /><Relationship Id="rId826" Type="http://schemas.openxmlformats.org/officeDocument/2006/relationships/hyperlink" Target="https://scontent.xx.fbcdn.net/v/t15.5256-10/p130x130/47384978_278805402986572_1104737297305174016_n.jpg?_nc_cat=103&amp;_nc_ht=scontent.xx&amp;oh=1bd1719241f95a7bef7bb5c674185f60&amp;oe=5CF48F1A" TargetMode="External" /><Relationship Id="rId827" Type="http://schemas.openxmlformats.org/officeDocument/2006/relationships/hyperlink" Target="https://scontent.xx.fbcdn.net/v/t15.5256-10/s130x130/47398745_2082924298687031_2476504552627503104_n.jpg?_nc_cat=111&amp;_nc_ht=scontent.xx&amp;oh=21976947bb77808d12c4b52960d26732&amp;oe=5CBC7CCE" TargetMode="External" /><Relationship Id="rId828" Type="http://schemas.openxmlformats.org/officeDocument/2006/relationships/hyperlink" Target="https://external.xx.fbcdn.net/safe_image.php?d=AQAv7wjUiF-Gspt_&amp;w=130&amp;h=130&amp;url=https%3A%2F%2Fstorage.googleapis.com%2Fplanet4-international-stateless%2F2018%2F12%2Ff2ab60cf-copy_of_2018-12-04-1110_gp0ststcj_web_size.jpg&amp;cfs=1&amp;_nc_hash=AQD1k1pcAYMjmb7o" TargetMode="External" /><Relationship Id="rId829" Type="http://schemas.openxmlformats.org/officeDocument/2006/relationships/hyperlink" Target="https://scontent.xx.fbcdn.net/v/t15.5256-10/p130x130/48258298_368589520357050_4190065747747143680_n.jpg?_nc_cat=101&amp;_nc_ht=scontent.xx&amp;oh=a40ce4b803e099c6a7bd5d86907345ad&amp;oe=5CF7B8D0" TargetMode="External" /><Relationship Id="rId830" Type="http://schemas.openxmlformats.org/officeDocument/2006/relationships/hyperlink" Target="https://external.xx.fbcdn.net/safe_image.php?d=AQCkT1kCxEMwzDQX&amp;w=130&amp;h=130&amp;url=https%3A%2F%2Fwww.amnesty.org%3A443%2Fremote.axd%2Faineupstrmediaprd.blob.core.windows.net%2Fmedia%2F19741%2F_mg_0039_gp0stpc1j_low_res_with_credit_line.jpg%3Fpreset%3Dfixed_1200_630&amp;cfs=1&amp;_nc_hash=AQCzdgZWVF99ECo1" TargetMode="External" /><Relationship Id="rId831" Type="http://schemas.openxmlformats.org/officeDocument/2006/relationships/hyperlink" Target="https://scontent.xx.fbcdn.net/v/t1.0-0/s130x130/48375100_10157330735712971_7916896200056373248_n.jpg?_nc_cat=102&amp;_nc_ht=scontent.xx&amp;oh=61bf5bb0862831a2de87160778b4ffa1&amp;oe=5CF885CC" TargetMode="External" /><Relationship Id="rId832" Type="http://schemas.openxmlformats.org/officeDocument/2006/relationships/hyperlink" Target="https://scontent.xx.fbcdn.net/v/t15.5256-10/s130x130/47695181_266902213986244_436456616728985600_n.jpg?_nc_cat=110&amp;_nc_ht=scontent.xx&amp;oh=32295d46c0fa9010cc707c3c78621bd0&amp;oe=5D0141A4" TargetMode="External" /><Relationship Id="rId833" Type="http://schemas.openxmlformats.org/officeDocument/2006/relationships/hyperlink" Target="https://scontent.xx.fbcdn.net/v/t15.5256-10/s130x130/47696119_200489717573015_7149697852808101888_n.jpg?_nc_cat=109&amp;_nc_ht=scontent.xx&amp;oh=733ee50154fd6b399e670f27fee59416&amp;oe=5CBC9940" TargetMode="External" /><Relationship Id="rId834" Type="http://schemas.openxmlformats.org/officeDocument/2006/relationships/hyperlink" Target="https://scontent.xx.fbcdn.net/v/t15.5256-10/s130x130/47839412_344924516287191_8845234096683614208_n.jpg?_nc_cat=100&amp;_nc_ht=scontent.xx&amp;oh=566b894f86e70191a50217fb0407863d&amp;oe=5CF863DA" TargetMode="External" /><Relationship Id="rId835" Type="http://schemas.openxmlformats.org/officeDocument/2006/relationships/hyperlink" Target="https://scontent.xx.fbcdn.net/v/t15.13418-10/s130x130/47696082_2028182413913827_2350488257952743424_n.jpg?_nc_cat=109&amp;_nc_ht=scontent.xx&amp;oh=8c1cf9125545967637fe318651b76133&amp;oe=5CC4C5BE" TargetMode="External" /><Relationship Id="rId836" Type="http://schemas.openxmlformats.org/officeDocument/2006/relationships/hyperlink" Target="https://scontent.xx.fbcdn.net/v/t1.0-0/s130x130/48086982_10156439082998300_2040727481329123328_n.png?_nc_cat=103&amp;_nc_ht=scontent.xx&amp;oh=88a480674a79383c33cd5ba98b146552&amp;oe=5CF27D48" TargetMode="External" /><Relationship Id="rId837" Type="http://schemas.openxmlformats.org/officeDocument/2006/relationships/hyperlink" Target="https://scontent.xx.fbcdn.net/v/t15.5256-10/p130x130/47695220_299680000888694_8746490629590089728_n.jpg?_nc_cat=106&amp;_nc_ht=scontent.xx&amp;oh=78e999016452a36b9422ac061a690019&amp;oe=5CC21B27" TargetMode="External" /><Relationship Id="rId838" Type="http://schemas.openxmlformats.org/officeDocument/2006/relationships/hyperlink" Target="https://scontent.xx.fbcdn.net/v/t1.0-1/p100x100/15976953_1232265353533852_3270267333440719134_n.jpg?_nc_cat=108&amp;_nc_ht=scontent.xx&amp;oh=f3f8c9ff172e3687ddb05b6ec0e21f7e&amp;oe=5CB83C0C" TargetMode="External" /><Relationship Id="rId839" Type="http://schemas.openxmlformats.org/officeDocument/2006/relationships/hyperlink" Target="https://external.xx.fbcdn.net/safe_image.php?d=AQBq8UZJvfbkHcWL&amp;w=130&amp;h=130&amp;url=https%3A%2F%2Fd2jhuj1whasmze.cloudfront.net%2Fphotos%2Foriginal%2FK7wVu.jpg&amp;cfs=1&amp;_nc_hash=AQAzOFcjIF3uSC8Q" TargetMode="External" /><Relationship Id="rId840" Type="http://schemas.openxmlformats.org/officeDocument/2006/relationships/hyperlink" Target="https://scontent.xx.fbcdn.net/v/t15.5256-10/p130x130/47698951_277049246196028_6789050737453170688_n.jpg?_nc_cat=100&amp;_nc_ht=scontent.xx&amp;oh=ed302832af56b1769eb4bc938688cac1&amp;oe=5CFB22D9" TargetMode="External" /><Relationship Id="rId841" Type="http://schemas.openxmlformats.org/officeDocument/2006/relationships/hyperlink" Target="https://scontent.xx.fbcdn.net/v/t15.5256-10/p130x130/46085776_467509617109947_5853370594233417728_n.jpg?_nc_cat=1&amp;_nc_ht=scontent.xx&amp;oh=af16961bbc62b31ac937eeb23cae9df7&amp;oe=5CBFEC9C" TargetMode="External" /><Relationship Id="rId842" Type="http://schemas.openxmlformats.org/officeDocument/2006/relationships/hyperlink" Target="https://scontent.xx.fbcdn.net/v/t15.5256-10/s130x130/47780437_2244214625792283_7531420376979472384_n.jpg?_nc_cat=100&amp;_nc_ht=scontent.xx&amp;oh=f4aca7ff63ca381ff8786839a4e9c0f5&amp;oe=5CC87209" TargetMode="External" /><Relationship Id="rId843" Type="http://schemas.openxmlformats.org/officeDocument/2006/relationships/hyperlink" Target="https://scontent.xx.fbcdn.net/v/t15.5256-10/s130x130/47779289_2157826224238616_6003969134226833408_n.jpg?_nc_cat=105&amp;_nc_ht=scontent.xx&amp;oh=7df45130cab062bdbe602b3deadfc43d&amp;oe=5CB58F1B" TargetMode="External" /><Relationship Id="rId844" Type="http://schemas.openxmlformats.org/officeDocument/2006/relationships/hyperlink" Target="https://scontent.xx.fbcdn.net/v/t15.5256-10/s130x130/38972787_875132129277199_1440760171151228928_n.jpg?_nc_cat=102&amp;_nc_ht=scontent.xx&amp;oh=6f9fe70722f01fccbc9b0df518be2bfd&amp;oe=5CC47713" TargetMode="External" /><Relationship Id="rId845" Type="http://schemas.openxmlformats.org/officeDocument/2006/relationships/hyperlink" Target="https://scontent.xx.fbcdn.net/v/t15.5256-10/p130x130/48305781_2229628950609392_7767470456717705216_n.jpg?_nc_cat=101&amp;_nc_ht=scontent.xx&amp;oh=b3c1603ab28d2cb4e9e349c52312d5e8&amp;oe=5CB8394F" TargetMode="External" /><Relationship Id="rId846" Type="http://schemas.openxmlformats.org/officeDocument/2006/relationships/hyperlink" Target="https://scontent.xx.fbcdn.net/v/t15.5256-10/p130x130/48251136_590927204671067_525755845875597312_n.jpg?_nc_cat=104&amp;_nc_ht=scontent.xx&amp;oh=b6032068a35fdcd960719ef2afacbc73&amp;oe=5CC3429F" TargetMode="External" /><Relationship Id="rId847" Type="http://schemas.openxmlformats.org/officeDocument/2006/relationships/hyperlink" Target="https://external.xx.fbcdn.net/safe_image.php?d=AQAWJw_PMimvGsYg&amp;w=130&amp;h=130&amp;url=https%3A%2F%2Fwww.washingtonpost.com%2Fresizer%2Fh-QALgUR_uT2dJSuzn6SGg9FiBE%3D%2F1484x0%2Farc-anglerfish-washpost-prod-washpost.s3.amazonaws.com%2Fpublic%2FJZDEBNQAVQI6TIL6CYVXCLUPYI.jpg&amp;cfs=1&amp;sx=554&amp;sy=0&amp;sw=930&amp;sh=930&amp;_nc_hash=AQAnkYvvhifCxgMt" TargetMode="External" /><Relationship Id="rId848" Type="http://schemas.openxmlformats.org/officeDocument/2006/relationships/hyperlink" Target="https://scontent.xx.fbcdn.net/v/t15.5256-10/p130x130/47796191_761174654235508_4655651506987466752_n.jpg?_nc_cat=104&amp;_nc_ht=scontent.xx&amp;oh=8e0476cf0788f174803c636fd0e5e03b&amp;oe=5CC64E1A" TargetMode="External" /><Relationship Id="rId849" Type="http://schemas.openxmlformats.org/officeDocument/2006/relationships/hyperlink" Target="https://external.xx.fbcdn.net/safe_image.php?d=AQDcfDK6905LF5dz&amp;w=130&amp;h=130&amp;url=https%3A%2F%2Fi.guim.co.uk%2Fimg%2Fmedia%2Fe6c46cd10857bd7d7a03200fec8df1411aff2c4c%2F0_374_5557_3335%2Fmaster%2F5557.jpg%3Fwidth%3D1200%26height%3D630%26quality%3D85%26auto%3Dformat%26fit%3Dcrop%26overlay-align%3Dbottom%252Cleft%26overlay-width%3D100p%26overlay-base64%3DL2ltZy9zdGF0aWMvb3ZlcmxheXMvdGctZGVmYXVsdC5wbmc%26s%3D37f09c9a60f09b8c6b43e057fda867b8&amp;cfs=1&amp;_nc_hash=AQCgjCDTNwcpvK2Z" TargetMode="External" /><Relationship Id="rId850" Type="http://schemas.openxmlformats.org/officeDocument/2006/relationships/hyperlink" Target="https://scontent.xx.fbcdn.net/v/t15.5256-10/s130x130/48402444_922363724635124_5208697549292044288_n.jpg?_nc_cat=107&amp;_nc_ht=scontent.xx&amp;oh=2f65fb4765692f61e3003b4735989b97&amp;oe=5CB8FE91" TargetMode="External" /><Relationship Id="rId851" Type="http://schemas.openxmlformats.org/officeDocument/2006/relationships/hyperlink" Target="https://scontent.xx.fbcdn.net/v/t15.5256-10/p130x130/48537772_206309346914847_4679666881047560192_n.jpg?_nc_cat=109&amp;_nc_ht=scontent.xx&amp;oh=5e174488a494b44cbf40470f91525b84&amp;oe=5CFFEE42" TargetMode="External" /><Relationship Id="rId852" Type="http://schemas.openxmlformats.org/officeDocument/2006/relationships/hyperlink" Target="https://scontent.xx.fbcdn.net/v/t15.5256-10/p130x130/27853311_10155227102126479_6994292965237587968_n.jpg?_nc_cat=100&amp;_nc_ht=scontent.xx&amp;oh=bb0cca200561d80ef6b034d9be02ecbc&amp;oe=5CC197E5" TargetMode="External" /><Relationship Id="rId853" Type="http://schemas.openxmlformats.org/officeDocument/2006/relationships/hyperlink" Target="https://scontent.xx.fbcdn.net/v/t15.13418-10/s130x130/47838735_2020884614655051_3596090110220697600_n.jpg?_nc_cat=103&amp;_nc_ht=scontent.xx&amp;oh=2de5923b190fb749b40384dceb5d3921&amp;oe=5CBC0F8C" TargetMode="External" /><Relationship Id="rId854" Type="http://schemas.openxmlformats.org/officeDocument/2006/relationships/hyperlink" Target="https://external.xx.fbcdn.net/safe_image.php?d=AQCNO2vXSQLJvDnV&amp;w=130&amp;h=130&amp;url=https%3A%2F%2Fassets.teenvogue.com%2Fphotos%2F5c17da0d5086104dad44759c%2F3%3A2%2Fw_1200%2Ch_630%2Cc_limit%2FPC_SOCIAL.jpg&amp;cfs=1&amp;_nc_hash=AQC3oCbVBgeOpHrw" TargetMode="External" /><Relationship Id="rId855" Type="http://schemas.openxmlformats.org/officeDocument/2006/relationships/hyperlink" Target="https://scontent.xx.fbcdn.net/v/t15.5256-10/p130x130/48275898_368849900591631_2347069695913361408_n.jpg?_nc_cat=106&amp;_nc_ht=scontent.xx&amp;oh=dccf40814c0cac89ba264ee725955b6e&amp;oe=5CF88D46" TargetMode="External" /><Relationship Id="rId856" Type="http://schemas.openxmlformats.org/officeDocument/2006/relationships/hyperlink" Target="https://external.xx.fbcdn.net/safe_image.php?d=AQA5Xbdrk3i91AVr&amp;w=130&amp;h=130&amp;url=https%3A%2F%2Fstorage.googleapis.com%2Fplanet4-international-stateless%2F2018%2F12%2F2877781e-gp0stsgjh_medium_res.jpg&amp;cfs=1&amp;sx=400&amp;sy=0&amp;sw=800&amp;sh=800&amp;_nc_hash=AQD32YKWqmpoc-DR" TargetMode="External" /><Relationship Id="rId857" Type="http://schemas.openxmlformats.org/officeDocument/2006/relationships/hyperlink" Target="https://scontent.xx.fbcdn.net/v/t15.5256-10/s130x130/47589481_2140960519303485_4430441735725776896_n.jpg?_nc_cat=108&amp;_nc_ht=scontent.xx&amp;oh=b5cdd358823afb31d60a098d48fa4835&amp;oe=5CC92453" TargetMode="External" /><Relationship Id="rId858" Type="http://schemas.openxmlformats.org/officeDocument/2006/relationships/hyperlink" Target="https://external.xx.fbcdn.net/safe_image.php?d=AQCYymHs4uyt5_2S&amp;w=130&amp;h=130&amp;url=https%3A%2F%2Fassets.teenvogue.com%2Fphotos%2F5c180702c90dcf24200e1602%2F16%3A9%2Fw_1280%2FPS_SOCIAL.jpg&amp;cfs=1&amp;_nc_hash=AQA9_VAKgLFSHOVN" TargetMode="External" /><Relationship Id="rId859" Type="http://schemas.openxmlformats.org/officeDocument/2006/relationships/hyperlink" Target="https://external.xx.fbcdn.net/safe_image.php?d=AQA8MEvv128lwnsG&amp;w=130&amp;h=130&amp;url=https%3A%2F%2Fi.kinja-img.com%2Fgawker-media%2Fimage%2Fupload%2Fs--tEJrz3kn--%2Fc_fill%2Cfl_progressive%2Cg_center%2Ch_900%2Cq_80%2Cw_1600%2Fp4suernlss40a0mv5bsh.jpg&amp;cfs=1&amp;_nc_hash=AQD3Gv1HR5-osDj6" TargetMode="External" /><Relationship Id="rId860" Type="http://schemas.openxmlformats.org/officeDocument/2006/relationships/hyperlink" Target="https://external.xx.fbcdn.net/safe_image.php?d=AQDCmjxhzF7uHcZq&amp;w=130&amp;h=130&amp;url=https%3A%2F%2Fstorage.googleapis.com%2Fplanet4-international-stateless%2F2018%2F12%2F5755d19d-gp0sts9dx.jpg&amp;cfs=1&amp;sx=259&amp;sy=0&amp;sw=770&amp;sh=770&amp;_nc_hash=AQDP3-pGMyn2X3rG" TargetMode="External" /><Relationship Id="rId861" Type="http://schemas.openxmlformats.org/officeDocument/2006/relationships/hyperlink" Target="https://scontent.xx.fbcdn.net/v/t15.13418-10/p130x130/48504255_1041628112704201_6991576119249993728_n.jpg?_nc_cat=102&amp;_nc_ht=scontent.xx&amp;oh=389022b78f44cf8ad053b41a7722e81e&amp;oe=5CC6A050" TargetMode="External" /><Relationship Id="rId862" Type="http://schemas.openxmlformats.org/officeDocument/2006/relationships/hyperlink" Target="https://external.xx.fbcdn.net/safe_image.php?d=AQBfllTZVD1dNWuC&amp;w=130&amp;h=130&amp;url=https%3A%2F%2Fimg.buzzfeed.com%2Fbuzzfeed-static%2Fstatic%2F2018-11%2F27%2F23%2Fcampaign_images%2Fbuzzfeed-prod-web-06%2Fwhat-reusable-straw-are-you-2-17283-1543379608-11_dblbig.jpg&amp;cfs=1&amp;_nc_hash=AQCEOefTJa0DthhV" TargetMode="External" /><Relationship Id="rId863" Type="http://schemas.openxmlformats.org/officeDocument/2006/relationships/hyperlink" Target="https://scontent.xx.fbcdn.net/v/t15.5256-10/p130x130/48439448_196388504645605_3706462308642324480_n.jpg?_nc_cat=111&amp;_nc_ht=scontent.xx&amp;oh=349780473995713f322ceea64055892c&amp;oe=5CF6178D" TargetMode="External" /><Relationship Id="rId864" Type="http://schemas.openxmlformats.org/officeDocument/2006/relationships/hyperlink" Target="https://scontent.xx.fbcdn.net/v/t1.0-0/s130x130/48405748_10156455819313300_8356630130235277312_n.jpg?_nc_cat=107&amp;_nc_ht=scontent.xx&amp;oh=ac32ae12563a7423995cc5789b63cea9&amp;oe=5CB3315E" TargetMode="External" /><Relationship Id="rId865" Type="http://schemas.openxmlformats.org/officeDocument/2006/relationships/hyperlink" Target="https://scontent.xx.fbcdn.net/v/t15.5256-10/p130x130/47780936_262598507741563_2529654347713740800_n.jpg?_nc_cat=110&amp;_nc_ht=scontent.xx&amp;oh=f0bd36160565767bb0c9a6c49b7628d0&amp;oe=5CC28DAC" TargetMode="External" /><Relationship Id="rId866" Type="http://schemas.openxmlformats.org/officeDocument/2006/relationships/hyperlink" Target="https://scontent.xx.fbcdn.net/v/t15.5256-10/p130x130/48524103_2314001285591064_655495808476512256_n.jpg?_nc_cat=109&amp;_nc_ht=scontent.xx&amp;oh=425b1c34cdc009d9a4c337751395acc3&amp;oe=5CF7380B" TargetMode="External" /><Relationship Id="rId867" Type="http://schemas.openxmlformats.org/officeDocument/2006/relationships/hyperlink" Target="https://scontent.xx.fbcdn.net/v/t15.5256-10/p130x130/48336121_274266759927895_5340115014449627136_n.jpg?_nc_cat=110&amp;_nc_ht=scontent.xx&amp;oh=169af0a7bbb458b6368c27584f7e8294&amp;oe=5CFE7865" TargetMode="External" /><Relationship Id="rId868" Type="http://schemas.openxmlformats.org/officeDocument/2006/relationships/hyperlink" Target="https://external.xx.fbcdn.net/safe_image.php?d=AQDSddfDMh2BoTkh&amp;w=130&amp;h=130&amp;url=https%3A%2F%2Fstorage.googleapis.com%2Fplanet4-international-stateless%2F2018%2F10%2F2864ce71-gp0stsiby_medium_res.jpg&amp;cfs=1&amp;sx=288&amp;sy=0&amp;sw=801&amp;sh=801&amp;_nc_hash=AQBGzPM-wp9GDSM5" TargetMode="External" /><Relationship Id="rId869" Type="http://schemas.openxmlformats.org/officeDocument/2006/relationships/hyperlink" Target="https://scontent.xx.fbcdn.net/v/t1.0-0/p130x130/48429901_10156459482783300_5210931610890797056_n.jpg?_nc_cat=100&amp;_nc_ht=scontent.xx&amp;oh=26e6c0845d654769ac2f53f4e1ab122c&amp;oe=5CB4639B" TargetMode="External" /><Relationship Id="rId870" Type="http://schemas.openxmlformats.org/officeDocument/2006/relationships/hyperlink" Target="https://external.xx.fbcdn.net/safe_image.php?d=AQAiL1BCAPNzrwSY&amp;w=130&amp;h=130&amp;url=https%3A%2F%2Fi.guim.co.uk%2Fimg%2Fmedia%2F4146b8e14252dbded40c30dd36f852a969dd5419%2F0_0_5568_3341%2Fmaster%2F5568.jpg%3Fwidth%3D1200%26height%3D630%26quality%3D85%26auto%3Dformat%26fit%3Dcrop%26overlay-align%3Dbottom%252Cleft%26overlay-width%3D100p%26overlay-base64%3DL2ltZy9zdGF0aWMvb3ZlcmxheXMvdGctZGVmYXVsdC5wbmc%26s%3Dd817dbd8dc33d85f546df218a4954368&amp;cfs=1&amp;_nc_hash=AQCbbPeo5ewsV3ak" TargetMode="External" /><Relationship Id="rId871" Type="http://schemas.openxmlformats.org/officeDocument/2006/relationships/hyperlink" Target="https://scontent.xx.fbcdn.net/v/t15.5256-10/p130x130/48537363_2426069697613068_3209741429530165248_n.jpg?_nc_cat=101&amp;_nc_ht=scontent.xx&amp;oh=b4c7ded2bd98d8643d45f50d90419d97&amp;oe=5CB36BEF" TargetMode="External" /><Relationship Id="rId872" Type="http://schemas.openxmlformats.org/officeDocument/2006/relationships/hyperlink" Target="https://scontent.xx.fbcdn.net/v/t15.5256-10/p130x130/43918716_560186871107966_3354875937899413504_n.jpg?_nc_cat=102&amp;_nc_ht=scontent.xx&amp;oh=8562ec10b361165233e36e17e5025944&amp;oe=5CB879B5" TargetMode="External" /><Relationship Id="rId873" Type="http://schemas.openxmlformats.org/officeDocument/2006/relationships/hyperlink" Target="https://scontent.xx.fbcdn.net/v/t1.0-0/p130x130/48991412_10156456213708300_2379743410509578240_n.jpg?_nc_cat=103&amp;_nc_ht=scontent.xx&amp;oh=c28345ea0da8010ccc87a53d05758a9f&amp;oe=5CBE13D3" TargetMode="External" /><Relationship Id="rId874" Type="http://schemas.openxmlformats.org/officeDocument/2006/relationships/hyperlink" Target="https://scontent.xx.fbcdn.net/v/t1.0-0/p130x130/47423825_10156420895168300_2054272502510649344_n.jpg?_nc_cat=105&amp;_nc_ht=scontent.xx&amp;oh=a2a0a8f933aeec86a822668519a8a3ea&amp;oe=5CC06531" TargetMode="External" /><Relationship Id="rId875" Type="http://schemas.openxmlformats.org/officeDocument/2006/relationships/hyperlink" Target="https://scontent.xx.fbcdn.net/v/t1.0-0/p130x130/48392417_10156453860228300_405005799581024256_n.jpg?_nc_cat=106&amp;_nc_ht=scontent.xx&amp;oh=cbf8cb3ee825747ff5816960b2cdf7b2&amp;oe=5CC4BBBF" TargetMode="External" /><Relationship Id="rId876" Type="http://schemas.openxmlformats.org/officeDocument/2006/relationships/hyperlink" Target="https://scontent.xx.fbcdn.net/v/t1.0-0/p130x130/49039600_10156464003373300_4787544356305240064_n.jpg?_nc_cat=106&amp;_nc_ht=scontent.xx&amp;oh=d2deca2f219eb396e5c803b9dd7bb699&amp;oe=5CF7681C" TargetMode="External" /><Relationship Id="rId877" Type="http://schemas.openxmlformats.org/officeDocument/2006/relationships/hyperlink" Target="https://scontent.xx.fbcdn.net/v/t15.5256-10/p130x130/48336121_274266759927895_5340115014449627136_n.jpg?_nc_cat=110&amp;_nc_ht=scontent.xx&amp;oh=169af0a7bbb458b6368c27584f7e8294&amp;oe=5CFE7865" TargetMode="External" /><Relationship Id="rId878" Type="http://schemas.openxmlformats.org/officeDocument/2006/relationships/hyperlink" Target="https://scontent.xx.fbcdn.net/v/t1.0-0/p130x130/48387664_10156454020498300_4750973100621824000_n.jpg?_nc_cat=106&amp;_nc_ht=scontent.xx&amp;oh=e7f4539de7712f35ea21f757db8bb46a&amp;oe=5CB98207" TargetMode="External" /><Relationship Id="rId879" Type="http://schemas.openxmlformats.org/officeDocument/2006/relationships/hyperlink" Target="https://scontent.xx.fbcdn.net/v/t1.0-0/p130x130/49237443_10156463432403300_7914082369412268032_n.jpg?_nc_cat=111&amp;_nc_ht=scontent.xx&amp;oh=db17d2251f0d5259e5c8f3f34ab38a38&amp;oe=5CF33977" TargetMode="External" /><Relationship Id="rId880" Type="http://schemas.openxmlformats.org/officeDocument/2006/relationships/hyperlink" Target="https://external.xx.fbcdn.net/safe_image.php?d=AQA5XuzRm1dq3LHQ&amp;w=130&amp;h=130&amp;url=https%3A%2F%2Fcdn-images-1.medium.com%2Fmax%2F1200%2F1%2AxR_Qb1gQGPuxcneTkM_axA.jpeg&amp;cfs=1&amp;sx=227&amp;sy=0&amp;sw=900&amp;sh=900&amp;_nc_hash=AQBn5JhtaPdzKF1G" TargetMode="External" /><Relationship Id="rId881" Type="http://schemas.openxmlformats.org/officeDocument/2006/relationships/hyperlink" Target="https://scontent.xx.fbcdn.net/v/t15.5256-10/s130x130/48308614_996825053840807_106586214814973952_n.jpg?_nc_cat=102&amp;_nc_ht=scontent.xx&amp;oh=3c0a32fb9c04f8fe2960b5d3637041f7&amp;oe=5CC70453" TargetMode="External" /><Relationship Id="rId882" Type="http://schemas.openxmlformats.org/officeDocument/2006/relationships/hyperlink" Target="https://scontent.xx.fbcdn.net/v/t15.5256-10/p130x130/48247405_274970516548247_6757799382881402880_n.jpg?_nc_cat=107&amp;_nc_ht=scontent.xx&amp;oh=67bd5224d4b127f25a2ea9fdc109247b&amp;oe=5CB7B08C" TargetMode="External" /><Relationship Id="rId883" Type="http://schemas.openxmlformats.org/officeDocument/2006/relationships/hyperlink" Target="https://external.xx.fbcdn.net/safe_image.php?d=AQBN3yaRIQdN2pDd&amp;w=130&amp;h=130&amp;url=https%3A%2F%2Fstatic.scientificamerican.com%2Fblogs%2Fcache%2Ffile%2F953DE9CD-4ACF-4651-AD50755E9F31BEDE.jpg&amp;cfs=1&amp;_nc_hash=AQA4yEuGfGmJIvce" TargetMode="External" /><Relationship Id="rId884" Type="http://schemas.openxmlformats.org/officeDocument/2006/relationships/hyperlink" Target="https://scontent.xx.fbcdn.net/v/t15.5256-10/p130x130/48493732_330825310840262_9170377930038050816_n.jpg?_nc_cat=109&amp;_nc_ht=scontent.xx&amp;oh=3ffaf3b1f2b7f3e12de59de956ae05c6&amp;oe=5CC53760" TargetMode="External" /><Relationship Id="rId885" Type="http://schemas.openxmlformats.org/officeDocument/2006/relationships/hyperlink" Target="https://scontent.xx.fbcdn.net/v/t15.5256-10/p130x130/48434198_502638816910560_4357328507445968896_n.jpg?_nc_cat=103&amp;_nc_ht=scontent.xx&amp;oh=d5f934a31161bc0d65f3109c75503991&amp;oe=5CB51CAA" TargetMode="External" /><Relationship Id="rId886" Type="http://schemas.openxmlformats.org/officeDocument/2006/relationships/hyperlink" Target="https://external.xx.fbcdn.net/safe_image.php?d=AQBz6cVfWqQcuFC9&amp;w=130&amp;h=130&amp;url=https%3A%2F%2Fcdn-images-1.medium.com%2Fmax%2F1200%2F1%2AnLtjmrXIFUKZDcClI-IEwQ.jpeg&amp;cfs=1&amp;_nc_hash=AQCsctNRkjmgoSmL" TargetMode="External" /><Relationship Id="rId887" Type="http://schemas.openxmlformats.org/officeDocument/2006/relationships/hyperlink" Target="https://scontent.xx.fbcdn.net/v/t15.5256-10/p130x130/48308676_592206777885370_789009196199706624_n.jpg?_nc_cat=103&amp;_nc_ht=scontent.xx&amp;oh=2887cc8f6944a19fb5f5ecdecf9de07d&amp;oe=5CBBD531" TargetMode="External" /><Relationship Id="rId888" Type="http://schemas.openxmlformats.org/officeDocument/2006/relationships/hyperlink" Target="https://external.xx.fbcdn.net/safe_image.php?d=AQChyB_N-r4SAvb5&amp;w=130&amp;h=130&amp;url=https%3A%2F%2Fstorage.googleapis.com%2Fplanet4-international-stateless%2F2018%2F07%2FGP023Z9_Medium_res.jpg&amp;cfs=1&amp;sx=105&amp;sy=0&amp;sw=800&amp;sh=800&amp;_nc_hash=AQD8nqf8v_Yjgjgo" TargetMode="External" /><Relationship Id="rId889" Type="http://schemas.openxmlformats.org/officeDocument/2006/relationships/hyperlink" Target="https://external.xx.fbcdn.net/safe_image.php?w=130&amp;h=130&amp;url=https%3A%2F%2Fstorage.googleapis.com%2Fplanet4-international-stateless%2F2018%2F12%2F41748e5b-gp0stssp8.jpg&amp;cfs=1&amp;_nc_hash=AQBNJsLvdCw0Nm22" TargetMode="External" /><Relationship Id="rId890" Type="http://schemas.openxmlformats.org/officeDocument/2006/relationships/hyperlink" Target="https://scontent.xx.fbcdn.net/v/t15.5256-10/p130x130/45308681_348229109268305_8604032203673829376_n.jpg?_nc_cat=107&amp;_nc_ht=scontent.xx&amp;oh=b221f797c2c862f8e36bdfd24a006c4b&amp;oe=5CC1ADFD" TargetMode="External" /><Relationship Id="rId891" Type="http://schemas.openxmlformats.org/officeDocument/2006/relationships/hyperlink" Target="https://external.xx.fbcdn.net/safe_image.php?d=AQBWvbALTOuCosfc&amp;w=130&amp;h=130&amp;url=https%3A%2F%2Fstatic01.nyt.com%2Fimages%2F2018%2F12%2F20%2Fclimate%2F00GALAPAGOS-slide-JZEO%2F00GALAPAGOS-slide-JZEO-facebookJumbo-v2.jpg&amp;cfs=1&amp;_nc_hash=AQAz5J0zcxXvtEkl" TargetMode="External" /><Relationship Id="rId892" Type="http://schemas.openxmlformats.org/officeDocument/2006/relationships/hyperlink" Target="https://external.xx.fbcdn.net/safe_image.php?d=AQAeKu213ZOM10GE&amp;w=130&amp;h=130&amp;url=https%3A%2F%2Fassets.teenvogue.com%2Fphotos%2F5bdc88d51423681fe9491736%2F3%3A2%2Fw_1200%2Ch_630%2Cc_limit%2FJamie.jpg&amp;cfs=1&amp;sx=271&amp;sy=0&amp;sw=628&amp;sh=628&amp;_nc_hash=AQArXAuEfM4N90Tc" TargetMode="External" /><Relationship Id="rId893" Type="http://schemas.openxmlformats.org/officeDocument/2006/relationships/hyperlink" Target="https://scontent.xx.fbcdn.net/v/t15.5256-10/p130x130/47590975_1255498297931469_3625747997565911040_n.jpg?_nc_cat=100&amp;_nc_ht=scontent.xx&amp;oh=0e875ff9d191021280fa86f9321fa982&amp;oe=5CFA1F68" TargetMode="External" /><Relationship Id="rId894" Type="http://schemas.openxmlformats.org/officeDocument/2006/relationships/hyperlink" Target="https://external.xx.fbcdn.net/safe_image.php?w=130&amp;h=130&amp;url=https%3A%2F%2Fassets.teenvogue.com%2Fphotos%2F5c180702c90dcf24200e1602%2F16%3A9%2Fw_1280%2FPS_SOCIAL.jpg&amp;cfs=1&amp;_nc_hash=AQCdJVPnW049CIn3" TargetMode="External" /><Relationship Id="rId895" Type="http://schemas.openxmlformats.org/officeDocument/2006/relationships/hyperlink" Target="https://scontent.xx.fbcdn.net/v/t15.13418-10/p130x130/48757266_465601543969106_1211280098590720000_n.jpg?_nc_cat=100&amp;_nc_ht=scontent.xx&amp;oh=2398c5f3974e26a8fc8e999bc1e28a79&amp;oe=5CC178FD" TargetMode="External" /><Relationship Id="rId896" Type="http://schemas.openxmlformats.org/officeDocument/2006/relationships/hyperlink" Target="https://scontent.xx.fbcdn.net/v/t1.0-0/q83/p130x130/48417286_10156453863218300_9177224198102188032_n.jpg?_nc_cat=109&amp;_nc_ht=scontent.xx&amp;oh=2c3ff52826866087818f85835da8a6c8&amp;oe=5CFE8715" TargetMode="External" /><Relationship Id="rId897" Type="http://schemas.openxmlformats.org/officeDocument/2006/relationships/hyperlink" Target="https://scontent.xx.fbcdn.net/v/t15.13418-10/p130x130/27599938_1882543341787446_2605512201829613568_n.jpg?_nc_cat=101&amp;_nc_ht=scontent.xx&amp;oh=9b591545b283edae930d6c356bda681c&amp;oe=5CF903FB" TargetMode="External" /><Relationship Id="rId898" Type="http://schemas.openxmlformats.org/officeDocument/2006/relationships/hyperlink" Target="https://scontent.xx.fbcdn.net/v/t15.13418-10/s130x130/48463454_360313101421385_2642647193445466112_n.jpg?_nc_cat=110&amp;_nc_ht=scontent.xx&amp;oh=266552afd595ce0e2046b6e3c5cbcd6a&amp;oe=5CB5F124" TargetMode="External" /><Relationship Id="rId899" Type="http://schemas.openxmlformats.org/officeDocument/2006/relationships/hyperlink" Target="https://scontent.xx.fbcdn.net/v/t15.13418-10/p130x130/41448654_240140666666996_6545078255530016768_n.jpg?_nc_cat=104&amp;_nc_ht=scontent.xx&amp;oh=a9cd5eb4f1593635561b2649f8ab66c2&amp;oe=5CB83224" TargetMode="External" /><Relationship Id="rId900" Type="http://schemas.openxmlformats.org/officeDocument/2006/relationships/hyperlink" Target="https://scontent.xx.fbcdn.net/v/t1.0-0/p130x130/48376783_10156456248118300_3404180895442141184_n.jpg?_nc_cat=106&amp;_nc_ht=scontent.xx&amp;oh=382dac2fd0d45fa371883b5d6f90c02e&amp;oe=5CF74D56" TargetMode="External" /><Relationship Id="rId901" Type="http://schemas.openxmlformats.org/officeDocument/2006/relationships/hyperlink" Target="https://scontent.xx.fbcdn.net/v/t1.0-0/p130x130/47572757_10156420941883300_243505150826643456_n.jpg?_nc_cat=107&amp;_nc_ht=scontent.xx&amp;oh=86068c47440075654ee8901f32cdd84f&amp;oe=5CB3BB2F" TargetMode="External" /><Relationship Id="rId902" Type="http://schemas.openxmlformats.org/officeDocument/2006/relationships/hyperlink" Target="https://scontent.xx.fbcdn.net/v/t1.0-0/p130x130/49301918_10156482373693300_5748545981729734656_n.png?_nc_cat=105&amp;_nc_ht=scontent.xx&amp;oh=35db2c6737ee3e1036f7e3079d874446&amp;oe=5CC8A3E6" TargetMode="External" /><Relationship Id="rId903" Type="http://schemas.openxmlformats.org/officeDocument/2006/relationships/hyperlink" Target="https://scontent.xx.fbcdn.net/v/t1.0-0/s130x130/49402058_10156471488053300_8283392536882446336_n.png?_nc_cat=100&amp;_nc_ht=scontent.xx&amp;oh=e6e389120c74d43414659f10a79465b7&amp;oe=5CC57655" TargetMode="External" /><Relationship Id="rId904" Type="http://schemas.openxmlformats.org/officeDocument/2006/relationships/hyperlink" Target="https://scontent.xx.fbcdn.net/v/t1.0-0/q86/p130x130/49076970_10156454019813300_9112597378522677248_n.jpg?_nc_cat=109&amp;_nc_ht=scontent.xx&amp;oh=b1e3a1b230bdaef533c923b018d4acd7&amp;oe=5CC638A1" TargetMode="External" /><Relationship Id="rId905" Type="http://schemas.openxmlformats.org/officeDocument/2006/relationships/hyperlink" Target="https://scontent.xx.fbcdn.net/v/t1.0-0/s130x130/49343244_10156484404323300_2664925017011126272_n.jpg?_nc_cat=110&amp;_nc_ht=scontent.xx&amp;oh=1a5b76093e3e7e85583b40f75f16ec74&amp;oe=5CB88338" TargetMode="External" /><Relationship Id="rId906" Type="http://schemas.openxmlformats.org/officeDocument/2006/relationships/hyperlink" Target="https://external.xx.fbcdn.net/safe_image.php?d=AQDjys-Sts6oJVHW&amp;w=130&amp;h=130&amp;url=https%3A%2F%2Fpmdvod.nationalgeographic.com%2FNG_Video%2F465%2F947%2Fsmpost_1500475553317.jpg&amp;cfs=1&amp;_nc_hash=AQDjfKKmcu-fmGUU" TargetMode="External" /><Relationship Id="rId907" Type="http://schemas.openxmlformats.org/officeDocument/2006/relationships/hyperlink" Target="https://scontent.xx.fbcdn.net/v/t39.2147-6/c32.0.130.130a/p130x130/49839740_2236246103366357_1568605975865196544_n.jpg?_nc_cat=109&amp;_nc_ht=scontent.xx&amp;oh=305e0944b56ecc32f41311f4d4af3214&amp;oe=5CBDB096" TargetMode="External" /><Relationship Id="rId908" Type="http://schemas.openxmlformats.org/officeDocument/2006/relationships/hyperlink" Target="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TargetMode="External" /><Relationship Id="rId909" Type="http://schemas.openxmlformats.org/officeDocument/2006/relationships/hyperlink" Target="https://scontent.xx.fbcdn.net/v/t15.5256-10/p130x130/48807185_336703873588126_8109409952956678144_n.jpg?_nc_cat=108&amp;_nc_ht=scontent.xx&amp;oh=4079837cd78238c7dd29b9915b244601&amp;oe=5CF95C85" TargetMode="External" /><Relationship Id="rId910" Type="http://schemas.openxmlformats.org/officeDocument/2006/relationships/hyperlink" Target="https://external.xx.fbcdn.net/safe_image.php?d=AQD5aQ2zb9KE7vin&amp;w=130&amp;h=130&amp;url=http%3A%2F%2Fgrist.files.wordpress.com%2F2018%2F11%2FBurning-Gas-Can.jpg%3Fw%3D1200%26h%3D675%26crop%3D1&amp;cfs=1&amp;_nc_hash=AQDKoVwC5jgXQruQ" TargetMode="External" /><Relationship Id="rId911" Type="http://schemas.openxmlformats.org/officeDocument/2006/relationships/hyperlink" Target="https://scontent.xx.fbcdn.net/v/t1.0-0/s130x130/48403315_2210175592383465_6457493044752023552_n.png?_nc_cat=110&amp;_nc_ht=scontent.xx&amp;oh=4c80e3c674cb06eca8141c0ef455088e&amp;oe=5CF4B274" TargetMode="External" /><Relationship Id="rId912" Type="http://schemas.openxmlformats.org/officeDocument/2006/relationships/hyperlink" Target="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TargetMode="External" /><Relationship Id="rId913" Type="http://schemas.openxmlformats.org/officeDocument/2006/relationships/hyperlink" Target="https://scontent.xx.fbcdn.net/v/t15.5256-10/s130x130/49633092_2217185691902198_6526956899449962496_n.jpg?_nc_cat=106&amp;_nc_ht=scontent.xx&amp;oh=b30f02295cb9ec6b0c3e6800b8569727&amp;oe=5CF6CBD2" TargetMode="External" /><Relationship Id="rId914" Type="http://schemas.openxmlformats.org/officeDocument/2006/relationships/hyperlink" Target="https://scontent.xx.fbcdn.net/v/t15.5256-10/p130x130/48793045_2229542520637886_3024121769154838528_n.jpg?_nc_cat=106&amp;_nc_ht=scontent.xx&amp;oh=fcc36b9d594dde9dac771a8f78314bdc&amp;oe=5CB3BDA4" TargetMode="External" /><Relationship Id="rId915" Type="http://schemas.openxmlformats.org/officeDocument/2006/relationships/hyperlink" Target="https://scontent.xx.fbcdn.net/v/t15.5256-10/p130x130/48434198_502638816910560_4357328507445968896_n.jpg?_nc_cat=103&amp;_nc_ht=scontent.xx&amp;oh=d5f934a31161bc0d65f3109c75503991&amp;oe=5CB51CAA" TargetMode="External" /><Relationship Id="rId916" Type="http://schemas.openxmlformats.org/officeDocument/2006/relationships/hyperlink" Target="https://scontent.xx.fbcdn.net/v/t1.0-0/s130x130/49793753_10156485930068300_6999492117638676480_n.jpg?_nc_cat=101&amp;_nc_ht=scontent.xx&amp;oh=c5646b06ad7a4a5cec404014b5438019&amp;oe=5CF881F8" TargetMode="External" /><Relationship Id="rId917" Type="http://schemas.openxmlformats.org/officeDocument/2006/relationships/hyperlink" Target="https://external.xx.fbcdn.net/safe_image.php?d=AQB4bStdQSDdwc--&amp;w=130&amp;h=130&amp;url=https%3A%2F%2Fstorage.googleapis.com%2Fplanet4-international-stateless%2F2019%2F01%2Fb5172c98-gp0stsm73_medium_res.jpg&amp;cfs=1&amp;_nc_hash=AQBa0ZCf5yQrUJgX" TargetMode="External" /><Relationship Id="rId918" Type="http://schemas.openxmlformats.org/officeDocument/2006/relationships/hyperlink" Target="https://scontent.xx.fbcdn.net/v/t1.0-0/s130x130/49342295_10156488667443300_238381701519114240_n.png?_nc_cat=110&amp;_nc_ht=scontent.xx&amp;oh=0860eb2fa29211332a59cc9184f19386&amp;oe=5CB61831" TargetMode="External" /><Relationship Id="rId919" Type="http://schemas.openxmlformats.org/officeDocument/2006/relationships/hyperlink" Target="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TargetMode="External" /><Relationship Id="rId920" Type="http://schemas.openxmlformats.org/officeDocument/2006/relationships/hyperlink" Target="https://scontent.xx.fbcdn.net/v/t15.5256-10/p130x130/44550067_181286492822328_3084353475685908480_n.jpg?_nc_cat=1&amp;_nc_ht=scontent.xx&amp;oh=e46f32daea3d1831a118d8bd7330ad08&amp;oe=5CB3B154" TargetMode="External" /><Relationship Id="rId921" Type="http://schemas.openxmlformats.org/officeDocument/2006/relationships/hyperlink" Target="https://external.xx.fbcdn.net/safe_image.php?d=AQBidGS4GuqtPDS6&amp;w=130&amp;h=130&amp;url=https%3A%2F%2Fwww.radionz.co.nz%2Fassets%2Fnews%2F181700%2Feight_col_solomon_flooded_road.jpg%3F1546653067&amp;cfs=1&amp;_nc_hash=AQBxCoCIfVE4WIUM" TargetMode="External" /><Relationship Id="rId922" Type="http://schemas.openxmlformats.org/officeDocument/2006/relationships/hyperlink" Target="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TargetMode="External" /><Relationship Id="rId923" Type="http://schemas.openxmlformats.org/officeDocument/2006/relationships/hyperlink" Target="https://scontent.xx.fbcdn.net/v/t15.5256-10/p130x130/47390371_1981795155457639_105606562839527424_n.jpg?_nc_cat=111&amp;_nc_ht=scontent.xx&amp;oh=c5855179fe391d9f45d2ed2924b2c3ba&amp;oe=5CF93570" TargetMode="External" /><Relationship Id="rId924" Type="http://schemas.openxmlformats.org/officeDocument/2006/relationships/hyperlink" Target="https://external.xx.fbcdn.net/safe_image.php?d=AQA2I8KU-ZJSJBv7&amp;w=130&amp;h=130&amp;url=https%3A%2F%2Fimg.buzzfeed.com%2Fthumbnailer-prod-us-east-1%2Fvideo-api%2Fassets%2F175721.jpg&amp;cfs=1&amp;_nc_hash=AQC_qEo9vYRyd9gC" TargetMode="External" /><Relationship Id="rId925" Type="http://schemas.openxmlformats.org/officeDocument/2006/relationships/hyperlink" Target="https://external.xx.fbcdn.net/safe_image.php?d=AQD-wgE0-cbg8vLF&amp;w=130&amp;h=130&amp;url=https%3A%2F%2Fassets.teenvogue.com%2Fphotos%2F5c1e570f7f2f0852e2b9d52b%2F16%3A9%2Fw_1280%2FAL_SOCIAL.jpg&amp;cfs=1&amp;_nc_hash=AQDPps4lTLVYTcdL" TargetMode="External" /><Relationship Id="rId926" Type="http://schemas.openxmlformats.org/officeDocument/2006/relationships/hyperlink" Target="https://external.xx.fbcdn.net/safe_image.php?d=AQBt7l28U8VM6_dn&amp;w=130&amp;h=130&amp;url=https%3A%2F%2Fcms.qz.com%2Fwp-content%2Fuploads%2F2019%2F01%2FIMG_9011_edited-e1546480994780.jpg%3Fquality%3D75%26strip%3Dall%26w%3D1400&amp;cfs=1&amp;sx=85&amp;sy=0&amp;sw=790&amp;sh=790&amp;_nc_hash=AQDA0TfYyQMLQqWX" TargetMode="External" /><Relationship Id="rId927" Type="http://schemas.openxmlformats.org/officeDocument/2006/relationships/hyperlink" Target="https://scontent.xx.fbcdn.net/v/t1.0-0/q82/s130x130/49612702_10156497170083300_9041900898275557376_n.jpg?_nc_cat=103&amp;_nc_ht=scontent.xx&amp;oh=1720ce2855a159495c9e756a2e435265&amp;oe=5CC4C314" TargetMode="External" /><Relationship Id="rId928" Type="http://schemas.openxmlformats.org/officeDocument/2006/relationships/hyperlink" Target="https://scontent.xx.fbcdn.net/v/t15.13418-10/p130x130/47397628_1384001515075052_6128234138806779904_n.jpg?_nc_cat=107&amp;_nc_ht=scontent.xx&amp;oh=9d3f71823392fe1c873573ebc0fe185d&amp;oe=5CC155A7" TargetMode="External" /><Relationship Id="rId929" Type="http://schemas.openxmlformats.org/officeDocument/2006/relationships/hyperlink" Target="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TargetMode="External" /><Relationship Id="rId930" Type="http://schemas.openxmlformats.org/officeDocument/2006/relationships/hyperlink" Target="https://scontent.xx.fbcdn.net/v/t1.0-0/p130x130/49661456_10156498528758300_6729023110588137472_n.png?_nc_cat=100&amp;_nc_ht=scontent.xx&amp;oh=496cd64f6ee923a11ed48d1e600ff3f9&amp;oe=5D008FD8" TargetMode="External" /><Relationship Id="rId931" Type="http://schemas.openxmlformats.org/officeDocument/2006/relationships/hyperlink" Target="https://scontent.xx.fbcdn.net/v/t15.5256-10/p130x130/29780637_2549792518579386_9020190560148783104_n.jpg?_nc_cat=100&amp;_nc_ht=scontent.xx&amp;oh=afd8120e3ff8aa931c70e6977a11794b&amp;oe=5CFC50B3" TargetMode="External" /><Relationship Id="rId932" Type="http://schemas.openxmlformats.org/officeDocument/2006/relationships/hyperlink" Target="https://scontent.xx.fbcdn.net/v/t15.5256-10/p130x130/49055089_333806050799013_3968446577734844416_n.jpg?_nc_cat=106&amp;_nc_ht=scontent.xx&amp;oh=770de995ec5ffdd5655382e59f7e71a0&amp;oe=5CF54FAF" TargetMode="External" /><Relationship Id="rId933" Type="http://schemas.openxmlformats.org/officeDocument/2006/relationships/hyperlink" Target="https://scontent.xx.fbcdn.net/v/t15.5256-10/s130x130/49550288_2234663080105826_2880053675395383296_n.jpg?_nc_cat=108&amp;_nc_ht=scontent.xx&amp;oh=e068d01835c3baf543dfebf1638cf905&amp;oe=5CC58724" TargetMode="External" /><Relationship Id="rId934" Type="http://schemas.openxmlformats.org/officeDocument/2006/relationships/hyperlink" Target="https://scontent.xx.fbcdn.net/v/t15.5256-10/p130x130/35681858_10156812328744684_3326685649469177856_n.jpg?_nc_cat=102&amp;_nc_ht=scontent.xx&amp;oh=9f2f4791715f9e64bfcbe8054f281eff&amp;oe=5CB45925" TargetMode="External" /><Relationship Id="rId935" Type="http://schemas.openxmlformats.org/officeDocument/2006/relationships/hyperlink" Target="https://scontent.xx.fbcdn.net/v/t1.0-0/p130x130/50223052_10156500689363300_994076674649751552_n.jpg?_nc_cat=105&amp;_nc_ht=scontent.xx&amp;oh=e6294e2a7f4e46d221d181247a7d08a5&amp;oe=5CB938BD" TargetMode="External" /><Relationship Id="rId936" Type="http://schemas.openxmlformats.org/officeDocument/2006/relationships/hyperlink" Target="https://scontent.xx.fbcdn.net/v/t15.5256-10/p130x130/49043135_587178761747045_4728118265379815424_n.jpg?_nc_cat=101&amp;_nc_ht=scontent.xx&amp;oh=8ec120dc20d2703d1d1334fdd32426d4&amp;oe=5CFF221F" TargetMode="External" /><Relationship Id="rId937" Type="http://schemas.openxmlformats.org/officeDocument/2006/relationships/hyperlink" Target="https://scontent.xx.fbcdn.net/v/t15.5256-10/p130x130/49341913_581621668947180_2591494356288405504_n.jpg?_nc_cat=1&amp;_nc_ht=scontent.xx&amp;oh=8b083dd949186d3e510c0d79596c64c1&amp;oe=5CB88221" TargetMode="External" /><Relationship Id="rId938" Type="http://schemas.openxmlformats.org/officeDocument/2006/relationships/hyperlink" Target="https://external.xx.fbcdn.net/safe_image.php?d=AQByaP_wA-uVbba0&amp;w=130&amp;h=130&amp;url=https%3A%2F%2Fs2.reutersmedia.net%2Fresources%2Fr%2F%3Fm%3D02%26d%3D20190110%26t%3D2%26i%3D1344301882%26w%3D1200%26r%3DLYNXNPEF091RI&amp;cfs=1&amp;_nc_hash=AQBi8IyBElOWdRsQ" TargetMode="External" /><Relationship Id="rId939" Type="http://schemas.openxmlformats.org/officeDocument/2006/relationships/hyperlink" Target="https://scontent.xx.fbcdn.net/v/t15.5256-10/p130x130/38960985_488987438282789_4039718240002244608_n.jpg?_nc_cat=1&amp;_nc_ht=scontent.xx&amp;oh=a5599757667edcb21eb823e2215b87ef&amp;oe=5CB751E4" TargetMode="External" /><Relationship Id="rId940" Type="http://schemas.openxmlformats.org/officeDocument/2006/relationships/hyperlink" Target="https://scontent.xx.fbcdn.net/v/t15.5256-10/p130x130/49411019_527788667722896_7790430114931539968_n.jpg?_nc_cat=111&amp;_nc_ht=scontent.xx&amp;oh=c84625efa8a091f7b2475bd7968b56b2&amp;oe=5CF95790" TargetMode="External" /><Relationship Id="rId941" Type="http://schemas.openxmlformats.org/officeDocument/2006/relationships/hyperlink" Target="https://external.xx.fbcdn.net/safe_image.php?w=130&amp;h=130&amp;url=https%3A%2F%2Finhabitat.com%2Fwp-content%2Fblogs.dir%2F1%2Ffiles%2F2019%2F01%2Fsustainable-living-706x369.jpg&amp;cfs=1&amp;_nc_hash=AQAJzkfJyqHc_EgG" TargetMode="External" /><Relationship Id="rId942" Type="http://schemas.openxmlformats.org/officeDocument/2006/relationships/hyperlink" Target="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TargetMode="External" /><Relationship Id="rId943" Type="http://schemas.openxmlformats.org/officeDocument/2006/relationships/hyperlink" Target="https://scontent.xx.fbcdn.net/v/t1.0-0/s130x130/49785996_10156507516688300_1414722095127986176_n.jpg?_nc_cat=107&amp;_nc_ht=scontent.xx&amp;oh=97d4f2e3eb0bf655d14f20d410c36b70&amp;oe=5CB9D541" TargetMode="External" /><Relationship Id="rId944" Type="http://schemas.openxmlformats.org/officeDocument/2006/relationships/hyperlink" Target="https://scontent.xx.fbcdn.net/v/t1.0-0/s130x130/49564189_10156504402003300_3212459826000953344_n.jpg?_nc_cat=106&amp;_nc_ht=scontent.xx&amp;oh=417d28e27ff7591f00f956a104805faa&amp;oe=5CF10F75" TargetMode="External" /><Relationship Id="rId945" Type="http://schemas.openxmlformats.org/officeDocument/2006/relationships/hyperlink" Target="https://scontent.xx.fbcdn.net/v/t1.0-0/p130x130/50103889_10156509913718300_8272629920069320704_n.jpg?_nc_cat=108&amp;_nc_ht=scontent.xx&amp;oh=e72692f007615831d52a5f870ee7e4f8&amp;oe=5CFE2DA4" TargetMode="External" /><Relationship Id="rId946" Type="http://schemas.openxmlformats.org/officeDocument/2006/relationships/hyperlink" Target="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TargetMode="External" /><Relationship Id="rId947" Type="http://schemas.openxmlformats.org/officeDocument/2006/relationships/hyperlink" Target="https://scontent.xx.fbcdn.net/v/t15.5256-10/p130x130/49349075_283798052488959_8646221946595311616_n.jpg?_nc_cat=1&amp;_nc_ht=scontent.xx&amp;oh=4bd36ebe1c10be129e38ba95caad403a&amp;oe=5CBC04D7" TargetMode="External" /><Relationship Id="rId948" Type="http://schemas.openxmlformats.org/officeDocument/2006/relationships/hyperlink" Target="https://external.xx.fbcdn.net/safe_image.php?d=AQBCXvV2cOz-OqEX&amp;w=130&amp;h=130&amp;url=https%3A%2F%2Fimg.huffingtonpost.com%2Fasset%2F5c3a056a25000051007daf10.jpeg%3Fcache%3Dm8wmcztkpe%26ops%3D1910_1000&amp;cfs=1&amp;_nc_hash=AQAOBJxV13ctA7Rb" TargetMode="External" /><Relationship Id="rId949" Type="http://schemas.openxmlformats.org/officeDocument/2006/relationships/hyperlink" Target="https://scontent.xx.fbcdn.net/v/t15.5256-10/s130x130/49245587_343428862915456_8641024941677871104_n.jpg?_nc_cat=104&amp;_nc_ht=scontent.xx&amp;oh=e82323a8b600be8e4f4a76e0b796278e&amp;oe=5CB81812" TargetMode="External" /><Relationship Id="rId950" Type="http://schemas.openxmlformats.org/officeDocument/2006/relationships/hyperlink" Target="https://external.xx.fbcdn.net/safe_image.php?d=AQD9XERs_WeWfFuU&amp;w=130&amp;h=130&amp;url=https%3A%2F%2Fstatic.scientificamerican.com%2Fsciam%2Fcache%2Ffile%2F71D545C4-F553-458E-B022C5C2A87938F2.jpg&amp;cfs=1&amp;sx=48&amp;sy=0&amp;sw=496&amp;sh=496&amp;_nc_hash=AQB8I-YbTFOItTss" TargetMode="External" /><Relationship Id="rId951" Type="http://schemas.openxmlformats.org/officeDocument/2006/relationships/hyperlink" Target="https://external.xx.fbcdn.net/safe_image.php?d=AQCrGryEDNHki3iI&amp;w=130&amp;h=130&amp;url=https%3A%2F%2Fwww.washingtonpost.com%2Fresizer%2FqEMbrA5XtjB9i8dVsmtpYs_Lz6A%3D%2F1484x0%2Farc-anglerfish-washpost-prod-washpost.s3.amazonaws.com%2Fpublic%2FTCLAVRAI74I6TCKCB32EFZMQSQ.jpg&amp;cfs=1&amp;_nc_hash=AQBE4gC8Ali065fA" TargetMode="External" /><Relationship Id="rId952" Type="http://schemas.openxmlformats.org/officeDocument/2006/relationships/hyperlink" Target="https://scontent.xx.fbcdn.net/v/t1.0-0/p130x130/49938219_10157247909014684_544511362466840576_n.png?_nc_cat=106&amp;_nc_ht=scontent.xx&amp;oh=94b8526d6e41b24f0c35404a56dc626f&amp;oe=5CB69ADA" TargetMode="External" /><Relationship Id="rId953" Type="http://schemas.openxmlformats.org/officeDocument/2006/relationships/hyperlink" Target="https://external.xx.fbcdn.net/safe_image.php?d=AQA468UZW3I_JEyf&amp;w=130&amp;h=130&amp;url=https%3A%2F%2Fmedia.npr.org%2Fassets%2Fimg%2F2019%2F01%2F09%2Fnpr_plastics_d5_20180928_0035-2_wide-84cdf8b04766b9b94f20298fe574c477c90de4e2.jpg%3Fs%3D1400&amp;cfs=1&amp;_nc_hash=AQAQfTh5ud0cdfIg" TargetMode="External" /><Relationship Id="rId954" Type="http://schemas.openxmlformats.org/officeDocument/2006/relationships/hyperlink" Target="https://scontent.xx.fbcdn.net/v/t15.5256-10/p130x130/49347845_357704661717596_5625942682816741376_n.jpg?_nc_cat=1&amp;_nc_ht=scontent.xx&amp;oh=54b709a5ff33aef6c386ab59fab44e4c&amp;oe=5CF55432" TargetMode="External" /><Relationship Id="rId955" Type="http://schemas.openxmlformats.org/officeDocument/2006/relationships/hyperlink" Target="https://scontent.xx.fbcdn.net/v/t15.5256-10/s130x130/38972787_875132129277199_1440760171151228928_n.jpg?_nc_cat=102&amp;_nc_ht=scontent.xx&amp;oh=6f9fe70722f01fccbc9b0df518be2bfd&amp;oe=5CC47713" TargetMode="External" /><Relationship Id="rId956" Type="http://schemas.openxmlformats.org/officeDocument/2006/relationships/hyperlink" Target="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TargetMode="External" /><Relationship Id="rId957" Type="http://schemas.openxmlformats.org/officeDocument/2006/relationships/hyperlink" Target="https://scontent.xx.fbcdn.net/v/t1.0-0/s130x130/50177571_10156516140373300_2268788256176865280_n.jpg?_nc_cat=111&amp;_nc_ht=scontent.xx&amp;oh=a9c31514ed366fdbd56d0664954e98e6&amp;oe=5CBD3E0F" TargetMode="External" /><Relationship Id="rId958" Type="http://schemas.openxmlformats.org/officeDocument/2006/relationships/hyperlink" Target="https://scontent.xx.fbcdn.net/v/t15.5256-10/s130x130/49667377_2069295036446780_5671469160060682240_n.jpg?_nc_cat=105&amp;_nc_ht=scontent.xx&amp;oh=47d46bd2b32812616bf9683a69e135b2&amp;oe=5CBD151D" TargetMode="External" /><Relationship Id="rId959" Type="http://schemas.openxmlformats.org/officeDocument/2006/relationships/hyperlink" Target="https://scontent.xx.fbcdn.net/v/t1.0-0/s130x130/50340736_10156516421863300_9203090728836661248_n.png?_nc_cat=102&amp;_nc_ht=scontent.xx&amp;oh=964d3d3debf433a08421b727ae6c9bfe&amp;oe=5CBEC579" TargetMode="External" /><Relationship Id="rId960" Type="http://schemas.openxmlformats.org/officeDocument/2006/relationships/hyperlink" Target="https://scontent.xx.fbcdn.net/v/t1.0-0/p130x130/50316991_10156517363333300_7252571021151043584_n.jpg?_nc_cat=109&amp;_nc_ht=scontent.xx&amp;oh=20e12f6ab7dd7fe79165a5728ddf4112&amp;oe=5CFB31CD" TargetMode="External" /><Relationship Id="rId961" Type="http://schemas.openxmlformats.org/officeDocument/2006/relationships/hyperlink" Target="https://scontent.xx.fbcdn.net/v/t1.0-0/p130x130/50045971_10156518238408300_1952596401682644992_n.jpg?_nc_cat=109&amp;_nc_ht=scontent.xx&amp;oh=cec17b9fe6d109dea4d5994fada990a6&amp;oe=5CC2CA7F" TargetMode="External" /><Relationship Id="rId962" Type="http://schemas.openxmlformats.org/officeDocument/2006/relationships/hyperlink" Target="https://scontent.xx.fbcdn.net/v/t39.2147-6/c32.0.130.130a/p130x130/50804072_285988168780991_359983079051231232_n.jpg?_nc_cat=103&amp;_nc_ht=scontent.xx&amp;oh=b9dd161d9be33ed00c6692123107fb33&amp;oe=5CFBC3A3" TargetMode="External" /><Relationship Id="rId963" Type="http://schemas.openxmlformats.org/officeDocument/2006/relationships/hyperlink" Target="https://scontent.xx.fbcdn.net/v/t15.5256-10/s130x130/49702804_1971808049562943_8384036698803142656_n.jpg?_nc_cat=111&amp;_nc_ht=scontent.xx&amp;oh=06fb45735b33745fc5376f3569d3aa3a&amp;oe=5CB7E962" TargetMode="External" /><Relationship Id="rId964" Type="http://schemas.openxmlformats.org/officeDocument/2006/relationships/hyperlink" Target="https://scontent.xx.fbcdn.net/v/t15.5256-10/s130x130/49144970_1170060973162012_1575098939919564800_n.jpg?_nc_cat=111&amp;_nc_ht=scontent.xx&amp;oh=6fa06def9326be70bd06f3a4d29a3a7e&amp;oe=5CC26B4D" TargetMode="External" /><Relationship Id="rId965" Type="http://schemas.openxmlformats.org/officeDocument/2006/relationships/hyperlink" Target="https://scontent.xx.fbcdn.net/v/t15.5256-10/p130x130/49807024_2211343962462023_969620542455808000_n.jpg?_nc_cat=101&amp;_nc_ht=scontent.xx&amp;oh=d6e263b5ab3a62d8b0f55836d3a0a384&amp;oe=5CC4EFBF" TargetMode="External" /><Relationship Id="rId966" Type="http://schemas.openxmlformats.org/officeDocument/2006/relationships/hyperlink" Target="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TargetMode="External" /><Relationship Id="rId967" Type="http://schemas.openxmlformats.org/officeDocument/2006/relationships/hyperlink" Target="https://external.xx.fbcdn.net/safe_image.php?d=AQDjY4oSbBH9XLso&amp;w=130&amp;h=130&amp;url=https%3A%2F%2Fwww.commondreams.org%2Fsites%2Fdefault%2Ffiles%2Fheadline%2Fthumbs%2Fscreen_shot_2019-01-17_at_9.35.07_am.jpg&amp;cfs=1&amp;_nc_hash=AQBJF5yWh0prOm2a" TargetMode="External" /><Relationship Id="rId968" Type="http://schemas.openxmlformats.org/officeDocument/2006/relationships/hyperlink" Target="https://scontent.xx.fbcdn.net/v/t1.0-0/p130x130/50767725_10157254439459684_8845607329341636608_n.jpg?_nc_cat=110&amp;_nc_ht=scontent.xx&amp;oh=e7268fb1262a530d5384db094937e12a&amp;oe=5CB76920" TargetMode="External" /><Relationship Id="rId969" Type="http://schemas.openxmlformats.org/officeDocument/2006/relationships/hyperlink" Target="https://scontent.xx.fbcdn.net/v/t15.5256-10/s130x130/49144970_1170060973162012_1575098939919564800_n.jpg?_nc_cat=111&amp;_nc_ht=scontent.xx&amp;oh=6fa06def9326be70bd06f3a4d29a3a7e&amp;oe=5CC26B4D" TargetMode="External" /><Relationship Id="rId970" Type="http://schemas.openxmlformats.org/officeDocument/2006/relationships/hyperlink" Target="https://external.xx.fbcdn.net/safe_image.php?d=AQD2DKjYBfD7zXng&amp;w=130&amp;h=130&amp;url=https%3A%2F%2Fthumbor.forbes.com%2Fthumbor%2F600x315%2Fhttps%253A%252F%252Fblogs-images.forbes.com%252Fthumbnails%252Fblog_6117%252Fpt_6117_445_o.jpg%253Ft%253D1547971202&amp;cfs=1&amp;_nc_hash=AQApyYU_LY-ktI4J" TargetMode="External" /><Relationship Id="rId971" Type="http://schemas.openxmlformats.org/officeDocument/2006/relationships/hyperlink" Target="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TargetMode="External" /><Relationship Id="rId972" Type="http://schemas.openxmlformats.org/officeDocument/2006/relationships/hyperlink" Target="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TargetMode="External" /><Relationship Id="rId973" Type="http://schemas.openxmlformats.org/officeDocument/2006/relationships/hyperlink" Target="https://scontent.xx.fbcdn.net/v/t15.13418-10/p130x130/49682882_251026775796895_8450040545027293184_n.jpg?_nc_cat=107&amp;_nc_ht=scontent.xx&amp;oh=b2a6efe98c3332c9383c16f0ee133b90&amp;oe=5D00BE38" TargetMode="External" /><Relationship Id="rId974" Type="http://schemas.openxmlformats.org/officeDocument/2006/relationships/hyperlink" Target="https://scontent.xx.fbcdn.net/v/t15.5256-10/p130x130/49732916_2375232969364500_6988144470445260800_n.jpg?_nc_cat=106&amp;_nc_ht=scontent.xx&amp;oh=8a75ae9d70c9b8602e5147b645102820&amp;oe=5CC930EC" TargetMode="External" /><Relationship Id="rId975" Type="http://schemas.openxmlformats.org/officeDocument/2006/relationships/hyperlink" Target="https://scontent.xx.fbcdn.net/v/t15.5256-10/s130x130/49276540_352644628906732_7406744558777663488_n.jpg?_nc_cat=105&amp;_nc_ht=scontent.xx&amp;oh=76ada55aef78e54842cf74b16d264ca9&amp;oe=5CBA4E00" TargetMode="External" /><Relationship Id="rId976" Type="http://schemas.openxmlformats.org/officeDocument/2006/relationships/hyperlink" Target="https://scontent.xx.fbcdn.net/v/t15.5256-10/p130x130/49761821_293377391322437_1201380211858341888_n.jpg?_nc_cat=1&amp;_nc_ht=scontent.xx&amp;oh=a9b683c047f453952742ea7c84523b2f&amp;oe=5CBCED1E" TargetMode="External" /><Relationship Id="rId977" Type="http://schemas.openxmlformats.org/officeDocument/2006/relationships/hyperlink" Target="https://scontent.xx.fbcdn.net/v/t15.5256-10/s130x130/38970982_470144706837630_8580205627786133504_n.jpg?_nc_cat=106&amp;_nc_ht=scontent.xx&amp;oh=7edb809970a53bb70635bc914d4931d4&amp;oe=5CC2B773" TargetMode="External" /><Relationship Id="rId978" Type="http://schemas.openxmlformats.org/officeDocument/2006/relationships/hyperlink" Target="https://scontent.xx.fbcdn.net/v/t15.5256-10/s130x130/49397834_342055923053593_1669418427489452032_n.jpg?_nc_cat=1&amp;_nc_ht=scontent.xx&amp;oh=05f8e39c055ef09694e64070462d30c8&amp;oe=5CB31B9B" TargetMode="External" /><Relationship Id="rId979" Type="http://schemas.openxmlformats.org/officeDocument/2006/relationships/hyperlink" Target="https://scontent.xx.fbcdn.net/v/t15.5256-10/p130x130/49539773_380071169468161_338969491994050560_n.jpg?_nc_cat=109&amp;_nc_ht=scontent.xx&amp;oh=36c412c91ab6dea6cc9965a63ded5b75&amp;oe=5CBF1273" TargetMode="External" /><Relationship Id="rId980" Type="http://schemas.openxmlformats.org/officeDocument/2006/relationships/hyperlink" Target="https://scontent.xx.fbcdn.net/v/t1.0-0/p130x130/50551805_698682343860397_281477098424500224_n.jpg?_nc_cat=102&amp;_nc_ht=scontent.xx&amp;oh=7be8c8cac423f187bde33bb77dd66b2a&amp;oe=5CF5B26F" TargetMode="External" /><Relationship Id="rId981" Type="http://schemas.openxmlformats.org/officeDocument/2006/relationships/hyperlink" Target="https://scontent.xx.fbcdn.net/v/t1.0-0/s130x130/50416179_10156529873143300_9037637718032515072_n.jpg?_nc_cat=111&amp;_nc_ht=scontent.xx&amp;oh=6803fc0420df4b83ccba5abeb2696a6a&amp;oe=5CF6D530" TargetMode="External" /><Relationship Id="rId982" Type="http://schemas.openxmlformats.org/officeDocument/2006/relationships/hyperlink" Target="https://scontent.xx.fbcdn.net/v/t15.5256-10/s130x130/43837927_2105716579468137_5890831088535732224_n.jpg?_nc_cat=100&amp;_nc_ht=scontent.xx&amp;oh=aacb6e135fd77e4f9034efc1969da48f&amp;oe=5CBB6E39" TargetMode="External" /><Relationship Id="rId983" Type="http://schemas.openxmlformats.org/officeDocument/2006/relationships/hyperlink" Target="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TargetMode="External" /><Relationship Id="rId984" Type="http://schemas.openxmlformats.org/officeDocument/2006/relationships/hyperlink" Target="https://scontent.xx.fbcdn.net/v/t15.5256-10/p130x130/50248451_2216536135269593_4063161872310861824_n.jpg?_nc_cat=110&amp;_nc_ht=scontent.xx&amp;oh=3512a9b868799e0a87875710361cfbb8&amp;oe=5CF9D659" TargetMode="External" /><Relationship Id="rId985" Type="http://schemas.openxmlformats.org/officeDocument/2006/relationships/hyperlink" Target="https://scontent.xx.fbcdn.net/v/t15.5256-10/p130x130/50832844_228098851427245_5032263449573326848_n.jpg?_nc_cat=104&amp;_nc_ht=scontent.xx&amp;oh=58ffce3d9edec32293981d97386fe677&amp;oe=5CF6CEF9" TargetMode="External" /><Relationship Id="rId986" Type="http://schemas.openxmlformats.org/officeDocument/2006/relationships/hyperlink" Target="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TargetMode="External" /><Relationship Id="rId987" Type="http://schemas.openxmlformats.org/officeDocument/2006/relationships/hyperlink" Target="https://scontent.xx.fbcdn.net/v/t15.5256-10/p130x130/49903783_2950884144929098_5202094135858692096_n.jpg?_nc_cat=1&amp;_nc_ht=scontent.xx&amp;oh=70dcf56873be1eacba72fd42dd7014ad&amp;oe=5CC4EC70" TargetMode="External" /><Relationship Id="rId988" Type="http://schemas.openxmlformats.org/officeDocument/2006/relationships/hyperlink" Target="https://external.xx.fbcdn.net/safe_image.php?d=AQBf2FceL3JXPfgh&amp;w=130&amp;h=130&amp;url=https%3A%2F%2Fwww.abc.net.au%2Fnews%2Fimage%2F10748020-16x9-700x394.jpg&amp;cfs=1&amp;_nc_hash=AQBlvglBCV9kO8_h" TargetMode="External" /><Relationship Id="rId989" Type="http://schemas.openxmlformats.org/officeDocument/2006/relationships/hyperlink" Target="https://external.xx.fbcdn.net/safe_image.php?d=AQDKGzAx1HrDji1I&amp;w=130&amp;h=130&amp;url=https%3A%2F%2Fcdn.cnn.com%2Fcnnnext%2Fdam%2Fassets%2F181016070537-03-wildlife-poy-2018-super-tease.jpg&amp;cfs=1&amp;_nc_hash=AQAa9zo6A-OFiLxy" TargetMode="External" /><Relationship Id="rId990" Type="http://schemas.openxmlformats.org/officeDocument/2006/relationships/hyperlink" Target="https://scontent.xx.fbcdn.net/v/t15.5256-10/p130x130/43892082_199729244254217_5497802324950646784_n.jpg?_nc_cat=1&amp;_nc_ht=scontent.xx&amp;oh=9fda2d6124a1dc143ba301cdd36c1209&amp;oe=5CF86919" TargetMode="External" /><Relationship Id="rId991" Type="http://schemas.openxmlformats.org/officeDocument/2006/relationships/hyperlink" Target="https://scontent.xx.fbcdn.net/v/t1.0-0/q89/s130x130/50627128_10156102023582543_6920596635017805824_n.jpg?_nc_cat=1&amp;_nc_ht=scontent.xx&amp;oh=e34c125c40132fb259a030d44cf66a03&amp;oe=5CFC1222" TargetMode="External" /><Relationship Id="rId992" Type="http://schemas.openxmlformats.org/officeDocument/2006/relationships/hyperlink" Target="https://scontent.xx.fbcdn.net/v/t15.5256-10/s130x130/16231738_10155103547394684_5580874938144784384_n.jpg?_nc_cat=106&amp;_nc_ht=scontent.xx&amp;oh=a6f6f64880b4c0bc400762da5c235ede&amp;oe=5CC4E873" TargetMode="External" /><Relationship Id="rId993" Type="http://schemas.openxmlformats.org/officeDocument/2006/relationships/hyperlink" Target="https://scontent.xx.fbcdn.net/v/t15.5256-10/p130x130/48620494_380126629202915_6728923523181445120_n.jpg?_nc_cat=1&amp;_nc_ht=scontent.xx&amp;oh=dfdf0eb0aefe3063324627980c4513cc&amp;oe=5CFD480B" TargetMode="External" /><Relationship Id="rId994" Type="http://schemas.openxmlformats.org/officeDocument/2006/relationships/hyperlink" Target="https://scontent.xx.fbcdn.net/v/t15.5256-10/s130x130/30834193_10155992629223300_2732949847211507712_n.jpg?_nc_cat=108&amp;_nc_ht=scontent.xx&amp;oh=31356e107e644f5b3f4cb451880e4328&amp;oe=5CC4E1D9" TargetMode="External" /><Relationship Id="rId995" Type="http://schemas.openxmlformats.org/officeDocument/2006/relationships/hyperlink" Target="https://scontent.xx.fbcdn.net/v/t15.5256-10/p130x130/31967033_10155406548146479_9011053193320202240_n.jpg?_nc_cat=108&amp;_nc_ht=scontent.xx&amp;oh=8a7a979bd71ec1b1bde2b17838c1bb46&amp;oe=5CFE507F" TargetMode="External" /><Relationship Id="rId996" Type="http://schemas.openxmlformats.org/officeDocument/2006/relationships/hyperlink" Target="https://scontent.xx.fbcdn.net/v/t1.0-0/p130x130/35475234_10156019499533300_510490797666205696_n.jpg?_nc_cat=104&amp;_nc_ht=scontent.xx&amp;oh=473b15747d9806c76665e946a0e31a05&amp;oe=5CFCB6F4" TargetMode="External" /><Relationship Id="rId997" Type="http://schemas.openxmlformats.org/officeDocument/2006/relationships/hyperlink" Target="https://scontent.xx.fbcdn.net/v/t15.5256-10/p130x130/31967002_10156020305468300_2414300476855025664_n.jpg?_nc_cat=104&amp;_nc_ht=scontent.xx&amp;oh=212ad626ca10d528d1622209d357c214&amp;oe=5CF6D8EF" TargetMode="External" /><Relationship Id="rId998" Type="http://schemas.openxmlformats.org/officeDocument/2006/relationships/hyperlink" Target="https://scontent.xx.fbcdn.net/v/t15.5256-10/p130x130/30818600_10155404208651479_8650211296903430144_n.jpg?_nc_cat=100&amp;_nc_ht=scontent.xx&amp;oh=c4420a18ace6cca522e1031ef39721d4&amp;oe=5CF55BCB" TargetMode="External" /><Relationship Id="rId999" Type="http://schemas.openxmlformats.org/officeDocument/2006/relationships/hyperlink" Target="https://scontent.xx.fbcdn.net/v/t15.5256-10/s130x130/31761864_10156022576558300_347985989852987392_n.jpg?_nc_cat=108&amp;_nc_ht=scontent.xx&amp;oh=d9847423683c933c6ad9aabb83d30aa5&amp;oe=5CF10F7F" TargetMode="External" /><Relationship Id="rId1000" Type="http://schemas.openxmlformats.org/officeDocument/2006/relationships/hyperlink" Target="https://scontent.xx.fbcdn.net/v/t15.5256-10/s130x130/30851836_10156023161568300_6478945100725485568_n.jpg?_nc_cat=109&amp;_nc_ht=scontent.xx&amp;oh=5bb30d13d34fce8656a5ebdfdc6c5309&amp;oe=5CC72F57" TargetMode="External" /><Relationship Id="rId1001" Type="http://schemas.openxmlformats.org/officeDocument/2006/relationships/hyperlink" Target="https://scontent.xx.fbcdn.net/v/t1.0-0/p130x130/35884762_10156025845433300_8967008385304100864_n.jpg?_nc_cat=102&amp;_nc_ht=scontent.xx&amp;oh=c6e22c4a1c5cac714452ebdc8d7bc5a5&amp;oe=5CF4443E" TargetMode="External" /><Relationship Id="rId1002" Type="http://schemas.openxmlformats.org/officeDocument/2006/relationships/hyperlink" Target="https://scontent.xx.fbcdn.net/v/t15.5256-10/p130x130/34292119_10156027835768300_7567123701376745472_n.jpg?_nc_cat=101&amp;_nc_ht=scontent.xx&amp;oh=fc0b75275df5709cd68d392cf76b6376&amp;oe=5CBC73B8" TargetMode="External" /><Relationship Id="rId1003" Type="http://schemas.openxmlformats.org/officeDocument/2006/relationships/hyperlink" Target="https://external.xx.fbcdn.net/safe_image.php?d=AQAxB-eFTcfWHDz8&amp;w=130&amp;h=130&amp;url=https%3A%2F%2Fasset-manager.bbcchannels.com%2Fi%2F2f6vy0go08c1000&amp;cfs=1&amp;_nc_hash=AQA6H_enpPMqMfdp" TargetMode="External" /><Relationship Id="rId1004" Type="http://schemas.openxmlformats.org/officeDocument/2006/relationships/hyperlink" Target="https://scontent.xx.fbcdn.net/v/t15.5256-10/p130x130/29767909_207977143037492_7194076469977415680_n.jpg?_nc_cat=107&amp;_nc_ht=scontent.xx&amp;oh=24648596b04cba283ae71616664ce9c3&amp;oe=5CC14C2A" TargetMode="External" /><Relationship Id="rId1005" Type="http://schemas.openxmlformats.org/officeDocument/2006/relationships/hyperlink" Target="https://scontent.xx.fbcdn.net/v/t1.0-0/p130x130/35844459_10156030493418300_8896744133385781248_n.jpg?_nc_cat=111&amp;_nc_ht=scontent.xx&amp;oh=e4b405bdb677d1af1bfe102990ccb54f&amp;oe=5CBFB278" TargetMode="External" /><Relationship Id="rId1006" Type="http://schemas.openxmlformats.org/officeDocument/2006/relationships/hyperlink" Target="https://scontent.xx.fbcdn.net/v/t15.5256-10/s130x130/29782006_10155986804143300_1317561387907547136_n.jpg?_nc_cat=104&amp;_nc_ht=scontent.xx&amp;oh=2b3a5296329bb21db8fa0626b1546a94&amp;oe=5CFBA3F0" TargetMode="External" /><Relationship Id="rId1007" Type="http://schemas.openxmlformats.org/officeDocument/2006/relationships/hyperlink" Target="https://scontent.xx.fbcdn.net/v/t15.5256-10/p130x130/30820703_10155406407261479_107679928236900352_n.jpg?_nc_cat=110&amp;_nc_ht=scontent.xx&amp;oh=62b96fb277fbfdffd342c9da4dcd5aef&amp;oe=5CC89672" TargetMode="External" /><Relationship Id="rId1008" Type="http://schemas.openxmlformats.org/officeDocument/2006/relationships/hyperlink" Target="https://scontent.xx.fbcdn.net/v/t1.0-0/p130x130/36026149_10156036494873300_5926559216369139712_n.jpg?_nc_cat=102&amp;_nc_ht=scontent.xx&amp;oh=37aa0728b807fb3399acce67cea12aa2&amp;oe=5CF7B7D2" TargetMode="External" /><Relationship Id="rId1009" Type="http://schemas.openxmlformats.org/officeDocument/2006/relationships/hyperlink" Target="https://scontent.xx.fbcdn.net/v/t15.5256-10/p130x130/34193497_10156036968103300_7544455645672505344_n.jpg?_nc_cat=110&amp;_nc_ht=scontent.xx&amp;oh=bbbf708b138a012331ab5dc3432eacec&amp;oe=5CFF7F2E" TargetMode="External" /><Relationship Id="rId1010" Type="http://schemas.openxmlformats.org/officeDocument/2006/relationships/hyperlink" Target="https://external.xx.fbcdn.net/safe_image.php?d=AQCewaV4WrwvKgC7&amp;w=130&amp;h=130&amp;url=https%3A%2F%2Fstorage.googleapis.com%2Fp4-production-content%2Finternational%2Fwp-content%2Fuploads%2F2018%2F06%2FGP0STS28K.jpg&amp;cfs=1&amp;_nc_hash=AQBuQhwVyt0Scvot" TargetMode="External" /><Relationship Id="rId1011" Type="http://schemas.openxmlformats.org/officeDocument/2006/relationships/hyperlink" Target="https://scontent.xx.fbcdn.net/v/t15.5256-10/s130x130/31364120_10157596429905884_9041280327040892928_n.jpg?_nc_cat=106&amp;_nc_ht=scontent.xx&amp;oh=5c851db46c9c1c19799183f82e3f472b&amp;oe=5CBC49B2" TargetMode="External" /><Relationship Id="rId1012" Type="http://schemas.openxmlformats.org/officeDocument/2006/relationships/hyperlink" Target="https://scontent.xx.fbcdn.net/v/t15.5256-10/p130x130/32772522_2018232754933505_6402798139476017152_n.jpg?_nc_cat=109&amp;_nc_ht=scontent.xx&amp;oh=463ee20d9a07466bb2e46d7e8b0966c4&amp;oe=5CC2425B" TargetMode="External" /><Relationship Id="rId1013" Type="http://schemas.openxmlformats.org/officeDocument/2006/relationships/hyperlink" Target="https://external.xx.fbcdn.net/safe_image.php?d=AQDVVj0_KY8GQkoa&amp;w=130&amp;h=130&amp;url=https%3A%2F%2Fwww.greenpeace.org%2Fusa%2Fwp-content%2Fuploads%2F2018%2F06%2Fc7fc26e1-gp0str35h_medium_res_with_credit_line.jpg&amp;cfs=1&amp;_nc_hash=AQB9o8KnFQ0JbOVN" TargetMode="External" /><Relationship Id="rId1014" Type="http://schemas.openxmlformats.org/officeDocument/2006/relationships/hyperlink" Target="https://scontent.xx.fbcdn.net/v/t15.5256-10/s130x130/30951182_1132093116928515_1208900686708736000_n.jpg?_nc_cat=104&amp;_nc_ht=scontent.xx&amp;oh=d190cc8b11966ac03351a4b5f91bbc5c&amp;oe=5CC89B7D" TargetMode="External" /><Relationship Id="rId1015" Type="http://schemas.openxmlformats.org/officeDocument/2006/relationships/hyperlink" Target="https://scontent.xx.fbcdn.net/v/t1.0-0/p130x130/36321606_10156040837408300_2016249616600662016_n.jpg?_nc_cat=105&amp;_nc_ht=scontent.xx&amp;oh=80b7ac1f7b8be1af189fb3e0899492f5&amp;oe=5CFEA65F" TargetMode="External" /><Relationship Id="rId1016" Type="http://schemas.openxmlformats.org/officeDocument/2006/relationships/hyperlink" Target="https://scontent.xx.fbcdn.net/v/t15.5256-10/s130x130/32881620_10156724023389684_6438745469555310592_n.jpg?_nc_cat=108&amp;_nc_ht=scontent.xx&amp;oh=b979ec4593ede07b5dbaafdd69b38cd1&amp;oe=5CF93DE3" TargetMode="External" /><Relationship Id="rId1017" Type="http://schemas.openxmlformats.org/officeDocument/2006/relationships/hyperlink" Target="https://scontent.xx.fbcdn.net/v/t1.0-0/p130x130/36315606_10156042567103300_177345423059451904_n.jpg?_nc_cat=109&amp;_nc_ht=scontent.xx&amp;oh=9a9fe435c4e0e4f278a04cedc37fe0a6&amp;oe=5CBD9814" TargetMode="External" /><Relationship Id="rId1018" Type="http://schemas.openxmlformats.org/officeDocument/2006/relationships/hyperlink" Target="https://scontent.xx.fbcdn.net/v/t1.0-0/s130x130/36283338_10156043184883300_3433973503026528256_n.jpg?_nc_cat=102&amp;_nc_ht=scontent.xx&amp;oh=a3904a15769603a3f970a12e956957c8&amp;oe=5CC561E5" TargetMode="External" /><Relationship Id="rId1019" Type="http://schemas.openxmlformats.org/officeDocument/2006/relationships/hyperlink" Target="https://scontent.xx.fbcdn.net/v/t15.5256-10/p130x130/35631886_2295933310421855_5361425027264675840_n.jpg?_nc_cat=108&amp;_nc_ht=scontent.xx&amp;oh=2c01780c98c569d48c85a520992fdc54&amp;oe=5CBD1F7C" TargetMode="External" /><Relationship Id="rId1020" Type="http://schemas.openxmlformats.org/officeDocument/2006/relationships/hyperlink" Target="https://scontent.xx.fbcdn.net/v/t15.5256-10/p130x130/32039887_10156044839708300_6173199418443956224_n.jpg?_nc_cat=102&amp;_nc_ht=scontent.xx&amp;oh=d96aa17513d7b02e5a4e9d8d21518c2e&amp;oe=5CB481A5" TargetMode="External" /><Relationship Id="rId1021" Type="http://schemas.openxmlformats.org/officeDocument/2006/relationships/hyperlink" Target="https://scontent.xx.fbcdn.net/v/t15.5256-10/p130x130/32283586_10155437453466479_6435586057252634624_n.jpg?_nc_cat=111&amp;_nc_ht=scontent.xx&amp;oh=3759c9a6a82eec286fe6ac7c707cf399&amp;oe=5CF6237A" TargetMode="External" /><Relationship Id="rId1022" Type="http://schemas.openxmlformats.org/officeDocument/2006/relationships/hyperlink" Target="https://scontent.xx.fbcdn.net/v/t15.5256-10/s130x130/34287481_1981883625180062_6400822450224889856_n.jpg?_nc_cat=109&amp;_nc_ht=scontent.xx&amp;oh=50394a8814b9d23f541f747b1744b3a1&amp;oe=5CC537D5" TargetMode="External" /><Relationship Id="rId1023" Type="http://schemas.openxmlformats.org/officeDocument/2006/relationships/hyperlink" Target="https://scontent.xx.fbcdn.net/v/t15.5256-10/s130x130/34707092_10156735730254684_5953643305907519488_n.jpg?_nc_cat=104&amp;_nc_ht=scontent.xx&amp;oh=03b465424a4fa6729742d25bfa28ec64&amp;oe=5CFF8FDF" TargetMode="External" /><Relationship Id="rId1024" Type="http://schemas.openxmlformats.org/officeDocument/2006/relationships/hyperlink" Target="https://scontent.xx.fbcdn.net/v/t15.5256-10/s130x130/34920135_10156045588243300_6434212728574836736_n.jpg?_nc_cat=108&amp;_nc_ht=scontent.xx&amp;oh=b596fe574fbc7158932ae6f2e76b7653&amp;oe=5CF5AB95" TargetMode="External" /><Relationship Id="rId1025" Type="http://schemas.openxmlformats.org/officeDocument/2006/relationships/hyperlink" Target="https://scontent.xx.fbcdn.net/v/t15.5256-10/p130x130/34292632_10156056326278300_767027798391914496_n.jpg?_nc_cat=1&amp;_nc_ht=scontent.xx&amp;oh=9930dc6e6a3c046d952804d4e5fca56b&amp;oe=5CF285F1" TargetMode="External" /><Relationship Id="rId1026" Type="http://schemas.openxmlformats.org/officeDocument/2006/relationships/hyperlink" Target="https://scontent.xx.fbcdn.net/v/t15.5256-10/s130x130/34910297_10156234160564961_5805375382672637952_n.jpg?_nc_cat=105&amp;_nc_ht=scontent.xx&amp;oh=42b1cb46367e84ed0577ba82077b9e34&amp;oe=5CC1B90E" TargetMode="External" /><Relationship Id="rId1027" Type="http://schemas.openxmlformats.org/officeDocument/2006/relationships/hyperlink" Target="https://scontent.xx.fbcdn.net/v/t15.5256-10/s130x130/33640504_10156059773108300_8889742288721281024_n.jpg?_nc_cat=111&amp;_nc_ht=scontent.xx&amp;oh=c67f124146254dae0ca399ee922f7c8e&amp;oe=5CC26978" TargetMode="External" /><Relationship Id="rId1028" Type="http://schemas.openxmlformats.org/officeDocument/2006/relationships/hyperlink" Target="https://scontent.xx.fbcdn.net/v/t15.5256-10/s130x130/35764461_10156060172323300_8598809836974505984_n.jpg?_nc_cat=101&amp;_nc_ht=scontent.xx&amp;oh=5dbf80346a474a948162bf57fb9783dc&amp;oe=5CF574AC" TargetMode="External" /><Relationship Id="rId1029" Type="http://schemas.openxmlformats.org/officeDocument/2006/relationships/hyperlink" Target="https://scontent.xx.fbcdn.net/v/t15.5256-10/s130x130/35755474_10156060434868300_6686714916763598848_n.jpg?_nc_cat=109&amp;_nc_ht=scontent.xx&amp;oh=658bf5cb58db35883ef235348b9d12c7&amp;oe=5CFD0E0C" TargetMode="External" /><Relationship Id="rId1030" Type="http://schemas.openxmlformats.org/officeDocument/2006/relationships/hyperlink" Target="https://scontent.xx.fbcdn.net/v/t15.5256-10/p130x130/32122855_10156056349323300_4864060504353538048_n.jpg?_nc_cat=106&amp;_nc_ht=scontent.xx&amp;oh=1437439c0dd859941c305cd10cb5cbdc&amp;oe=5CB30094" TargetMode="External" /><Relationship Id="rId1031" Type="http://schemas.openxmlformats.org/officeDocument/2006/relationships/hyperlink" Target="https://scontent.xx.fbcdn.net/v/t15.5256-10/p130x130/36111703_10156746193929684_8401362824508473344_n.jpg?_nc_cat=108&amp;_nc_ht=scontent.xx&amp;oh=6788259fb646b6fb6ae9c27012cc22ba&amp;oe=5CB8805A" TargetMode="External" /><Relationship Id="rId1032" Type="http://schemas.openxmlformats.org/officeDocument/2006/relationships/hyperlink" Target="https://scontent.xx.fbcdn.net/v/t15.5256-10/s130x130/33630889_10156061306428300_7852590957563215872_n.jpg?_nc_cat=111&amp;_nc_ht=scontent.xx&amp;oh=dffef657354c6861f56107542a148e91&amp;oe=5CC6F0C9" TargetMode="External" /><Relationship Id="rId1033" Type="http://schemas.openxmlformats.org/officeDocument/2006/relationships/hyperlink" Target="https://scontent.xx.fbcdn.net/v/t15.13418-10/p130x130/41448654_240140666666996_6545078255530016768_n.jpg?_nc_cat=104&amp;_nc_ht=scontent.xx&amp;oh=a9cd5eb4f1593635561b2649f8ab66c2&amp;oe=5CB83224" TargetMode="External" /><Relationship Id="rId1034" Type="http://schemas.openxmlformats.org/officeDocument/2006/relationships/hyperlink" Target="https://scontent.xx.fbcdn.net/v/t15.5256-10/s130x130/35863825_10156746760619684_4346708251618836480_n.jpg?_nc_cat=107&amp;_nc_ht=scontent.xx&amp;oh=b76f5a9665f89c638bc805f91d9f22ee&amp;oe=5CF3CFD5" TargetMode="External" /><Relationship Id="rId1035" Type="http://schemas.openxmlformats.org/officeDocument/2006/relationships/hyperlink" Target="https://scontent.xx.fbcdn.net/v/t15.5256-10/p130x130/35912008_10156075800438300_4691187400674639872_n.jpg?_nc_cat=103&amp;_nc_ht=scontent.xx&amp;oh=924d09d938d1f3980a70d1e05a57bf2f&amp;oe=5CF679BD" TargetMode="External" /><Relationship Id="rId1036" Type="http://schemas.openxmlformats.org/officeDocument/2006/relationships/hyperlink" Target="https://scontent.xx.fbcdn.net/v/t15.5256-10/p130x130/35767084_10156948163642971_4885189862254182400_n.jpg?_nc_cat=107&amp;_nc_ht=scontent.xx&amp;oh=365e224b85abd5a23ac4d93e5fa9b4e6&amp;oe=5CBA1B8A" TargetMode="External" /><Relationship Id="rId1037" Type="http://schemas.openxmlformats.org/officeDocument/2006/relationships/hyperlink" Target="https://scontent.xx.fbcdn.net/v/t15.5256-10/s130x130/33977246_10156080556193300_1498344747603853312_n.jpg?_nc_cat=111&amp;_nc_ht=scontent.xx&amp;oh=b8e4a11d334afe2ee2b3743235904c09&amp;oe=5D002F6B" TargetMode="External" /><Relationship Id="rId1038" Type="http://schemas.openxmlformats.org/officeDocument/2006/relationships/hyperlink" Target="https://scontent.xx.fbcdn.net/v/t15.13418-10/p130x130/37578231_2110903495852506_2987605115390656512_n.jpg?_nc_cat=106&amp;_nc_ht=scontent.xx&amp;oh=e7a82b686641b877f192e36cd33b9aac&amp;oe=5CF19E2F" TargetMode="External" /><Relationship Id="rId1039" Type="http://schemas.openxmlformats.org/officeDocument/2006/relationships/hyperlink" Target="https://scontent.xx.fbcdn.net/v/t15.5256-10/s130x130/33474906_10156763093709684_3576313542464241664_n.jpg?_nc_cat=110&amp;_nc_ht=scontent.xx&amp;oh=9ed6f663593fcc1661169f1f0d775ba1&amp;oe=5CBA9928" TargetMode="External" /><Relationship Id="rId1040" Type="http://schemas.openxmlformats.org/officeDocument/2006/relationships/hyperlink" Target="https://scontent.xx.fbcdn.net/v/t15.5256-10/s130x130/34977989_10154868841624229_3756904792568365056_n.jpg?_nc_cat=111&amp;_nc_ht=scontent.xx&amp;oh=3f3f3f46706d127e5634af4773c0c00e&amp;oe=5CF1E0CB" TargetMode="External" /><Relationship Id="rId1041" Type="http://schemas.openxmlformats.org/officeDocument/2006/relationships/hyperlink" Target="https://scontent.xx.fbcdn.net/v/t15.13418-10/p130x130/37685752_666583953697349_7401231869468999680_n.jpg?_nc_cat=111&amp;_nc_ht=scontent.xx&amp;oh=4374534d258533c30b00215a849712f3&amp;oe=5CB41EEB" TargetMode="External" /><Relationship Id="rId1042" Type="http://schemas.openxmlformats.org/officeDocument/2006/relationships/hyperlink" Target="https://scontent.xx.fbcdn.net/v/t15.5256-10/p130x130/35819963_10156106672323300_1663071294754652160_n.jpg?_nc_cat=107&amp;_nc_ht=scontent.xx&amp;oh=63c0fed5e85c3ba4229d86ab587ad930&amp;oe=5CB74F40" TargetMode="External" /><Relationship Id="rId1043" Type="http://schemas.openxmlformats.org/officeDocument/2006/relationships/hyperlink" Target="https://scontent.xx.fbcdn.net/v/t15.5256-10/p130x130/35681916_10156110566788300_1733323679678332928_n.jpg?_nc_cat=104&amp;_nc_ht=scontent.xx&amp;oh=3e2e8b716f8e056ca2221d8892a46b9c&amp;oe=5CB9B094" TargetMode="External" /><Relationship Id="rId1044" Type="http://schemas.openxmlformats.org/officeDocument/2006/relationships/hyperlink" Target="https://scontent.xx.fbcdn.net/v/t15.5256-10/p130x130/37539258_10156121620558300_1015753709600112640_n.jpg?_nc_cat=111&amp;_nc_ht=scontent.xx&amp;oh=65d4d79f28ff12ff1329e90d6582a83d&amp;oe=5CB6F3A7" TargetMode="External" /><Relationship Id="rId1045" Type="http://schemas.openxmlformats.org/officeDocument/2006/relationships/hyperlink" Target="https://scontent.xx.fbcdn.net/v/t15.5256-10/p130x130/35911918_10156122076693300_6637526288410083328_n.jpg?_nc_cat=100&amp;_nc_ht=scontent.xx&amp;oh=69a02ea463ec53e505ac9e7cdd0f564d&amp;oe=5CF2EA95" TargetMode="External" /><Relationship Id="rId1046" Type="http://schemas.openxmlformats.org/officeDocument/2006/relationships/hyperlink" Target="https://external.xx.fbcdn.net/safe_image.php?d=AQDLR4lfMOyOlexk&amp;w=130&amp;h=130&amp;url=https%3A%2F%2Fcdn.cnn.com%2Fcnnnext%2Fdam%2Fassets%2F180724112559-20180724-animal-composite--social-only-super-tease.jpg&amp;cfs=1&amp;_nc_hash=AQAO75KGLA_Fuhsi" TargetMode="External" /><Relationship Id="rId1047" Type="http://schemas.openxmlformats.org/officeDocument/2006/relationships/hyperlink" Target="https://scontent.xx.fbcdn.net/v/t15.5256-10/s130x130/34780786_10156690132361520_645078270810783744_n.jpg?_nc_cat=102&amp;_nc_ht=scontent.xx&amp;oh=841d86dfb267bcedb5806a27199c97c8&amp;oe=5CC1389D" TargetMode="External" /><Relationship Id="rId1048" Type="http://schemas.openxmlformats.org/officeDocument/2006/relationships/hyperlink" Target="https://scontent.xx.fbcdn.net/v/t15.5256-10/p130x130/35852457_10155502887371479_6133518898496012288_n.jpg?_nc_cat=107&amp;_nc_ht=scontent.xx&amp;oh=c3046dfbf8c520206323a2c14f5d7a23&amp;oe=5CFE67F4" TargetMode="External" /><Relationship Id="rId1049" Type="http://schemas.openxmlformats.org/officeDocument/2006/relationships/hyperlink" Target="https://scontent.xx.fbcdn.net/v/t15.5256-10/p130x130/37665569_10156138804738300_3630857724452929536_n.jpg?_nc_cat=101&amp;_nc_ht=scontent.xx&amp;oh=d1d8f28b96b00ca7544498dec717a42a&amp;oe=5CF90A95" TargetMode="External" /><Relationship Id="rId1050" Type="http://schemas.openxmlformats.org/officeDocument/2006/relationships/hyperlink" Target="https://scontent.xx.fbcdn.net/v/t1.0-0/q89/s130x130/38640758_10156140706903300_1665451526975389696_n.jpg?_nc_cat=108&amp;_nc_ht=scontent.xx&amp;oh=72b1092863ae549db00ff6c503b5e447&amp;oe=5CC53642" TargetMode="External" /><Relationship Id="rId1051" Type="http://schemas.openxmlformats.org/officeDocument/2006/relationships/hyperlink" Target="https://scontent.xx.fbcdn.net/v/t1.0-0/s130x130/11896139_10153324941803300_8299696715375040586_n.jpg?_nc_cat=111&amp;_nc_ht=scontent.xx&amp;oh=5a01609d4a5c2c44e9c2081e6e513d7a&amp;oe=5CBAC801" TargetMode="External" /><Relationship Id="rId1052" Type="http://schemas.openxmlformats.org/officeDocument/2006/relationships/hyperlink" Target="https://scontent.xx.fbcdn.net/v/t15.5256-10/s130x130/37333085_10156142397308300_744426868731543552_n.jpg?_nc_cat=104&amp;_nc_ht=scontent.xx&amp;oh=67279c1874312fe2e2ee3edc326c435c&amp;oe=5CF57726" TargetMode="External" /><Relationship Id="rId1053" Type="http://schemas.openxmlformats.org/officeDocument/2006/relationships/hyperlink" Target="https://scontent.xx.fbcdn.net/v/t15.5256-10/p130x130/36083465_10156143605783300_5507938834316263424_n.jpg?_nc_cat=105&amp;_nc_ht=scontent.xx&amp;oh=14851912184e494b616ba618761f4450&amp;oe=5CB4FCBE" TargetMode="External" /><Relationship Id="rId1054" Type="http://schemas.openxmlformats.org/officeDocument/2006/relationships/hyperlink" Target="https://scontent.xx.fbcdn.net/v/t15.5256-10/p130x130/30834276_10155989300183300_8310091432278884352_n.jpg?_nc_cat=105&amp;_nc_ht=scontent.xx&amp;oh=9aa18ead29f2993fb2cdbf1dfb7bc99a&amp;oe=5CF8F884" TargetMode="External" /><Relationship Id="rId1055" Type="http://schemas.openxmlformats.org/officeDocument/2006/relationships/hyperlink" Target="https://scontent.xx.fbcdn.net/v/t15.5256-10/s130x130/38947905_2166288963648059_8441785879877386240_n.jpg?_nc_cat=109&amp;_nc_ht=scontent.xx&amp;oh=14333ee0e7a965f92e248ed0f70c3e90&amp;oe=5CC521FD" TargetMode="External" /><Relationship Id="rId1056" Type="http://schemas.openxmlformats.org/officeDocument/2006/relationships/hyperlink" Target="https://scontent.xx.fbcdn.net/v/t15.5256-10/p130x130/20107562_10155109637613300_7011234751499468800_n.jpg?_nc_cat=103&amp;_nc_ht=scontent.xx&amp;oh=b84856a654f3b5dc4ff221c0b8d56889&amp;oe=5CF66A49" TargetMode="External" /><Relationship Id="rId1057" Type="http://schemas.openxmlformats.org/officeDocument/2006/relationships/hyperlink" Target="https://scontent.xx.fbcdn.net/v/t15.5256-10/p130x130/37373865_10156147916893300_2062808079996551168_n.jpg?_nc_cat=100&amp;_nc_ht=scontent.xx&amp;oh=e9f405f360279b0c36cb1c98d369e2fa&amp;oe=5CC4CF09" TargetMode="External" /><Relationship Id="rId1058" Type="http://schemas.openxmlformats.org/officeDocument/2006/relationships/hyperlink" Target="https://scontent.xx.fbcdn.net/v/t15.5256-10/s130x130/38953188_2138616439794596_6112295412092108800_n.jpg?_nc_cat=107&amp;_nc_ht=scontent.xx&amp;oh=b357ea2856b8f63a7eb0cc76aa911f6e&amp;oe=5CF4E148" TargetMode="External" /><Relationship Id="rId1059" Type="http://schemas.openxmlformats.org/officeDocument/2006/relationships/hyperlink" Target="https://scontent.xx.fbcdn.net/v/t15.5256-10/s130x130/38721567_10154910570904229_1990309641925427200_n.jpg?_nc_cat=110&amp;_nc_ht=scontent.xx&amp;oh=d1e3178c91346df2db84b71687216c46&amp;oe=5CBC2E89" TargetMode="External" /><Relationship Id="rId1060" Type="http://schemas.openxmlformats.org/officeDocument/2006/relationships/hyperlink" Target="https://external.xx.fbcdn.net/safe_image.php?d=AQC7A2WJcIAzIRjP&amp;w=130&amp;h=130&amp;url=https%3A%2F%2Fi2-prod.mirror.co.uk%2Fincoming%2Farticle13073739.ece%2FALTERNATES%2Fs1200%2F0_Orangutan-at-BOS-Nyaru-Menteng-Orangutan-Rescue-Center-in-Indonesia.jpg&amp;cfs=1&amp;_nc_hash=AQC8D8MPRfMpnK5e" TargetMode="External" /><Relationship Id="rId1061" Type="http://schemas.openxmlformats.org/officeDocument/2006/relationships/hyperlink" Target="https://scontent.xx.fbcdn.net/v/t15.5256-10/p130x130/38048330_2167902973466342_806035146640719872_n.jpg?_nc_cat=100&amp;_nc_ht=scontent.xx&amp;oh=80d96e067b5b13c19104a039c8accd27&amp;oe=5CF6E079" TargetMode="External" /><Relationship Id="rId1062" Type="http://schemas.openxmlformats.org/officeDocument/2006/relationships/hyperlink" Target="https://scontent.xx.fbcdn.net/v/t15.5256-10/p130x130/38721618_1799714583468790_2135029978008387584_n.jpg?_nc_cat=111&amp;_nc_ht=scontent.xx&amp;oh=645058650a5bbe3d1eeba0ae09f99244&amp;oe=5CB90948" TargetMode="External" /><Relationship Id="rId1063" Type="http://schemas.openxmlformats.org/officeDocument/2006/relationships/hyperlink" Target="https://scontent.xx.fbcdn.net/v/t15.5256-10/p130x130/35863828_10156812328784684_71699934931320832_n.jpg?_nc_cat=102&amp;_nc_ht=scontent.xx&amp;oh=bfc2f40404c8ee5f27bfb5d5044bd6d6&amp;oe=5CBEA516" TargetMode="External" /><Relationship Id="rId1064" Type="http://schemas.openxmlformats.org/officeDocument/2006/relationships/hyperlink" Target="https://external.xx.fbcdn.net/safe_image.php?d=AQCpoqYuJolZhyCN&amp;w=130&amp;h=130&amp;url=https%3A%2F%2Fstorage.googleapis.com%2Fp4-production-content%2Finternational%2Fwp-content%2Fuploads%2F2018%2F08%2F02cfd436-gp0stpr4h_medium_res.jpg&amp;cfs=1&amp;_nc_hash=AQCOcgzbLg_TKD1c" TargetMode="External" /><Relationship Id="rId1065" Type="http://schemas.openxmlformats.org/officeDocument/2006/relationships/hyperlink" Target="https://scontent.xx.fbcdn.net/v/t15.5256-10/s130x130/38721567_10154910570904229_1990309641925427200_n.jpg?_nc_cat=110&amp;_nc_ht=scontent.xx&amp;oh=d1e3178c91346df2db84b71687216c46&amp;oe=5CBC2E89" TargetMode="External" /><Relationship Id="rId1066" Type="http://schemas.openxmlformats.org/officeDocument/2006/relationships/hyperlink" Target="https://external.xx.fbcdn.net/safe_image.php?d=AQDZALf_Ec7xDhNM&amp;w=130&amp;h=130&amp;url=https%3A%2F%2Fi.guim.co.uk%2Fimg%2Fmedia%2F2792dd3d6ef2b25e861ed98ae98d370ef6fe7f7c%2F0_0_3504_2102%2Fmaster%2F3504.jpg%3Fw%3D1200%26h%3D630%26q%3D55%26auto%3Dformat%26usm%3D12%26fit%3Dcrop%26crop%3Dfaces%252Centropy%26bm%3Dnormal%26ba%3Dbottom%252Cleft%26blend64%3DaHR0cHM6Ly9hc3NldHMuZ3VpbS5jby51ay9pbWFnZXMvb3ZlcmxheXMvZDM1ODZhNWVmNTc4MTc1NmQyMWEzYjYzNWU1MTcxNDEvdGctZGVmYXVsdC5wbmc%26s%3D5e8d08fb8be3c27546a0c4ff517f0ccd&amp;cfs=1&amp;_nc_hash=AQCWqGMzE6AiyD5L" TargetMode="External" /><Relationship Id="rId1067" Type="http://schemas.openxmlformats.org/officeDocument/2006/relationships/hyperlink" Target="https://scontent.xx.fbcdn.net/v/t15.5256-10/s130x130/36015794_10156574503659116_8634320016692477952_n.jpg?_nc_cat=105&amp;_nc_ht=scontent.xx&amp;oh=1f6cc83b8a0472611a36778719ef9ef2&amp;oe=5CF6054C" TargetMode="External" /><Relationship Id="rId1068" Type="http://schemas.openxmlformats.org/officeDocument/2006/relationships/hyperlink" Target="https://scontent.xx.fbcdn.net/v/t15.5256-10/p130x130/38286663_1353862818084350_1911605019061256192_n.jpg?_nc_cat=107&amp;_nc_ht=scontent.xx&amp;oh=1a078776c9eef2e8cebb230adbe44472&amp;oe=5CFA57F1" TargetMode="External" /><Relationship Id="rId1069" Type="http://schemas.openxmlformats.org/officeDocument/2006/relationships/hyperlink" Target="https://scontent.xx.fbcdn.net/v/t15.5256-10/p130x130/37861537_545866812494343_7834105328126918656_n.jpg?_nc_cat=105&amp;_nc_ht=scontent.xx&amp;oh=11ca9020d780f424c70aeae252e8e87c&amp;oe=5CB389E7" TargetMode="External" /><Relationship Id="rId1070" Type="http://schemas.openxmlformats.org/officeDocument/2006/relationships/hyperlink" Target="https://scontent.xx.fbcdn.net/v/t15.5256-10/p130x130/28761339_813988945468440_1216113689145376768_n.jpg?_nc_cat=106&amp;_nc_ht=scontent.xx&amp;oh=9cd358fac2e8feec7382b68f7824b4d0&amp;oe=5CC27829" TargetMode="External" /><Relationship Id="rId1071" Type="http://schemas.openxmlformats.org/officeDocument/2006/relationships/hyperlink" Target="https://scontent.xx.fbcdn.net/v/t15.5256-10/s130x130/37384236_527460954367632_563017680760602624_n.jpg?_nc_cat=100&amp;_nc_ht=scontent.xx&amp;oh=6ec26ca615d0bfed124d892feeefebff&amp;oe=5CC211D3" TargetMode="External" /><Relationship Id="rId1072" Type="http://schemas.openxmlformats.org/officeDocument/2006/relationships/hyperlink" Target="https://scontent.xx.fbcdn.net/v/t15.5256-10/p130x130/37965882_289609545163275_1406707368326070272_n.jpg?_nc_cat=105&amp;_nc_ht=scontent.xx&amp;oh=eec0feed6877136f52a06547f20db5a0&amp;oe=5CF762F6" TargetMode="External" /><Relationship Id="rId1073" Type="http://schemas.openxmlformats.org/officeDocument/2006/relationships/hyperlink" Target="https://scontent.xx.fbcdn.net/v/t15.5256-10/s130x130/38972605_2003015883084533_404679656944435200_n.jpg?_nc_cat=100&amp;_nc_ht=scontent.xx&amp;oh=2471c528cdd3907eb7ea855fb862f1c5&amp;oe=5CB621CF" TargetMode="External" /><Relationship Id="rId1074" Type="http://schemas.openxmlformats.org/officeDocument/2006/relationships/hyperlink" Target="https://scontent.xx.fbcdn.net/v/t15.5256-10/p130x130/37766847_232962734049757_5103604917944188928_n.jpg?_nc_cat=109&amp;_nc_ht=scontent.xx&amp;oh=7b096cb5a9076b64001f61a5da846a6f&amp;oe=5CB2CE37" TargetMode="External" /><Relationship Id="rId1075" Type="http://schemas.openxmlformats.org/officeDocument/2006/relationships/hyperlink" Target="https://scontent.xx.fbcdn.net/v/t15.5256-10/p130x130/38953243_588801411549044_5086837477289754624_n.jpg?_nc_cat=108&amp;_nc_ht=scontent.xx&amp;oh=83ec0b7efaecfc91144cae3a2bdcba5a&amp;oe=5CB364B6" TargetMode="External" /><Relationship Id="rId1076" Type="http://schemas.openxmlformats.org/officeDocument/2006/relationships/hyperlink" Target="https://scontent.xx.fbcdn.net/v/t15.5256-10/p130x130/38290934_673931492976562_2567928399016230912_n.jpg?_nc_cat=111&amp;_nc_ht=scontent.xx&amp;oh=968c33905ae45a3fb6cdda41f44756fa&amp;oe=5CC541E3" TargetMode="External" /><Relationship Id="rId1077" Type="http://schemas.openxmlformats.org/officeDocument/2006/relationships/hyperlink" Target="https://scontent.xx.fbcdn.net/v/t15.5256-10/s130x130/37897511_967674416774230_5398498824186494976_n.jpg?_nc_cat=110&amp;_nc_ht=scontent.xx&amp;oh=280e11616916bdaf10031743e864fa20&amp;oe=5CF2067B" TargetMode="External" /><Relationship Id="rId1078" Type="http://schemas.openxmlformats.org/officeDocument/2006/relationships/hyperlink" Target="https://scontent.xx.fbcdn.net/v/t1.0-0/s130x130/40363733_10156194770953300_91491268785340416_n.jpg?_nc_cat=110&amp;_nc_ht=scontent.xx&amp;oh=5b88d3123fade56dad3c41f14d16bbfb&amp;oe=5CC2C16D" TargetMode="External" /><Relationship Id="rId1079" Type="http://schemas.openxmlformats.org/officeDocument/2006/relationships/hyperlink" Target="https://scontent.xx.fbcdn.net/v/t15.5256-10/s130x130/38945149_464694080700540_4976674744423153664_n.jpg?_nc_cat=109&amp;_nc_ht=scontent.xx&amp;oh=e701e07f242a20a996b4611985cedbb1&amp;oe=5CF76091" TargetMode="External" /><Relationship Id="rId1080" Type="http://schemas.openxmlformats.org/officeDocument/2006/relationships/hyperlink" Target="https://scontent.xx.fbcdn.net/v/t15.5256-10/p130x130/38494022_287301675192491_241086555958018048_n.jpg?_nc_cat=104&amp;_nc_ht=scontent.xx&amp;oh=7432e389b8e3386980f0a8105436afd0&amp;oe=5CC50D07" TargetMode="External" /><Relationship Id="rId1081" Type="http://schemas.openxmlformats.org/officeDocument/2006/relationships/hyperlink" Target="https://scontent.xx.fbcdn.net/v/t15.5256-10/p130x130/37791028_1091802534312331_2074973312869466112_n.jpg?_nc_cat=100&amp;_nc_ht=scontent.xx&amp;oh=4e743d6ead94d194ee27e2178abd000d&amp;oe=5CC78ADF" TargetMode="External" /><Relationship Id="rId1082" Type="http://schemas.openxmlformats.org/officeDocument/2006/relationships/hyperlink" Target="https://scontent.xx.fbcdn.net/v/t15.5256-10/p130x130/38821468_313338412789645_238571401634643968_n.jpg?_nc_cat=110&amp;_nc_ht=scontent.xx&amp;oh=7d02b02347d2c1b63718e23a31b10826&amp;oe=5CB9B28B" TargetMode="External" /><Relationship Id="rId1083" Type="http://schemas.openxmlformats.org/officeDocument/2006/relationships/hyperlink" Target="https://scontent.xx.fbcdn.net/v/t15.5256-10/p130x130/38973486_2124739024444426_5441549274259128320_n.jpg?_nc_cat=107&amp;_nc_ht=scontent.xx&amp;oh=e0f22dca8dd00a42c8990432ab74cf5c&amp;oe=5CC4F1C2" TargetMode="External" /><Relationship Id="rId1084" Type="http://schemas.openxmlformats.org/officeDocument/2006/relationships/hyperlink" Target="https://external.xx.fbcdn.net/safe_image.php?d=AQBeL1hU3vgMP1RS&amp;w=130&amp;h=130&amp;url=https%3A%2F%2Fi2.wp.com%2Fhellosolar.info%2Fwp-content%2Fuploads%2F2018%2F08%2Fhoodh-ahmed-681146-unsplash.jpg%3Ffit%3D1200%252C690&amp;cfs=1&amp;_nc_hash=AQCqS7R5lS9s2vp_" TargetMode="External" /><Relationship Id="rId1085" Type="http://schemas.openxmlformats.org/officeDocument/2006/relationships/hyperlink" Target="https://scontent.xx.fbcdn.net/v/t15.5256-10/p130x130/38671981_562487270874923_4315522146190229504_n.jpg?_nc_cat=105&amp;_nc_ht=scontent.xx&amp;oh=e0ac77033e74e36564b18cb68720ab17&amp;oe=5CBE7FDA" TargetMode="External" /><Relationship Id="rId1086" Type="http://schemas.openxmlformats.org/officeDocument/2006/relationships/hyperlink" Target="https://scontent.xx.fbcdn.net/v/t15.5256-10/s130x130/38980074_420079221853374_2178243404910034944_n.jpg?_nc_cat=100&amp;_nc_ht=scontent.xx&amp;oh=2e01b735c7caf7d2d0c2df18295d4ec3&amp;oe=5CB93156" TargetMode="External" /><Relationship Id="rId1087" Type="http://schemas.openxmlformats.org/officeDocument/2006/relationships/hyperlink" Target="https://scontent.xx.fbcdn.net/v/t15.5256-10/s130x130/38648444_293464958050012_5200694247103135744_n.jpg?_nc_cat=106&amp;_nc_ht=scontent.xx&amp;oh=374c489619b997d4b8a03037d0210c7b&amp;oe=5CBC8E08" TargetMode="External" /><Relationship Id="rId1088" Type="http://schemas.openxmlformats.org/officeDocument/2006/relationships/hyperlink" Target="https://scontent.xx.fbcdn.net/v/t15.5256-10/s130x130/40450167_705768166457730_2132111766774087680_n.jpg?_nc_cat=103&amp;_nc_ht=scontent.xx&amp;oh=47e240c789c64db5236b737092b47a8c&amp;oe=5CC0F380" TargetMode="External" /><Relationship Id="rId1089" Type="http://schemas.openxmlformats.org/officeDocument/2006/relationships/hyperlink" Target="https://scontent.xx.fbcdn.net/v/t15.5256-10/s130x130/38961689_1767901939993320_4941317968052092928_n.jpg?_nc_cat=111&amp;_nc_ht=scontent.xx&amp;oh=1076f2dc925ec5ac86b2e1154eed9f60&amp;oe=5CC454C4" TargetMode="External" /><Relationship Id="rId1090" Type="http://schemas.openxmlformats.org/officeDocument/2006/relationships/hyperlink" Target="https://external.xx.fbcdn.net/safe_image.php?d=AQCybazYoii6Vnmw&amp;w=130&amp;h=130&amp;url=https%3A%2F%2Fassets.teenvogue.com%2Fphotos%2F5b9147041770162e12e72019%2F3%3A2%2Fw_1200%2Ch_630%2Cc_limit%2Ffb.jpg&amp;cfs=1&amp;_nc_hash=AQA8248vJo5eJIQE" TargetMode="External" /><Relationship Id="rId1091" Type="http://schemas.openxmlformats.org/officeDocument/2006/relationships/hyperlink" Target="https://scontent.xx.fbcdn.net/v/t15.5256-10/s130x130/38903155_330260951078677_3127694411576639488_n.jpg?_nc_cat=100&amp;_nc_ht=scontent.xx&amp;oh=5346869e3cd3758cc56f936efd14db4e&amp;oe=5CBB360D" TargetMode="External" /><Relationship Id="rId1092" Type="http://schemas.openxmlformats.org/officeDocument/2006/relationships/hyperlink" Target="https://scontent.xx.fbcdn.net/v/t15.5256-10/p130x130/38953796_543387389423470_4226993369752010752_n.jpg?_nc_cat=102&amp;_nc_ht=scontent.xx&amp;oh=f34ea82df420c9c73c5341f864f12dae&amp;oe=5CB2AAE8" TargetMode="External" /><Relationship Id="rId1093" Type="http://schemas.openxmlformats.org/officeDocument/2006/relationships/hyperlink" Target="https://scontent.xx.fbcdn.net/v/t15.5256-10/p130x130/38761557_1707575879365440_8704814195390021632_n.jpg?_nc_cat=108&amp;_nc_ht=scontent.xx&amp;oh=54e1a3ba0b02bc526c12c409abe7fcbb&amp;oe=5CFA38EE" TargetMode="External" /><Relationship Id="rId1094" Type="http://schemas.openxmlformats.org/officeDocument/2006/relationships/hyperlink" Target="https://scontent.xx.fbcdn.net/v/t15.5256-10/s130x130/38945056_503353446796102_4559373144963416064_n.jpg?_nc_cat=102&amp;_nc_ht=scontent.xx&amp;oh=54a5fc3d52c55bc694dc980d749dd370&amp;oe=5CB610AD" TargetMode="External" /><Relationship Id="rId1095" Type="http://schemas.openxmlformats.org/officeDocument/2006/relationships/hyperlink" Target="https://scontent.xx.fbcdn.net/v/t15.5256-10/p130x130/38102752_1269766493164275_4083925767149322240_n.jpg?_nc_cat=111&amp;_nc_ht=scontent.xx&amp;oh=04b501d8d7b7ecf668497a0cab9f5143&amp;oe=5CC35EB7" TargetMode="External" /><Relationship Id="rId1096" Type="http://schemas.openxmlformats.org/officeDocument/2006/relationships/hyperlink" Target="https://scontent.xx.fbcdn.net/v/t15.5256-10/p130x130/38951973_225871994946520_5653195165137895424_n.jpg?_nc_cat=107&amp;_nc_ht=scontent.xx&amp;oh=948b0a239a9c85c9d609634cdbfa1acc&amp;oe=5CFEF4AB" TargetMode="External" /><Relationship Id="rId1097" Type="http://schemas.openxmlformats.org/officeDocument/2006/relationships/hyperlink" Target="https://scontent.xx.fbcdn.net/v/t15.13418-10/s130x130/38969670_1102988063212638_265045275104509952_n.jpg?_nc_cat=103&amp;_nc_ht=scontent.xx&amp;oh=25c00cdf0bf8764e4a69d8146f646f97&amp;oe=5CC1E978" TargetMode="External" /><Relationship Id="rId1098" Type="http://schemas.openxmlformats.org/officeDocument/2006/relationships/hyperlink" Target="https://scontent.xx.fbcdn.net/v/t15.5256-10/p130x130/28757570_10155297192066479_5703115325206167552_n.jpg?_nc_cat=111&amp;_nc_ht=scontent.xx&amp;oh=410bde00d295f621ed42a88598da3268&amp;oe=5CFD18AD" TargetMode="External" /><Relationship Id="rId1099" Type="http://schemas.openxmlformats.org/officeDocument/2006/relationships/hyperlink" Target="https://scontent.xx.fbcdn.net/v/t15.5256-10/p130x130/40574541_489307551551710_4469070388118159360_n.jpg?_nc_cat=105&amp;_nc_ht=scontent.xx&amp;oh=a18854aea486e255c12ac11876221938&amp;oe=5CFBBA72" TargetMode="External" /><Relationship Id="rId1100" Type="http://schemas.openxmlformats.org/officeDocument/2006/relationships/hyperlink" Target="https://scontent.xx.fbcdn.net/v/t15.5256-10/p130x130/38981899_1149214481893770_4965405630706745344_n.jpg?_nc_cat=104&amp;_nc_ht=scontent.xx&amp;oh=6899d53d51cffa78c5237876f0fbc5bb&amp;oe=5CFA77C5" TargetMode="External" /><Relationship Id="rId1101" Type="http://schemas.openxmlformats.org/officeDocument/2006/relationships/hyperlink" Target="https://scontent.xx.fbcdn.net/v/t1.0-0/p130x130/41807195_10156230126383300_8997065034592944128_n.jpg?_nc_cat=103&amp;_nc_ht=scontent.xx&amp;oh=bcbf14a27c1f94d4425fd776c024d3a4&amp;oe=5CC6759E" TargetMode="External" /><Relationship Id="rId1102" Type="http://schemas.openxmlformats.org/officeDocument/2006/relationships/hyperlink" Target="https://external.xx.fbcdn.net/safe_image.php?d=AQDi151Fcu81d2DV&amp;w=130&amp;h=130&amp;url=https%3A%2F%2Fi.guim.co.uk%2Fimg%2Fmedia%2F718df224c8c66f5f588612ba18907e1282228a85%2F0_195_3644_2186%2Fmaster%2F3644.jpg%3Fwidth%3D1200%26height%3D630%26quality%3D85%26auto%3Dformat%26usm%3D12%26fit%3Dcrop%26crop%3Dfaces%252Centropy%26bm%3Dnormal%26ba%3Dbottom%252Cleft%26blend64%3DaHR0cHM6Ly9hc3NldHMuZ3VpbS5jby51ay9pbWFnZXMvb3ZlcmxheXMvZDM1ODZhNWVmNTc4MTc1NmQyMWEzYjYzNWU1MTcxNDEvdGctZGVmYXVsdC5wbmc%26s%3Dbc35fbb4ebabd9bfca6ffc3311f8ec7a&amp;cfs=1&amp;_nc_hash=AQBAE3zSaG9BxJcC" TargetMode="External" /><Relationship Id="rId1103" Type="http://schemas.openxmlformats.org/officeDocument/2006/relationships/hyperlink" Target="https://scontent.xx.fbcdn.net/v/t15.5256-10/s130x130/38973095_457123264781948_6802577401944473600_n.jpg?_nc_cat=111&amp;_nc_ht=scontent.xx&amp;oh=6a4c5f5ea97f909ec2966543e01df6ad&amp;oe=5D0070DF" TargetMode="External" /><Relationship Id="rId1104" Type="http://schemas.openxmlformats.org/officeDocument/2006/relationships/hyperlink" Target="https://scontent.xx.fbcdn.net/v/t1.0-0/p130x130/42189077_10156241279378300_3293403338007117824_n.jpg?_nc_cat=104&amp;_nc_ht=scontent.xx&amp;oh=374ae95a793cfd735c706c738eaf5f55&amp;oe=5CFA0499" TargetMode="External" /><Relationship Id="rId1105" Type="http://schemas.openxmlformats.org/officeDocument/2006/relationships/hyperlink" Target="https://scontent.xx.fbcdn.net/v/t1.0-0/q88/s130x130/42222134_10156241922863300_6252304349439983616_n.jpg?_nc_cat=111&amp;_nc_ht=scontent.xx&amp;oh=45542cf5830f7311d28d0ec64e1987c6&amp;oe=5CBBA428" TargetMode="External" /><Relationship Id="rId1106" Type="http://schemas.openxmlformats.org/officeDocument/2006/relationships/hyperlink" Target="https://scontent.xx.fbcdn.net/v/t15.5256-10/s130x130/38969545_1887415664900417_4244092472076009472_n.jpg?_nc_cat=102&amp;_nc_ht=scontent.xx&amp;oh=a95ee1fdc9f51a4c01058c695a9e2e6c&amp;oe=5CC70D40" TargetMode="External" /><Relationship Id="rId1107" Type="http://schemas.openxmlformats.org/officeDocument/2006/relationships/hyperlink" Target="https://scontent.xx.fbcdn.net/v/t15.5256-10/s130x130/38969861_1580207048751420_1896505163884003328_n.jpg?_nc_cat=103&amp;_nc_ht=scontent.xx&amp;oh=c11fc63ce485dae94279971d49bb765b&amp;oe=5CF943DD" TargetMode="External" /><Relationship Id="rId1108" Type="http://schemas.openxmlformats.org/officeDocument/2006/relationships/hyperlink" Target="https://scontent.xx.fbcdn.net/v/t1.0-0/s130x130/42177543_10156246726883300_2868771766971400192_n.jpg?_nc_cat=100&amp;_nc_ht=scontent.xx&amp;oh=c212a08363328504cbe12006c15873e9&amp;oe=5D00CC39" TargetMode="External" /><Relationship Id="rId1109" Type="http://schemas.openxmlformats.org/officeDocument/2006/relationships/hyperlink" Target="https://scontent.xx.fbcdn.net/v/t15.5256-10/p130x130/38972412_1134268550061311_1477984188849192960_n.jpg?_nc_cat=101&amp;_nc_ht=scontent.xx&amp;oh=3e0f04725643154a7305564288f906d2&amp;oe=5CC1185D" TargetMode="External" /><Relationship Id="rId1110" Type="http://schemas.openxmlformats.org/officeDocument/2006/relationships/hyperlink" Target="https://scontent.xx.fbcdn.net/v/t15.5256-10/p130x130/38961990_683191478729380_6316749367348822016_n.jpg?_nc_cat=103&amp;_nc_ht=scontent.xx&amp;oh=2bfc53e3f747bfb904b6771f5f4f8437&amp;oe=5CC79994" TargetMode="External" /><Relationship Id="rId1111" Type="http://schemas.openxmlformats.org/officeDocument/2006/relationships/hyperlink" Target="https://scontent.xx.fbcdn.net/v/t1.0-0/p130x130/42301331_10156944417199684_3129543094349856768_n.jpg?_nc_cat=104&amp;_nc_ht=scontent.xx&amp;oh=cc2101f2803c03d60b835ec4aec164e3&amp;oe=5CF84EC6" TargetMode="External" /><Relationship Id="rId1112" Type="http://schemas.openxmlformats.org/officeDocument/2006/relationships/hyperlink" Target="https://scontent.xx.fbcdn.net/v/t15.5256-10/p130x130/41263159_2145380372349193_8625377615609331712_n.jpg?_nc_cat=104&amp;_nc_ht=scontent.xx&amp;oh=62866006b74572284996d5a7a63de6c3&amp;oe=5D01712F" TargetMode="External" /><Relationship Id="rId1113" Type="http://schemas.openxmlformats.org/officeDocument/2006/relationships/hyperlink" Target="https://scontent.xx.fbcdn.net/v/t1.0-0/q83/p130x130/42304104_10156250201503300_8872505936422371328_n.jpg?_nc_cat=101&amp;_nc_ht=scontent.xx&amp;oh=608bc5b68af9c0b16d6d9fbca35ddbe3&amp;oe=5CFB008F" TargetMode="External" /><Relationship Id="rId1114" Type="http://schemas.openxmlformats.org/officeDocument/2006/relationships/hyperlink" Target="https://scontent.xx.fbcdn.net/v/t15.5256-10/s130x130/38969545_1887415664900417_4244092472076009472_n.jpg?_nc_cat=102&amp;_nc_ht=scontent.xx&amp;oh=a95ee1fdc9f51a4c01058c695a9e2e6c&amp;oe=5CC70D40" TargetMode="External" /><Relationship Id="rId1115" Type="http://schemas.openxmlformats.org/officeDocument/2006/relationships/hyperlink" Target="https://scontent.xx.fbcdn.net/v/t15.13418-10/s130x130/38966503_2289057187989879_6970042012221308928_n.jpg?_nc_cat=103&amp;_nc_ht=scontent.xx&amp;oh=c4a80b8729a53524bb968f50030030a6&amp;oe=5CFE8B79" TargetMode="External" /><Relationship Id="rId1116" Type="http://schemas.openxmlformats.org/officeDocument/2006/relationships/hyperlink" Target="https://scontent.xx.fbcdn.net/v/t1.0-0/s130x130/42410869_10156254148308300_149693212427026432_n.jpg?_nc_cat=102&amp;_nc_ht=scontent.xx&amp;oh=bf5278491a5d2dd4320dc4fb6a137141&amp;oe=5CC5F572" TargetMode="External" /><Relationship Id="rId1117" Type="http://schemas.openxmlformats.org/officeDocument/2006/relationships/hyperlink" Target="https://scontent.xx.fbcdn.net/v/t15.13418-10/p130x130/40513954_299321997531565_5021480599169269760_n.jpg?_nc_cat=105&amp;_nc_ht=scontent.xx&amp;oh=b92ed1de54f594a99abd7f0e1378508e&amp;oe=5CC4C524" TargetMode="External" /><Relationship Id="rId1118" Type="http://schemas.openxmlformats.org/officeDocument/2006/relationships/hyperlink" Target="https://scontent.xx.fbcdn.net/v/t15.5256-10/s130x130/38969783_144880546457397_811576560690659328_n.jpg?_nc_cat=107&amp;_nc_ht=scontent.xx&amp;oh=ce9c54d37113847534a2ecd2428ea802&amp;oe=5CC255B6" TargetMode="External" /><Relationship Id="rId1119" Type="http://schemas.openxmlformats.org/officeDocument/2006/relationships/hyperlink" Target="https://scontent.xx.fbcdn.net/v/t15.5256-10/p130x130/40500169_342768166464125_2056692527603384320_n.jpg?_nc_cat=108&amp;_nc_ht=scontent.xx&amp;oh=c070453898b2d52ba9b6dce00d89036f&amp;oe=5CC93054" TargetMode="External" /><Relationship Id="rId1120" Type="http://schemas.openxmlformats.org/officeDocument/2006/relationships/hyperlink" Target="https://scontent.xx.fbcdn.net/v/t15.5256-10/s130x130/41602446_1938082019572988_5759966458683588608_n.jpg?_nc_cat=101&amp;_nc_ht=scontent.xx&amp;oh=ddfc967e8baefd62d99aaa7e400e2cb3&amp;oe=5CFD1E77" TargetMode="External" /><Relationship Id="rId1121" Type="http://schemas.openxmlformats.org/officeDocument/2006/relationships/hyperlink" Target="https://scontent.xx.fbcdn.net/v/t1.0-0/p130x130/42604400_10156258393848300_1066534233222152192_n.jpg?_nc_cat=105&amp;_nc_ht=scontent.xx&amp;oh=0194f5a0fc0aec134c59fd91a2ac6b2c&amp;oe=5CB83BDD" TargetMode="External" /><Relationship Id="rId1122" Type="http://schemas.openxmlformats.org/officeDocument/2006/relationships/hyperlink" Target="https://scontent.xx.fbcdn.net/v/t1.0-0/p130x130/42625759_10156258948098300_1888826647122018304_n.jpg?_nc_cat=108&amp;_nc_ht=scontent.xx&amp;oh=fee5d5c8749e12fd85c2b71ab3ce4a46&amp;oe=5CB79474" TargetMode="External" /><Relationship Id="rId1123" Type="http://schemas.openxmlformats.org/officeDocument/2006/relationships/hyperlink" Target="https://external.xx.fbcdn.net/safe_image.php?d=AQA8o1hVz5HRZkKy&amp;w=130&amp;h=130&amp;url=https%3A%2F%2Fstorage.googleapis.com%2Fp4-production-content%2Finternational%2Fwp-content%2Fuploads%2F2018%2F09%2F88d2bc2e-gp0stsep4_medium_res.jpg&amp;cfs=1&amp;_nc_hash=AQCpJ0AyhwT73nb0" TargetMode="External" /><Relationship Id="rId1124" Type="http://schemas.openxmlformats.org/officeDocument/2006/relationships/hyperlink" Target="https://scontent.xx.fbcdn.net/v/t15.5256-10/p130x130/38980735_1854206321299708_2229559901795909632_n.jpg?_nc_cat=103&amp;_nc_ht=scontent.xx&amp;oh=aef895a4c8d299e0c15c160a2eb2cee7&amp;oe=5CB3829B" TargetMode="External" /><Relationship Id="rId1125" Type="http://schemas.openxmlformats.org/officeDocument/2006/relationships/hyperlink" Target="https://scontent.xx.fbcdn.net/v/t15.5256-10/p130x130/38982789_1227901677360488_5108362268534374400_n.jpg?_nc_cat=104&amp;_nc_ht=scontent.xx&amp;oh=e7d49fbaf7072ba82bc53cdfbb70a655&amp;oe=5CB8BF17" TargetMode="External" /><Relationship Id="rId1126" Type="http://schemas.openxmlformats.org/officeDocument/2006/relationships/hyperlink" Target="https://external.xx.fbcdn.net/safe_image.php?d=AQCpWZ_sOJO9hn98&amp;w=130&amp;h=130&amp;url=https%3A%2F%2Fwww3.nhk.or.jp%2Fnews%2Fhtml%2F20180926%2FK10011645321_1809262228_1809262230_01_02.jpg&amp;cfs=1&amp;_nc_hash=AQDPFUAaX_V_EyHb" TargetMode="External" /><Relationship Id="rId1127" Type="http://schemas.openxmlformats.org/officeDocument/2006/relationships/hyperlink" Target="https://scontent.xx.fbcdn.net/v/t15.13418-10/p130x130/38979298_170564860487393_944357239878057984_n.jpg?_nc_cat=104&amp;_nc_ht=scontent.xx&amp;oh=37eb5f3d3a2a915a08b88175a622f1cd&amp;oe=5CFFF921" TargetMode="External" /><Relationship Id="rId1128" Type="http://schemas.openxmlformats.org/officeDocument/2006/relationships/hyperlink" Target="https://scontent.xx.fbcdn.net/v/t15.5256-10/p130x130/38983551_2102117389800869_3794039784184217600_n.jpg?_nc_cat=108&amp;_nc_ht=scontent.xx&amp;oh=6cc7964ace843a0be66b0819cef3511e&amp;oe=5CC7DA03" TargetMode="External" /><Relationship Id="rId1129" Type="http://schemas.openxmlformats.org/officeDocument/2006/relationships/hyperlink" Target="https://scontent.xx.fbcdn.net/v/t15.5256-10/s130x130/40283155_478297632689004_5017769914929250304_n.jpg?_nc_cat=102&amp;_nc_ht=scontent.xx&amp;oh=4130d04724968d5be978cca669cde79d&amp;oe=5CFE7E0C" TargetMode="External" /><Relationship Id="rId1130" Type="http://schemas.openxmlformats.org/officeDocument/2006/relationships/hyperlink" Target="https://scontent.xx.fbcdn.net/v/t15.5256-10/p130x130/38982010_2217884561802522_8286847064977965056_n.jpg?_nc_cat=108&amp;_nc_ht=scontent.xx&amp;oh=92444892088d2bef1a9ad0f9e0804006&amp;oe=5CB3CA2C" TargetMode="External" /><Relationship Id="rId1131" Type="http://schemas.openxmlformats.org/officeDocument/2006/relationships/hyperlink" Target="https://scontent.xx.fbcdn.net/v/t15.5256-10/p130x130/38983957_341662446570521_2430056761948897280_n.jpg?_nc_cat=102&amp;_nc_ht=scontent.xx&amp;oh=51cf11ad1cbdc15e850098b0782a0684&amp;oe=5CB70FA4" TargetMode="External" /><Relationship Id="rId1132" Type="http://schemas.openxmlformats.org/officeDocument/2006/relationships/hyperlink" Target="https://scontent.xx.fbcdn.net/v/t15.5256-10/s130x130/40976515_1883757951699854_2752964605264265216_n.jpg?_nc_cat=106&amp;_nc_ht=scontent.xx&amp;oh=38a186f5d1fc20b13ac75ed36d26a83e&amp;oe=5CB53412" TargetMode="External" /><Relationship Id="rId1133" Type="http://schemas.openxmlformats.org/officeDocument/2006/relationships/hyperlink" Target="https://scontent.xx.fbcdn.net/v/t15.5256-10/s130x130/41287360_339569753455576_1773730491480932352_n.jpg?_nc_cat=108&amp;_nc_ht=scontent.xx&amp;oh=2db8deceefb3aad88ffac7bebb244b5e&amp;oe=5CBC7932" TargetMode="External" /><Relationship Id="rId1134" Type="http://schemas.openxmlformats.org/officeDocument/2006/relationships/hyperlink" Target="https://scontent.xx.fbcdn.net/v/t15.5256-10/s130x130/40344730_971142359745446_4034997942094921728_n.jpg?_nc_cat=111&amp;_nc_ht=scontent.xx&amp;oh=b1ed326f206a847eb6ad38fb3eb7df12&amp;oe=5CBB5EE5" TargetMode="External" /><Relationship Id="rId1135" Type="http://schemas.openxmlformats.org/officeDocument/2006/relationships/hyperlink" Target="https://scontent.xx.fbcdn.net/v/t15.5256-10/p130x130/40483754_110355599848576_7830593805815382016_n.jpg?_nc_cat=104&amp;_nc_ht=scontent.xx&amp;oh=8c33ac538ef78dd63e41625f7240f13d&amp;oe=5CFEE10F" TargetMode="External" /><Relationship Id="rId1136" Type="http://schemas.openxmlformats.org/officeDocument/2006/relationships/hyperlink" Target="https://scontent.xx.fbcdn.net/v/t1.0-0/s130x130/43119625_10156272845123300_5854954586762117120_n.png?_nc_cat=103&amp;_nc_ht=scontent.xx&amp;oh=d9cb94beedfbd3602552af3d60c90691&amp;oe=5CC2B4DD" TargetMode="External" /><Relationship Id="rId1137" Type="http://schemas.openxmlformats.org/officeDocument/2006/relationships/hyperlink" Target="https://scontent.xx.fbcdn.net/v/t15.5256-10/s130x130/27603806_10155761134458300_631215108516741120_n.jpg?_nc_cat=108&amp;_nc_ht=scontent.xx&amp;oh=1ae85a24048d8ce006e0723fd1815a93&amp;oe=5CFCF083" TargetMode="External" /><Relationship Id="rId1138" Type="http://schemas.openxmlformats.org/officeDocument/2006/relationships/hyperlink" Target="https://external.xx.fbcdn.net/safe_image.php?d=AQCCeJexSb036O-_&amp;w=130&amp;h=130&amp;url=https%3A%2F%2Fcdn-images-1.medium.com%2Fmax%2F1200%2F1%2AgIildA1opgx_euzShiCisw.jpeg&amp;cfs=1&amp;sx=400&amp;sy=0&amp;sw=800&amp;sh=800&amp;_nc_hash=AQC_IijNca6ZXO_Q" TargetMode="External" /><Relationship Id="rId1139" Type="http://schemas.openxmlformats.org/officeDocument/2006/relationships/hyperlink" Target="https://external.xx.fbcdn.net/safe_image.php?d=AQAhljlf6UWTwxbw&amp;w=130&amp;h=130&amp;url=https%3A%2F%2Faaf1a18515da0e792f78-c27fdabe952dfc357fe25ebf5c8897ee.ssl.cf5.rackcdn.com%2F1844%2FGP0STSF5F_Medium_res_with_credit_line.jpg%3Fv%3D1537701362000&amp;cfs=1&amp;sx=137&amp;sy=0&amp;sw=800&amp;sh=800&amp;_nc_hash=AQDPCZrW3FXJv1Wz" TargetMode="External" /><Relationship Id="rId1140" Type="http://schemas.openxmlformats.org/officeDocument/2006/relationships/hyperlink" Target="https://scontent.xx.fbcdn.net/v/t15.5256-10/p130x130/41091269_1000881470114371_4914416221350264832_n.jpg?_nc_cat=106&amp;_nc_ht=scontent.xx&amp;oh=d5eead569701f32edfed0ae6aba01d51&amp;oe=5CF70DC9" TargetMode="External" /><Relationship Id="rId1141" Type="http://schemas.openxmlformats.org/officeDocument/2006/relationships/hyperlink" Target="https://scontent.xx.fbcdn.net/v/t15.5256-10/p130x130/38972618_1814259732022435_4085316623588655104_n.jpg?_nc_cat=102&amp;_nc_ht=scontent.xx&amp;oh=90be8d4b5f2681b71d259978fdce5ed9&amp;oe=5CC34E51" TargetMode="External" /><Relationship Id="rId1142" Type="http://schemas.openxmlformats.org/officeDocument/2006/relationships/hyperlink" Target="https://scontent.xx.fbcdn.net/v/t1.0-0/p130x130/43133281_10156277954778300_4595987281600315392_n.jpg?_nc_cat=109&amp;_nc_ht=scontent.xx&amp;oh=12451b8ae0c505870b73cf8c218c6f13&amp;oe=5D0014DB" TargetMode="External" /><Relationship Id="rId1143" Type="http://schemas.openxmlformats.org/officeDocument/2006/relationships/hyperlink" Target="https://scontent.xx.fbcdn.net/v/t15.5256-10/s130x130/41287360_339569753455576_1773730491480932352_n.jpg?_nc_cat=108&amp;_nc_ht=scontent.xx&amp;oh=2db8deceefb3aad88ffac7bebb244b5e&amp;oe=5CBC7932" TargetMode="External" /><Relationship Id="rId1144" Type="http://schemas.openxmlformats.org/officeDocument/2006/relationships/hyperlink" Target="https://scontent.xx.fbcdn.net/v/t15.13418-10/p130x130/40434461_1155782497911266_4693434944175734784_n.jpg?_nc_cat=110&amp;_nc_ht=scontent.xx&amp;oh=902bc2b033eeb32bf979e94faf96bf9e&amp;oe=5CF7E4B9" TargetMode="External" /><Relationship Id="rId1145" Type="http://schemas.openxmlformats.org/officeDocument/2006/relationships/hyperlink" Target="https://external.xx.fbcdn.net/safe_image.php?d=AQA_lqv1K_i0MFHO&amp;w=130&amp;h=130&amp;url=https%3A%2F%2Funearthed.greenpeace.org%2Fwp-content%2Fuploads%2F2018%2F09%2FGettyImages-110129512.jpg&amp;cfs=1&amp;sx=1&amp;sy=0&amp;sw=2015&amp;sh=2015&amp;_nc_hash=AQCqaGIzqbN4b3A_" TargetMode="External" /><Relationship Id="rId1146" Type="http://schemas.openxmlformats.org/officeDocument/2006/relationships/hyperlink" Target="https://scontent.xx.fbcdn.net/v/t15.5256-10/p130x130/41553582_279062906278832_3186777076917075968_n.jpg?_nc_cat=105&amp;_nc_ht=scontent.xx&amp;oh=0a36407b889c1a78f2b704a5c191bad6&amp;oe=5CBECC6E" TargetMode="External" /><Relationship Id="rId1147" Type="http://schemas.openxmlformats.org/officeDocument/2006/relationships/hyperlink" Target="https://scontent.xx.fbcdn.net/v/t15.5256-10/s130x130/41370665_284652312151100_1389062470148030464_n.jpg?_nc_cat=101&amp;_nc_ht=scontent.xx&amp;oh=523dee61abe3c35e86e48ba5649fa957&amp;oe=5CB8D454" TargetMode="External" /><Relationship Id="rId1148" Type="http://schemas.openxmlformats.org/officeDocument/2006/relationships/hyperlink" Target="https://scontent.xx.fbcdn.net/v/t1.0-0/p130x130/43407025_10156287343083300_7415516793256542208_n.jpg?_nc_cat=107&amp;_nc_ht=scontent.xx&amp;oh=6b5391eedbb416686bf0828fc1f09e4c&amp;oe=5CF3C85F" TargetMode="External" /><Relationship Id="rId1149" Type="http://schemas.openxmlformats.org/officeDocument/2006/relationships/hyperlink" Target="https://scontent.xx.fbcdn.net/v/t15.5256-10/s130x130/40949206_921523901379316_8610175578865139712_n.jpg?_nc_cat=105&amp;_nc_ht=scontent.xx&amp;oh=c717a27e680c968fa17a4b617b550ff0&amp;oe=5CBAEED7" TargetMode="External" /><Relationship Id="rId1150" Type="http://schemas.openxmlformats.org/officeDocument/2006/relationships/hyperlink" Target="https://external.xx.fbcdn.net/safe_image.php?d=AQBIemtdA-JKPknO&amp;w=130&amp;h=130&amp;url=https%3A%2F%2Fo.aolcdn.com%2Fimages%2Fdims3%2FGLOB%2Fcrop%2F1200x630%2B0%2B86%2Fresize%2F1200x630%21%2Fformat%2Fjpg%2Fquality%2F85%2Fhttp%253A%252F%252Fo.aolcdn.com%252Fhss%252Fstorage%252Fmidas%252F47c70f18a13833c2bd26ad3c9abd8d2a%252F206722051%252FGP0STSH52.jpg&amp;cfs=1&amp;_nc_hash=AQC8KDZZcuALMEJI" TargetMode="External" /><Relationship Id="rId1151" Type="http://schemas.openxmlformats.org/officeDocument/2006/relationships/hyperlink" Target="https://scontent.xx.fbcdn.net/v/t15.5256-10/p130x130/40678591_1970852022973645_2297515973864849408_n.jpg?_nc_cat=105&amp;_nc_ht=scontent.xx&amp;oh=f347131fb522475a7b2f1d8e8c0c385d&amp;oe=5CB562C9" TargetMode="External" /><Relationship Id="rId1152" Type="http://schemas.openxmlformats.org/officeDocument/2006/relationships/hyperlink" Target="https://scontent.xx.fbcdn.net/v/t1.0-0/s130x130/43599377_10156291147993300_2684386020635443200_n.png?_nc_cat=108&amp;_nc_ht=scontent.xx&amp;oh=caf6a969bf063c12acf6b7a308d5be1f&amp;oe=5CC45A90" TargetMode="External" /><Relationship Id="rId1153" Type="http://schemas.openxmlformats.org/officeDocument/2006/relationships/hyperlink" Target="https://scontent.xx.fbcdn.net/v/t1.0-0/p130x130/43509353_10156291159578300_4851757536174407680_n.jpg?_nc_cat=1&amp;_nc_ht=scontent.xx&amp;oh=76641fa72dda657c60adacb8ef2afa86&amp;oe=5CC0509E" TargetMode="External" /><Relationship Id="rId1154" Type="http://schemas.openxmlformats.org/officeDocument/2006/relationships/hyperlink" Target="https://scontent.xx.fbcdn.net/v/t1.0-0/p130x130/43551196_10156293157308300_4684568551128825856_n.jpg?_nc_cat=111&amp;_nc_ht=scontent.xx&amp;oh=45200aff7e3e4e2a259751bdb0b03e1c&amp;oe=5CBBAA88" TargetMode="External" /><Relationship Id="rId1155" Type="http://schemas.openxmlformats.org/officeDocument/2006/relationships/hyperlink" Target="https://external.xx.fbcdn.net/safe_image.php?d=AQCtuV3vLuEpMXTT&amp;w=130&amp;h=130&amp;url=http%3A%2F%2Fgrist.files.wordpress.com%2F2018%2F09%2Fhurricane-michael-shell-point-beach.jpg%3Fw%3D1200%26h%3D675%26crop%3D1&amp;cfs=1&amp;_nc_hash=AQC1S1EVCi1072Pd" TargetMode="External" /><Relationship Id="rId1156" Type="http://schemas.openxmlformats.org/officeDocument/2006/relationships/hyperlink" Target="https://scontent.xx.fbcdn.net/v/t15.13418-10/p130x130/40696936_2239793159591877_5427196803520921600_n.jpg?_nc_cat=104&amp;_nc_ht=scontent.xx&amp;oh=2b4efde9ebf688c04b6a8e8f20e64e7b&amp;oe=5CF56704" TargetMode="External" /><Relationship Id="rId1157" Type="http://schemas.openxmlformats.org/officeDocument/2006/relationships/hyperlink" Target="https://scontent.xx.fbcdn.net/v/t15.13418-10/s130x130/40637393_2379553292268305_7534524388498997248_n.jpg?_nc_cat=107&amp;_nc_ht=scontent.xx&amp;oh=37fba00adeb96cb5dbae47ac333970e7&amp;oe=5CF30691" TargetMode="External" /><Relationship Id="rId1158" Type="http://schemas.openxmlformats.org/officeDocument/2006/relationships/hyperlink" Target="https://scontent.xx.fbcdn.net/v/t15.5256-10/p130x130/41606868_277399286450672_893797584949215232_n.jpg?_nc_cat=100&amp;_nc_ht=scontent.xx&amp;oh=b917404e7b1743216628d7e1bef13d28&amp;oe=5CC1FA6A" TargetMode="External" /><Relationship Id="rId1159" Type="http://schemas.openxmlformats.org/officeDocument/2006/relationships/hyperlink" Target="https://scontent.xx.fbcdn.net/v/t15.5256-10/s130x130/40949206_921523901379316_8610175578865139712_n.jpg?_nc_cat=105&amp;_nc_ht=scontent.xx&amp;oh=c717a27e680c968fa17a4b617b550ff0&amp;oe=5CBAEED7" TargetMode="External" /><Relationship Id="rId1160" Type="http://schemas.openxmlformats.org/officeDocument/2006/relationships/hyperlink" Target="https://scontent.xx.fbcdn.net/v/t15.5256-10/p130x130/41556105_335015460388727_3826478937731497984_n.jpg?_nc_cat=109&amp;_nc_ht=scontent.xx&amp;oh=bd3ff551b51a340e41b8965f43263b45&amp;oe=5CF3A179" TargetMode="External" /><Relationship Id="rId1161" Type="http://schemas.openxmlformats.org/officeDocument/2006/relationships/hyperlink" Target="https://scontent.xx.fbcdn.net/v/t15.5256-10/p130x130/41169843_1618205244950054_3744857744310534144_n.jpg?_nc_cat=111&amp;_nc_ht=scontent.xx&amp;oh=0ea26320eec738f03ccdd8ea5c79a9d7&amp;oe=5CF3FF9B" TargetMode="External" /><Relationship Id="rId1162" Type="http://schemas.openxmlformats.org/officeDocument/2006/relationships/hyperlink" Target="https://scontent.xx.fbcdn.net/v/t15.5256-10/p130x130/42772958_310004572930106_8069952354696298496_n.jpg?_nc_cat=111&amp;_nc_ht=scontent.xx&amp;oh=79775cb7280615e6089b853892bae221&amp;oe=5CC1C4CB" TargetMode="External" /><Relationship Id="rId1163" Type="http://schemas.openxmlformats.org/officeDocument/2006/relationships/hyperlink" Target="https://scontent.xx.fbcdn.net/v/t15.5256-10/s130x130/41560126_927843924077304_4013985982830346240_n.jpg?_nc_cat=103&amp;_nc_ht=scontent.xx&amp;oh=62bad95d785d3494507fe0b3f864fe44&amp;oe=5CC3CD18" TargetMode="External" /><Relationship Id="rId1164" Type="http://schemas.openxmlformats.org/officeDocument/2006/relationships/hyperlink" Target="https://scontent.xx.fbcdn.net/v/t15.5256-10/s130x130/42152271_2043693835961413_417654194799902720_n.jpg?_nc_cat=104&amp;_nc_ht=scontent.xx&amp;oh=b8c267412dff086d6d89ca0406025fcd&amp;oe=5CC8DBF4" TargetMode="External" /><Relationship Id="rId1165" Type="http://schemas.openxmlformats.org/officeDocument/2006/relationships/hyperlink" Target="https://scontent.xx.fbcdn.net/v/t15.5256-10/p130x130/43291401_513132892492528_2887949246919606272_n.jpg?_nc_cat=111&amp;_nc_ht=scontent.xx&amp;oh=246d15e28b6c3903140b668d3fa3eaf4&amp;oe=5CFC3ADB" TargetMode="External" /><Relationship Id="rId1166" Type="http://schemas.openxmlformats.org/officeDocument/2006/relationships/hyperlink" Target="https://scontent.xx.fbcdn.net/v/t15.5256-10/p130x130/27599751_10155766997648515_1329750904525553664_n.jpg?_nc_cat=108&amp;_nc_ht=scontent.xx&amp;oh=775edd8fa2102c9bb2f963f71a5ff151&amp;oe=5CC38D4F" TargetMode="External" /><Relationship Id="rId1167" Type="http://schemas.openxmlformats.org/officeDocument/2006/relationships/hyperlink" Target="https://scontent.xx.fbcdn.net/v/t15.5256-10/p130x130/43786063_275246036454049_6143066722464169984_n.jpg?_nc_cat=106&amp;_nc_ht=scontent.xx&amp;oh=62c5ff63f947d3e760ce4d78e5994137&amp;oe=5CFF4430" TargetMode="External" /><Relationship Id="rId1168" Type="http://schemas.openxmlformats.org/officeDocument/2006/relationships/hyperlink" Target="https://scontent.xx.fbcdn.net/v/t15.5256-10/s130x130/42551516_1143925832442084_3786798082776104960_n.jpg?_nc_cat=108&amp;_nc_ht=scontent.xx&amp;oh=1ebd9f808c4145eaafda7a05fd09e2f0&amp;oe=5CFBAD4C" TargetMode="External" /><Relationship Id="rId1169" Type="http://schemas.openxmlformats.org/officeDocument/2006/relationships/hyperlink" Target="https://scontent.xx.fbcdn.net/v/t15.5256-10/p130x130/41817085_322065655260417_270752822784425984_n.jpg?_nc_cat=100&amp;_nc_ht=scontent.xx&amp;oh=289bb3261fc9ce9ada01765acec00ee6&amp;oe=5CC33206" TargetMode="External" /><Relationship Id="rId1170" Type="http://schemas.openxmlformats.org/officeDocument/2006/relationships/hyperlink" Target="https://scontent.xx.fbcdn.net/v/t15.5256-10/p130x130/41924277_2062916037122677_4404276923807563776_n.jpg?_nc_cat=110&amp;_nc_ht=scontent.xx&amp;oh=b2beb0f66aef31365ddcd9de134099b2&amp;oe=5CC167E0" TargetMode="External" /><Relationship Id="rId1171" Type="http://schemas.openxmlformats.org/officeDocument/2006/relationships/hyperlink" Target="https://scontent.xx.fbcdn.net/v/t15.5256-10/s130x130/43223386_315330069277851_6248787247965929472_n.jpg?_nc_cat=110&amp;_nc_ht=scontent.xx&amp;oh=cfa16b5be31acbf1241a600652dcf171&amp;oe=5CF78343" TargetMode="External" /><Relationship Id="rId1172" Type="http://schemas.openxmlformats.org/officeDocument/2006/relationships/hyperlink" Target="https://scontent.xx.fbcdn.net/v/t15.5256-10/s130x130/42811275_611240149278995_4287876794620575744_n.jpg?_nc_cat=103&amp;_nc_ht=scontent.xx&amp;oh=17f1f0b9b4bbb15b2131d384ddd689e3&amp;oe=5CB28BDD" TargetMode="External" /><Relationship Id="rId1173" Type="http://schemas.openxmlformats.org/officeDocument/2006/relationships/hyperlink" Target="https://scontent.xx.fbcdn.net/v/t1.0-0/p130x130/44598621_10156322361918300_3530393641921019904_n.jpg?_nc_cat=102&amp;_nc_ht=scontent.xx&amp;oh=84d9f517d0a34eb50c54a03f96009c94&amp;oe=5CC74BD4" TargetMode="External" /><Relationship Id="rId1174" Type="http://schemas.openxmlformats.org/officeDocument/2006/relationships/hyperlink" Target="https://scontent.xx.fbcdn.net/v/t15.5256-10/s130x130/43917742_252841318911569_2656250067836469248_n.jpg?_nc_cat=102&amp;_nc_ht=scontent.xx&amp;oh=0e95f48825a7a422c7c8498c937622b1&amp;oe=5CB7C7A0" TargetMode="External" /><Relationship Id="rId1175" Type="http://schemas.openxmlformats.org/officeDocument/2006/relationships/hyperlink" Target="https://scontent.xx.fbcdn.net/v/t15.13418-10/s130x130/43295672_278829222750007_2212475050173399040_n.jpg?_nc_cat=104&amp;_nc_ht=scontent.xx&amp;oh=89f694adcf404724e06348ad2cf19958&amp;oe=5CC6A53F" TargetMode="External" /><Relationship Id="rId1176" Type="http://schemas.openxmlformats.org/officeDocument/2006/relationships/hyperlink" Target="https://scontent.xx.fbcdn.net/v/t15.5256-10/s130x130/43785060_2085620458322200_8919282038696050688_n.jpg?_nc_cat=103&amp;_nc_ht=scontent.xx&amp;oh=cd151835a48d108a87db1457d6561fbe&amp;oe=5CFE7BD3" TargetMode="External" /><Relationship Id="rId1177" Type="http://schemas.openxmlformats.org/officeDocument/2006/relationships/hyperlink" Target="https://scontent.xx.fbcdn.net/v/t15.5256-10/s130x130/42496318_2296384880647879_7621155296198524928_n.jpg?_nc_cat=106&amp;_nc_ht=scontent.xx&amp;oh=be0b297098d8dc43e87d41d8c3fa80fe&amp;oe=5CB751BF" TargetMode="External" /><Relationship Id="rId1178" Type="http://schemas.openxmlformats.org/officeDocument/2006/relationships/hyperlink" Target="https://scontent.xx.fbcdn.net/v/t15.5256-10/p130x130/43135124_1239264842893009_830284063842500608_n.jpg?_nc_cat=111&amp;_nc_ht=scontent.xx&amp;oh=595e3936af5e4f5a9351319430c13e2c&amp;oe=5CFB52CC" TargetMode="External" /><Relationship Id="rId1179" Type="http://schemas.openxmlformats.org/officeDocument/2006/relationships/hyperlink" Target="https://scontent.xx.fbcdn.net/v/t15.5256-10/p130x130/41868296_729015130789918_870051174626099200_n.jpg?_nc_cat=106&amp;_nc_ht=scontent.xx&amp;oh=bcd4d622acd49c396a56f0b11bc241f1&amp;oe=5CC0CC56" TargetMode="External" /><Relationship Id="rId1180" Type="http://schemas.openxmlformats.org/officeDocument/2006/relationships/hyperlink" Target="https://scontent.xx.fbcdn.net/v/t1.0-0/p130x130/44865282_10156330848303300_3490203180506021888_n.jpg?_nc_cat=102&amp;_nc_ht=scontent.xx&amp;oh=d0296b38b2a2a896b35f758e8f4e6ac7&amp;oe=5CFA795F" TargetMode="External" /><Relationship Id="rId1181" Type="http://schemas.openxmlformats.org/officeDocument/2006/relationships/hyperlink" Target="https://external.xx.fbcdn.net/safe_image.php?d=AQAOisDvvw490FuA&amp;w=130&amp;h=130&amp;url=https%3A%2F%2Fpmdvod.nationalgeographic.com%2FNG_Video%2F599%2F391%2Fsmpost_1526423457673.jpg&amp;cfs=1&amp;_nc_hash=AQAgbqOGx2kTOtVU" TargetMode="External" /><Relationship Id="rId1182" Type="http://schemas.openxmlformats.org/officeDocument/2006/relationships/hyperlink" Target="https://scontent.xx.fbcdn.net/v/t15.5256-10/s130x130/43496093_315821015876008_520230619557396480_n.jpg?_nc_cat=101&amp;_nc_ht=scontent.xx&amp;oh=3658fb17592f06cfbac51c2b82c8a6e5&amp;oe=5CFD98C6" TargetMode="External" /><Relationship Id="rId1183" Type="http://schemas.openxmlformats.org/officeDocument/2006/relationships/hyperlink" Target="https://scontent.xx.fbcdn.net/v/t15.5256-10/p130x130/43784355_1319604431510256_8998650981331763200_n.jpg?_nc_cat=103&amp;_nc_ht=scontent.xx&amp;oh=8124f1f2e10ca46ec40768a2aa934812&amp;oe=5CBEB21C" TargetMode="External" /><Relationship Id="rId1184" Type="http://schemas.openxmlformats.org/officeDocument/2006/relationships/hyperlink" Target="https://scontent.xx.fbcdn.net/v/t1.0-0/p130x130/44976648_10156336944363300_6002511808873627648_n.jpg?_nc_cat=107&amp;_nc_ht=scontent.xx&amp;oh=609fd26c6d2d167cc2317453c11b41c3&amp;oe=5CB28B0C" TargetMode="External" /><Relationship Id="rId1185" Type="http://schemas.openxmlformats.org/officeDocument/2006/relationships/hyperlink" Target="https://scontent.xx.fbcdn.net/v/t15.5256-10/p130x130/43626050_271450630221549_1314817629654876160_n.jpg?_nc_cat=100&amp;_nc_ht=scontent.xx&amp;oh=cc9b6513e8ba338a4354e991c04cdbd7&amp;oe=5CFAC38D" TargetMode="External" /><Relationship Id="rId1186" Type="http://schemas.openxmlformats.org/officeDocument/2006/relationships/hyperlink" Target="https://scontent.xx.fbcdn.net/v/t15.5256-10/s130x130/43496093_315821015876008_520230619557396480_n.jpg?_nc_cat=101&amp;_nc_ht=scontent.xx&amp;oh=3658fb17592f06cfbac51c2b82c8a6e5&amp;oe=5CFD98C6" TargetMode="External" /><Relationship Id="rId1187" Type="http://schemas.openxmlformats.org/officeDocument/2006/relationships/hyperlink" Target="https://scontent.xx.fbcdn.net/v/t15.5256-10/p130x130/44759747_2196464344013152_2922624081268310016_n.jpg?_nc_cat=102&amp;_nc_ht=scontent.xx&amp;oh=b3b17ee88f8c934c35dea64825dd6bef&amp;oe=5CC09E6E" TargetMode="External" /><Relationship Id="rId1188" Type="http://schemas.openxmlformats.org/officeDocument/2006/relationships/hyperlink" Target="https://scontent.xx.fbcdn.net/v/t15.13418-10/p130x130/43643904_548566382215397_163593161115959296_n.jpg?_nc_cat=102&amp;_nc_ht=scontent.xx&amp;oh=8a2328630fd9bcf1d7d7fe029f01333b&amp;oe=5CF4F71E" TargetMode="External" /><Relationship Id="rId1189" Type="http://schemas.openxmlformats.org/officeDocument/2006/relationships/hyperlink" Target="https://scontent.xx.fbcdn.net/v/t15.5256-10/p130x130/27862897_10154646131684229_935602065009278976_n.jpg?_nc_cat=100&amp;_nc_ht=scontent.xx&amp;oh=614b2da68e8f67132b96253989129f99&amp;oe=5CFC44FA" TargetMode="External" /><Relationship Id="rId1190" Type="http://schemas.openxmlformats.org/officeDocument/2006/relationships/hyperlink" Target="https://scontent.xx.fbcdn.net/v/t15.5256-10/p130x130/42013930_2076016469128669_4370585847423041536_n.jpg?_nc_cat=101&amp;_nc_ht=scontent.xx&amp;oh=28680b17cc2d2201f32543f33c544a2a&amp;oe=5CF14ED3" TargetMode="External" /><Relationship Id="rId1191" Type="http://schemas.openxmlformats.org/officeDocument/2006/relationships/hyperlink" Target="https://scontent.xx.fbcdn.net/v/t15.5256-10/p130x130/42846565_320815828720124_4563954672477405184_n.jpg?_nc_cat=104&amp;_nc_ht=scontent.xx&amp;oh=ecb9564bfd7d26e0249d7de69df885a5&amp;oe=5CC82F91" TargetMode="External" /><Relationship Id="rId1192" Type="http://schemas.openxmlformats.org/officeDocument/2006/relationships/hyperlink" Target="https://scontent.xx.fbcdn.net/v/t1.0-0/p130x130/45231159_10156880716839138_3377902949790384128_n.jpg?_nc_cat=110&amp;_nc_ht=scontent.xx&amp;oh=fb841921c6132ade516a2332d89f505c&amp;oe=5CF1283E" TargetMode="External" /><Relationship Id="rId1193" Type="http://schemas.openxmlformats.org/officeDocument/2006/relationships/hyperlink" Target="https://scontent.xx.fbcdn.net/v/t15.5256-10/p130x130/43626050_271450630221549_1314817629654876160_n.jpg?_nc_cat=100&amp;_nc_ht=scontent.xx&amp;oh=cc9b6513e8ba338a4354e991c04cdbd7&amp;oe=5CFAC38D" TargetMode="External" /><Relationship Id="rId1194" Type="http://schemas.openxmlformats.org/officeDocument/2006/relationships/hyperlink" Target="https://scontent.xx.fbcdn.net/v/t15.5256-10/p130x130/41323104_1926734684069687_142341757424631808_n.jpg?_nc_cat=102&amp;_nc_ht=scontent.xx&amp;oh=deba72a7c9a162546fecddd5bbd98cc0&amp;oe=5CC8936F" TargetMode="External" /><Relationship Id="rId1195" Type="http://schemas.openxmlformats.org/officeDocument/2006/relationships/hyperlink" Target="https://scontent.xx.fbcdn.net/v/t15.5256-10/s130x130/43717631_326119924881262_2799994179327885312_n.jpg?_nc_cat=102&amp;_nc_ht=scontent.xx&amp;oh=7916b1c18d2bb73f6dbbb68b7bdb7831&amp;oe=5CC452F9" TargetMode="External" /><Relationship Id="rId1196" Type="http://schemas.openxmlformats.org/officeDocument/2006/relationships/hyperlink" Target="https://scontent.xx.fbcdn.net/v/t15.5256-10/s130x130/43400424_1890042974424985_570206150344048640_n.jpg?_nc_cat=109&amp;_nc_ht=scontent.xx&amp;oh=ee5cb2484f5e0f5414ff86898bc4c67c&amp;oe=5CF41F37" TargetMode="External" /><Relationship Id="rId1197" Type="http://schemas.openxmlformats.org/officeDocument/2006/relationships/hyperlink" Target="https://scontent.xx.fbcdn.net/v/t15.5256-10/s130x130/43784932_499500420562912_4442482079539658752_n.jpg?_nc_cat=101&amp;_nc_ht=scontent.xx&amp;oh=3f6119dcc3ed5927414e14bfbe35a5dc&amp;oe=5D006F59" TargetMode="External" /><Relationship Id="rId1198" Type="http://schemas.openxmlformats.org/officeDocument/2006/relationships/hyperlink" Target="https://scontent.xx.fbcdn.net/v/t15.5256-10/s130x130/43729919_901929083528354_4299081462352707584_n.jpg?_nc_cat=103&amp;_nc_ht=scontent.xx&amp;oh=b43b600b595dd74292e14d1803296c38&amp;oe=5CF52179" TargetMode="External" /><Relationship Id="rId1199" Type="http://schemas.openxmlformats.org/officeDocument/2006/relationships/hyperlink" Target="https://scontent.xx.fbcdn.net/v/t1.0-0/s130x130/45477115_10156354872383300_3912444361723346944_n.jpg?_nc_cat=100&amp;_nc_ht=scontent.xx&amp;oh=6e409966b7bed4620b257cb9160a80d2&amp;oe=5CBF9778" TargetMode="External" /><Relationship Id="rId1200" Type="http://schemas.openxmlformats.org/officeDocument/2006/relationships/hyperlink" Target="https://scontent.xx.fbcdn.net/v/t15.5256-10/s130x130/43987047_318322488948140_4488910895052750848_n.jpg?_nc_cat=105&amp;_nc_ht=scontent.xx&amp;oh=b0be4ebb86bd21417f8d793e8628714c&amp;oe=5CC453CB" TargetMode="External" /><Relationship Id="rId1201" Type="http://schemas.openxmlformats.org/officeDocument/2006/relationships/hyperlink" Target="https://scontent.xx.fbcdn.net/v/t15.5256-10/s130x130/43917972_565787110501603_3582363540771569664_n.jpg?_nc_cat=108&amp;_nc_ht=scontent.xx&amp;oh=22b740e11ed26b286fa2ba6273c19bc0&amp;oe=5CFC86E8" TargetMode="External" /><Relationship Id="rId1202" Type="http://schemas.openxmlformats.org/officeDocument/2006/relationships/hyperlink" Target="https://scontent.xx.fbcdn.net/v/t15.5256-10/p130x130/38544186_673931489643229_734639016221081600_n.jpg?_nc_cat=101&amp;_nc_ht=scontent.xx&amp;oh=84a5e345de6cd7fdc5c7da55e1025e63&amp;oe=5CFD9B4D" TargetMode="External" /><Relationship Id="rId1203" Type="http://schemas.openxmlformats.org/officeDocument/2006/relationships/hyperlink" Target="https://scontent.xx.fbcdn.net/v/t1.0-0/p130x130/46092878_10156366867088300_6980677605376655360_n.jpg?_nc_cat=103&amp;_nc_ht=scontent.xx&amp;oh=22a44861565d02684ed2acb0b4dc8812&amp;oe=5CC77907" TargetMode="External" /><Relationship Id="rId1204" Type="http://schemas.openxmlformats.org/officeDocument/2006/relationships/hyperlink" Target="https://scontent.xx.fbcdn.net/v/t15.5256-10/s130x130/43982345_281034199210299_485943350172581888_n.jpg?_nc_cat=109&amp;_nc_ht=scontent.xx&amp;oh=1ada82c786f8f5dc3ba3f9384e634b5d&amp;oe=5CC077EC" TargetMode="External" /><Relationship Id="rId1205" Type="http://schemas.openxmlformats.org/officeDocument/2006/relationships/hyperlink" Target="https://scontent.xx.fbcdn.net/v/t1.0-0/p130x130/46091038_10156370261753300_4106038762755063808_n.jpg?_nc_cat=108&amp;_nc_ht=scontent.xx&amp;oh=62a69da35e81d01971d486d67322df75&amp;oe=5CC2345B" TargetMode="External" /><Relationship Id="rId1206" Type="http://schemas.openxmlformats.org/officeDocument/2006/relationships/hyperlink" Target="https://external.xx.fbcdn.net/safe_image.php?d=AQBal-h4Da-scVKE&amp;w=130&amp;h=130&amp;url=https%3A%2F%2Fstorage.googleapis.com%2Fplanet4-international-stateless%2F2018%2F11%2F4306d168-gp0stsnwx_web_size.jpg&amp;cfs=1&amp;_nc_hash=AQBa5cez8SENoG4S" TargetMode="External" /><Relationship Id="rId1207" Type="http://schemas.openxmlformats.org/officeDocument/2006/relationships/hyperlink" Target="https://scontent.xx.fbcdn.net/v/t1.0-0/p130x130/46273220_2005465659491882_1762722679279845376_n.jpg?_nc_cat=109&amp;_nc_ht=scontent.xx&amp;oh=af89a92b664a7fece168f516c149dd96&amp;oe=5CB8E65F" TargetMode="External" /><Relationship Id="rId1208" Type="http://schemas.openxmlformats.org/officeDocument/2006/relationships/hyperlink" Target="https://scontent.xx.fbcdn.net/v/t15.13418-10/p130x130/43982623_336829780232938_3449024717699153920_n.jpg?_nc_cat=107&amp;_nc_ht=scontent.xx&amp;oh=8a0a204408fbabb5ccddf65bf90005f7&amp;oe=5CC6A727" TargetMode="External" /><Relationship Id="rId1209" Type="http://schemas.openxmlformats.org/officeDocument/2006/relationships/hyperlink" Target="https://scontent.xx.fbcdn.net/v/t1.0-0/p130x130/46002459_10156374859168300_7291641922030927872_n.jpg?_nc_cat=111&amp;_nc_ht=scontent.xx&amp;oh=bcd59e78054dddca1c58770d04f23aac&amp;oe=5CF39693" TargetMode="External" /><Relationship Id="rId1210" Type="http://schemas.openxmlformats.org/officeDocument/2006/relationships/hyperlink" Target="https://scontent.xx.fbcdn.net/v/t15.5256-10/s130x130/45519853_499244317235810_1533823986377424896_n.jpg?_nc_cat=111&amp;_nc_ht=scontent.xx&amp;oh=c8f4bb14fffc84db3a514c66b221f2d8&amp;oe=5CF47F48" TargetMode="External" /><Relationship Id="rId1211" Type="http://schemas.openxmlformats.org/officeDocument/2006/relationships/hyperlink" Target="https://scontent.xx.fbcdn.net/v/t15.5256-10/p130x130/43988344_189923405274947_2645075086918287360_n.jpg?_nc_cat=104&amp;_nc_ht=scontent.xx&amp;oh=1956751a4057b0c3fcba599fa2e171aa&amp;oe=5CBB2EE1" TargetMode="External" /><Relationship Id="rId1212" Type="http://schemas.openxmlformats.org/officeDocument/2006/relationships/hyperlink" Target="https://scontent.xx.fbcdn.net/v/t15.5256-10/p130x130/43916267_946657995529615_902440489372876800_n.jpg?_nc_cat=106&amp;_nc_ht=scontent.xx&amp;oh=8927e12cada82348303e35f97adf1c01&amp;oe=5CC71760" TargetMode="External" /><Relationship Id="rId1213" Type="http://schemas.openxmlformats.org/officeDocument/2006/relationships/hyperlink" Target="https://scontent.xx.fbcdn.net/v/t15.5256-10/p130x130/43916142_321980911723652_68199291771944960_n.jpg?_nc_cat=108&amp;_nc_ht=scontent.xx&amp;oh=6bdaff1182a60c6da612230ccb54b5fe&amp;oe=5CF5FF3A" TargetMode="External" /><Relationship Id="rId1214" Type="http://schemas.openxmlformats.org/officeDocument/2006/relationships/hyperlink" Target="https://scontent.xx.fbcdn.net/v/t15.13418-10/p130x130/43918512_748858852133843_5607143881545089024_n.jpg?_nc_cat=108&amp;_nc_ht=scontent.xx&amp;oh=dce8a938427f3f2451db197d4f6d12de&amp;oe=5CF40E2E" TargetMode="External" /><Relationship Id="rId1215" Type="http://schemas.openxmlformats.org/officeDocument/2006/relationships/hyperlink" Target="https://scontent.xx.fbcdn.net/v/t1.0-0/p130x130/46467826_10156378016768300_3369283848075476992_n.png?_nc_cat=103&amp;_nc_ht=scontent.xx&amp;oh=4a832165c4a2ea313ae1861c22b2c1a2&amp;oe=5CBB3A2F" TargetMode="External" /><Relationship Id="rId1216" Type="http://schemas.openxmlformats.org/officeDocument/2006/relationships/hyperlink" Target="https://scontent.xx.fbcdn.net/v/t15.13418-10/p130x130/45786233_180637412874343_3039709223379271680_n.jpg?_nc_cat=106&amp;_nc_ht=scontent.xx&amp;oh=94b6654274e745a4bcbcd23d93f4cce2&amp;oe=5CC3A071" TargetMode="External" /><Relationship Id="rId1217" Type="http://schemas.openxmlformats.org/officeDocument/2006/relationships/hyperlink" Target="https://scontent.xx.fbcdn.net/v/t15.5256-10/s130x130/43916706_557228231366030_7122999301009047552_n.jpg?_nc_cat=110&amp;_nc_ht=scontent.xx&amp;oh=060314271587d82be3e99c740cd13aac&amp;oe=5CFADF7D" TargetMode="External" /><Relationship Id="rId1218" Type="http://schemas.openxmlformats.org/officeDocument/2006/relationships/hyperlink" Target="https://scontent.xx.fbcdn.net/v/t15.5256-10/s130x130/21978706_10155093230752058_1505578572041945088_n.jpg?_nc_cat=103&amp;_nc_ht=scontent.xx&amp;oh=47fd69ec912fb006a2dcdee4eef6848e&amp;oe=5CF55AC7" TargetMode="External" /><Relationship Id="rId1219" Type="http://schemas.openxmlformats.org/officeDocument/2006/relationships/hyperlink" Target="https://scontent.xx.fbcdn.net/v/t1.0-0/s130x130/46483138_10156380092753300_9045406575136604160_n.png?_nc_cat=103&amp;_nc_ht=scontent.xx&amp;oh=93adbdda0d2ce9d2254f52b7b5baf63b&amp;oe=5CFD10B3" TargetMode="External" /><Relationship Id="rId1220" Type="http://schemas.openxmlformats.org/officeDocument/2006/relationships/hyperlink" Target="https://scontent.xx.fbcdn.net/v/t15.5256-10/s130x130/44809120_2244010099211082_219808940081283072_n.jpg?_nc_cat=108&amp;_nc_ht=scontent.xx&amp;oh=1dcac6f989eb16727f789431d9f069fb&amp;oe=5CF433C4" TargetMode="External" /><Relationship Id="rId1221" Type="http://schemas.openxmlformats.org/officeDocument/2006/relationships/hyperlink" Target="https://external.xx.fbcdn.net/safe_image.php?d=AQAJNqXCKF2a1p0K&amp;w=130&amp;h=130&amp;url=https%3A%2F%2Fvideo-images.vice.com%2Farticles%2F5bdb1ee9faa45a0006b7cad4%2Flede%2F1541086954632-diver_scuba_underwater_ocean_sea_activity_explore_water-747035.jpeg%3Fcrop%3D1xw%3A0.7558790593505039xh%3Bcenter%2Ccenter%26resize%3D1200%3A%2A&amp;cfs=1&amp;_nc_hash=AQAO8PNO-EfV-_AI" TargetMode="External" /><Relationship Id="rId1222" Type="http://schemas.openxmlformats.org/officeDocument/2006/relationships/hyperlink" Target="https://scontent.xx.fbcdn.net/v/t15.5256-10/p130x130/43988736_761329130870081_2330789029672386560_n.jpg?_nc_cat=100&amp;_nc_ht=scontent.xx&amp;oh=8482d3b0db0ee844fbf5a93b03529e18&amp;oe=5CB5B0F3" TargetMode="External" /><Relationship Id="rId1223" Type="http://schemas.openxmlformats.org/officeDocument/2006/relationships/hyperlink" Target="https://external.xx.fbcdn.net/safe_image.php?d=AQDDfad32h3d0A33&amp;w=130&amp;h=130&amp;url=https%3A%2F%2Fstorage.googleapis.com%2Fplanet4-international-stateless%2F2018%2F11%2F3ee510ad-gp0stsoot_medium_res.jpg&amp;cfs=1&amp;sx=238&amp;sy=0&amp;sw=800&amp;sh=800&amp;_nc_hash=AQC6VPfEOpBxEUnO" TargetMode="External" /><Relationship Id="rId1224" Type="http://schemas.openxmlformats.org/officeDocument/2006/relationships/hyperlink" Target="https://scontent.xx.fbcdn.net/v/t15.5256-10/s130x130/45571665_297114667565089_4387630395072446464_n.jpg?_nc_cat=100&amp;_nc_ht=scontent.xx&amp;oh=48319d58cc3887ccd0ee42fe7a183293&amp;oe=5CF496ED" TargetMode="External" /><Relationship Id="rId1225" Type="http://schemas.openxmlformats.org/officeDocument/2006/relationships/hyperlink" Target="https://scontent.xx.fbcdn.net/v/t15.5256-10/p130x130/44277935_959993024209185_4360276603062714368_n.jpg?_nc_cat=110&amp;_nc_ht=scontent.xx&amp;oh=79df6f709ce8365b3833092fb2636ef0&amp;oe=5CB3F7BA" TargetMode="External" /><Relationship Id="rId1226" Type="http://schemas.openxmlformats.org/officeDocument/2006/relationships/hyperlink" Target="https://scontent.xx.fbcdn.net/v/t15.5256-10/s130x130/43988509_974008886119765_6436563952586457088_n.jpg?_nc_cat=102&amp;_nc_ht=scontent.xx&amp;oh=114ba6fef66a50428b77e7e71d32e236&amp;oe=5CFB3764" TargetMode="External" /><Relationship Id="rId1227" Type="http://schemas.openxmlformats.org/officeDocument/2006/relationships/hyperlink" Target="https://scontent.xx.fbcdn.net/v/t15.5256-10/s130x130/45688829_1016535768519997_4515864593678991360_n.jpg?_nc_cat=111&amp;_nc_ht=scontent.xx&amp;oh=41351c4680c30f165e25826ad8e01a2f&amp;oe=5CF343D6" TargetMode="External" /><Relationship Id="rId1228" Type="http://schemas.openxmlformats.org/officeDocument/2006/relationships/hyperlink" Target="https://scontent.xx.fbcdn.net/v/t15.13418-10/p130x130/42146544_252049552337009_4941226850320908288_n.jpg?_nc_cat=104&amp;_nc_ht=scontent.xx&amp;oh=05c122a2b28b503c0abec2c59462d9ec&amp;oe=5CFCFC51" TargetMode="External" /><Relationship Id="rId1229" Type="http://schemas.openxmlformats.org/officeDocument/2006/relationships/hyperlink" Target="https://scontent.xx.fbcdn.net/v/t15.13418-10/s130x130/44361134_1977020062380734_3408699686368837632_n.jpg?_nc_cat=108&amp;_nc_ht=scontent.xx&amp;oh=94364d728404b21308cbbaf29fe6b7fb&amp;oe=5CF49B82" TargetMode="External" /><Relationship Id="rId1230" Type="http://schemas.openxmlformats.org/officeDocument/2006/relationships/hyperlink" Target="https://scontent.xx.fbcdn.net/v/t1.0-0/p130x130/46476109_559574247829604_8730852056664899584_n.jpg?_nc_cat=105&amp;_nc_ht=scontent.xx&amp;oh=bbaf3b5c62be5902bfb9f3f0c74bcf5a&amp;oe=5CB6AF2F" TargetMode="External" /><Relationship Id="rId1231" Type="http://schemas.openxmlformats.org/officeDocument/2006/relationships/hyperlink" Target="https://scontent.xx.fbcdn.net/v/t15.5256-10/p130x130/45336002_558993141209024_1730202703037988864_n.jpg?_nc_cat=110&amp;_nc_ht=scontent.xx&amp;oh=925e08293e8ccb34ec2436d00df1482d&amp;oe=5CBE0A36" TargetMode="External" /><Relationship Id="rId1232" Type="http://schemas.openxmlformats.org/officeDocument/2006/relationships/hyperlink" Target="https://scontent.xx.fbcdn.net/v/t1.0-0/p130x130/46507345_10156386343903300_3170697397965684736_n.jpg?_nc_cat=110&amp;_nc_ht=scontent.xx&amp;oh=d999b38c8f0491d168f27bce5c276436&amp;oe=5CFE2BAD" TargetMode="External" /><Relationship Id="rId1233" Type="http://schemas.openxmlformats.org/officeDocument/2006/relationships/hyperlink" Target="https://scontent.xx.fbcdn.net/v/t15.13418-10/p130x130/44471793_1434779406653484_2546758337710522368_n.jpg?_nc_cat=103&amp;_nc_ht=scontent.xx&amp;oh=3ca41d3086554376780f7b6b07491b3d&amp;oe=5CBD06F0" TargetMode="External" /><Relationship Id="rId1234" Type="http://schemas.openxmlformats.org/officeDocument/2006/relationships/hyperlink" Target="https://scontent.xx.fbcdn.net/v/t1.0-0/p130x130/46495743_10156387602373300_453328648427012096_n.jpg?_nc_cat=105&amp;_nc_ht=scontent.xx&amp;oh=498d2e5a4b842130ba49d80a492a75cf&amp;oe=5CFD5EDE" TargetMode="External" /><Relationship Id="rId1235" Type="http://schemas.openxmlformats.org/officeDocument/2006/relationships/hyperlink" Target="https://scontent.xx.fbcdn.net/v/t1.0-0/s130x130/46511197_10156736764362488_1476608661148139520_n.jpg?_nc_cat=109&amp;_nc_ht=scontent.xx&amp;oh=160a341e8d5ae55d9cb4b3c0b1e134fe&amp;oe=5CF470D6" TargetMode="External" /><Relationship Id="rId1236" Type="http://schemas.openxmlformats.org/officeDocument/2006/relationships/hyperlink" Target="https://scontent.xx.fbcdn.net/v/t15.5256-10/p130x130/46473733_1078765878990446_4742606551573856256_n.jpg?_nc_cat=110&amp;_nc_ht=scontent.xx&amp;oh=c0f0c2bdc7cdbbdc992fa5d20328185b&amp;oe=5CBE852E" TargetMode="External" /><Relationship Id="rId1237" Type="http://schemas.openxmlformats.org/officeDocument/2006/relationships/hyperlink" Target="https://scontent.xx.fbcdn.net/v/t15.5256-10/s130x130/44567296_942286456159022_8485526144647430144_n.jpg?_nc_cat=107&amp;_nc_ht=scontent.xx&amp;oh=5fe8ecee0c1f0b7925c2b8901099bb99&amp;oe=5CC92683" TargetMode="External" /><Relationship Id="rId1238" Type="http://schemas.openxmlformats.org/officeDocument/2006/relationships/hyperlink" Target="https://scontent.xx.fbcdn.net/v/t15.13418-10/s130x130/45395109_522226701578462_4738582901656911872_n.jpg?_nc_cat=100&amp;_nc_ht=scontent.xx&amp;oh=b27ba360c49e89ff379a02dc6079e460&amp;oe=5D0077CF" TargetMode="External" /><Relationship Id="rId1239" Type="http://schemas.openxmlformats.org/officeDocument/2006/relationships/hyperlink" Target="https://external.xx.fbcdn.net/safe_image.php?d=AQC9mYfj_qlJjRzA&amp;w=130&amp;h=130&amp;url=https%3A%2F%2Fstatic01.nyt.com%2Fimages%2F2018%2F11%2F25%2Fmagazine%2F25mag-palmoil-slideshow-slide-Z031%2F25mag-palmoil-slideshow-slide-Z031-facebookJumbo.png&amp;cfs=1&amp;_nc_hash=AQA_yuK3j0u0UHbn" TargetMode="External" /><Relationship Id="rId1240" Type="http://schemas.openxmlformats.org/officeDocument/2006/relationships/hyperlink" Target="https://scontent.xx.fbcdn.net/v/t1.0-0/p130x130/46505885_10156390583383300_1520252143125135360_n.jpg?_nc_cat=102&amp;_nc_ht=scontent.xx&amp;oh=b2efe5becd2afd902c3824dbeb69e933&amp;oe=5CB50DF5" TargetMode="External" /><Relationship Id="rId1241" Type="http://schemas.openxmlformats.org/officeDocument/2006/relationships/hyperlink" Target="https://external.xx.fbcdn.net/safe_image.php?d=AQAwieD-0eUsXWKK&amp;w=130&amp;h=130&amp;url=https%3A%2F%2Fstorage.googleapis.com%2Fplanet4-international-stateless%2F2018%2F11%2Fa43abde4-gp0stsosg.jpg&amp;cfs=1&amp;sx=280&amp;sy=0&amp;sw=801&amp;sh=801&amp;_nc_hash=AQA8xS2qRjsIWYXv" TargetMode="External" /><Relationship Id="rId1242" Type="http://schemas.openxmlformats.org/officeDocument/2006/relationships/hyperlink" Target="https://scontent.xx.fbcdn.net/v/t15.5256-10/s130x130/44604527_1012023339005183_4814735308924911616_n.jpg?_nc_cat=110&amp;_nc_ht=scontent.xx&amp;oh=fb268624c4edbf67600c6142a101f0e0&amp;oe=5CC87852" TargetMode="External" /><Relationship Id="rId1243" Type="http://schemas.openxmlformats.org/officeDocument/2006/relationships/hyperlink" Target="https://external.xx.fbcdn.net/safe_image.php?d=AQDacTbH0Sj9p4Er&amp;w=130&amp;h=130&amp;url=https%3A%2F%2Fimg.huffingtonpost.com%2Fasset%2F5bf596ff220000f605de3efc.jpeg%3Fcache%3Dp5wbwaurnv%26ops%3D1910_1000&amp;cfs=1&amp;sx=0&amp;sy=0&amp;sw=1000&amp;sh=1000&amp;_nc_hash=AQDfBD9Rg03arqEG" TargetMode="External" /><Relationship Id="rId1244" Type="http://schemas.openxmlformats.org/officeDocument/2006/relationships/hyperlink" Target="https://scontent.xx.fbcdn.net/v/t15.5256-10/p130x130/44556356_366884640553541_8902821860001972224_n.jpg?_nc_cat=104&amp;_nc_ht=scontent.xx&amp;oh=30ec62b237eb5a8e9d494c6917554260&amp;oe=5CFE28D8" TargetMode="External" /><Relationship Id="rId1245" Type="http://schemas.openxmlformats.org/officeDocument/2006/relationships/hyperlink" Target="https://scontent.xx.fbcdn.net/v/t15.5256-10/p130x130/44773144_356605068425421_922044124566126592_n.jpg?_nc_cat=107&amp;_nc_ht=scontent.xx&amp;oh=507be9996eb4479afc2ed8c32fa13992&amp;oe=5CBF0F69" TargetMode="External" /><Relationship Id="rId1246" Type="http://schemas.openxmlformats.org/officeDocument/2006/relationships/hyperlink" Target="https://scontent.xx.fbcdn.net/v/t1.0-0/p130x130/46759362_10156393410343300_8549970964987772928_n.jpg?_nc_cat=111&amp;_nc_ht=scontent.xx&amp;oh=edc4a1bbba9b8723abf92a85312ea9b3&amp;oe=5CF8577B" TargetMode="External" /><Relationship Id="rId1247" Type="http://schemas.openxmlformats.org/officeDocument/2006/relationships/hyperlink" Target="https://external.xx.fbcdn.net/safe_image.php?d=AQBk1C16jieTcJut&amp;w=130&amp;h=130&amp;url=https%3A%2F%2Fwww.nationalgeographic.com%2Fcontent%2Fdam%2Fenvironment%2F2018%2F11%2Fblack_friday_environment%2Fblack_friday_environment_h_14736264.ngsversion.1542644555526.adapt.1900.1.jpg&amp;cfs=1&amp;_nc_hash=AQC1RajZ4xeUHRYH" TargetMode="External" /><Relationship Id="rId1248" Type="http://schemas.openxmlformats.org/officeDocument/2006/relationships/hyperlink" Target="https://external.xx.fbcdn.net/safe_image.php?d=AQAaoB9ZSSHTeF0a&amp;w=130&amp;h=130&amp;url=https%3A%2F%2Fimages.fastcompany.net%2Fimage%2Fupload%2Fw_1280%2Cf_auto%2Cq_auto%2Cfl_lossy%2Fwp-cms%2Fuploads%2F2018%2F07%2Fp-1-90208079-stop-buying-crap-and-companies-will-stop-making-crap.jpg&amp;cfs=1&amp;_nc_hash=AQC7TUY0bPCr1Qq6" TargetMode="External" /><Relationship Id="rId1249" Type="http://schemas.openxmlformats.org/officeDocument/2006/relationships/hyperlink" Target="https://external.xx.fbcdn.net/safe_image.php?d=AQBaIR1eNRxVPdqY&amp;w=130&amp;h=130&amp;url=https%3A%2F%2Fpmdvod.nationalgeographic.com%2FNG_Video%2F397%2F131%2Fsmpost_1542816295530.jpg&amp;cfs=1&amp;_nc_hash=AQCAMcVGqX-XKjPX" TargetMode="External" /><Relationship Id="rId1250" Type="http://schemas.openxmlformats.org/officeDocument/2006/relationships/hyperlink" Target="https://scontent.xx.fbcdn.net/v/t1.0-0/s130x130/46801489_10156397866553300_7798839321594691584_n.jpg?_nc_cat=106&amp;_nc_ht=scontent.xx&amp;oh=edf0867f04456479b9b2794dbbe41666&amp;oe=5CB6E830" TargetMode="External" /><Relationship Id="rId1251" Type="http://schemas.openxmlformats.org/officeDocument/2006/relationships/hyperlink" Target="https://scontent.xx.fbcdn.net/v/t15.5256-10/s130x130/45636728_2196348330633586_6341120759838015488_n.jpg?_nc_cat=105&amp;_nc_ht=scontent.xx&amp;oh=dcb68ab0e68f7c7539fa73f13e057cef&amp;oe=5CFC7E7B" TargetMode="External" /><Relationship Id="rId1252" Type="http://schemas.openxmlformats.org/officeDocument/2006/relationships/hyperlink" Target="https://scontent.xx.fbcdn.net/v/t15.5256-10/s130x130/44897428_2201989296722520_6957573662031478784_n.jpg?_nc_cat=101&amp;_nc_ht=scontent.xx&amp;oh=799ff44888af05181ec1cb3d1bdad987&amp;oe=5CB49E8D" TargetMode="External" /><Relationship Id="rId1253" Type="http://schemas.openxmlformats.org/officeDocument/2006/relationships/hyperlink" Target="https://scontent.xx.fbcdn.net/v/t1.0-0/s130x130/47104162_10156398710013300_5743549934037106688_n.jpg?_nc_cat=111&amp;_nc_ht=scontent.xx&amp;oh=080d00a10ab1dd46e2ee8f924853bc47&amp;oe=5CF39EAC" TargetMode="External" /><Relationship Id="rId1254" Type="http://schemas.openxmlformats.org/officeDocument/2006/relationships/hyperlink" Target="https://scontent.xx.fbcdn.net/v/t15.13418-10/p130x130/46190935_1983059941760776_7332370066106744832_n.jpg?_nc_cat=109&amp;_nc_ht=scontent.xx&amp;oh=161a49cfb4eeb6744c7dc5217cf4e77e&amp;oe=5CC19758" TargetMode="External" /><Relationship Id="rId1255" Type="http://schemas.openxmlformats.org/officeDocument/2006/relationships/hyperlink" Target="https://scontent.xx.fbcdn.net/v/t1.0-0/p130x130/46820688_10156570688469961_7485486131245481984_n.jpg?_nc_cat=104&amp;_nc_ht=scontent.xx&amp;oh=b50bee14cdfa5bb5a1a2feec1afc6527&amp;oe=5CC961B0" TargetMode="External" /><Relationship Id="rId1256" Type="http://schemas.openxmlformats.org/officeDocument/2006/relationships/hyperlink" Target="https://scontent.xx.fbcdn.net/v/t15.5256-10/p130x130/40223830_694334010945348_6112408352552124416_n.jpg?_nc_cat=105&amp;_nc_ht=scontent.xx&amp;oh=fffadb1a7bf76f2381f93620879361a9&amp;oe=5CC5D39D" TargetMode="External" /><Relationship Id="rId1257" Type="http://schemas.openxmlformats.org/officeDocument/2006/relationships/hyperlink" Target="https://scontent.xx.fbcdn.net/v/t15.5256-10/s130x130/45598661_502426116943667_1859342869161050112_n.jpg?_nc_cat=100&amp;_nc_ht=scontent.xx&amp;oh=c16b69f83262d4625d2ab0bdf0e37a38&amp;oe=5CC3EEA8" TargetMode="External" /><Relationship Id="rId1258" Type="http://schemas.openxmlformats.org/officeDocument/2006/relationships/hyperlink" Target="https://scontent.xx.fbcdn.net/v/t1.0-0/q90/s130x130/46796530_10156401515918300_8276052450658484224_n.jpg?_nc_cat=104&amp;_nc_ht=scontent.xx&amp;oh=736d7899d7805a7a27adcea5fc397d74&amp;oe=5CF32956" TargetMode="External" /><Relationship Id="rId1259" Type="http://schemas.openxmlformats.org/officeDocument/2006/relationships/hyperlink" Target="https://scontent.xx.fbcdn.net/v/t15.5256-10/p130x130/44800605_386412225436353_7278908387675340800_n.jpg?_nc_cat=103&amp;_nc_ht=scontent.xx&amp;oh=3ba0d5d15fcdac80b96fb75920c35b3c&amp;oe=5CF9E01E" TargetMode="External" /><Relationship Id="rId1260" Type="http://schemas.openxmlformats.org/officeDocument/2006/relationships/hyperlink" Target="https://scontent.xx.fbcdn.net/v/t1.0-0/q89/s130x130/46868924_10156402737068300_2329164101810388992_n.jpg?_nc_cat=111&amp;_nc_ht=scontent.xx&amp;oh=b631c468f9ce77e67cdbeb9be47b36e1&amp;oe=5CBED55C" TargetMode="External" /><Relationship Id="rId1261" Type="http://schemas.openxmlformats.org/officeDocument/2006/relationships/hyperlink" Target="https://scontent.xx.fbcdn.net/v/t15.5256-10/s130x130/45525475_186405388980447_3106068263398801408_n.jpg?_nc_cat=109&amp;_nc_ht=scontent.xx&amp;oh=db7aeeb2e02b77c66285000a659cc4c9&amp;oe=5CBA2E08" TargetMode="External" /><Relationship Id="rId1262" Type="http://schemas.openxmlformats.org/officeDocument/2006/relationships/hyperlink" Target="https://scontent.xx.fbcdn.net/v/t15.5256-10/p130x130/46089628_204620623796472_2272398395232485376_n.jpg?_nc_cat=104&amp;_nc_ht=scontent.xx&amp;oh=6658f51a5c3f04c4384269d7fc5e778d&amp;oe=5CC46453" TargetMode="External" /><Relationship Id="rId1263" Type="http://schemas.openxmlformats.org/officeDocument/2006/relationships/hyperlink" Target="https://scontent.xx.fbcdn.net/v/t15.5256-10/s130x130/45601827_2084797358498161_8176653833548595200_n.jpg?_nc_cat=111&amp;_nc_ht=scontent.xx&amp;oh=bf72f73a83eaf4702577faad98ae8afb&amp;oe=5D0160E8" TargetMode="External" /><Relationship Id="rId1264" Type="http://schemas.openxmlformats.org/officeDocument/2006/relationships/hyperlink" Target="https://external.xx.fbcdn.net/safe_image.php?d=AQA6xA-HJo8N3bXJ&amp;w=130&amp;h=130&amp;url=https%3A%2F%2Fassets3.thrillist.com%2Fv1%2Fimage%2F2796198%2Fsize%2Ftmg-facebook_social.jpg&amp;cfs=1&amp;_nc_hash=AQAvGmtgdCEeiRnH" TargetMode="External" /><Relationship Id="rId1265" Type="http://schemas.openxmlformats.org/officeDocument/2006/relationships/hyperlink" Target="https://scontent.xx.fbcdn.net/v/t15.5256-10/p130x130/43128435_2694371557454814_9016904648174338048_n.jpg?_nc_cat=1&amp;_nc_ht=scontent.xx&amp;oh=ee7b7701fc81c98907dfdb448a885afc&amp;oe=5CFB7151" TargetMode="External" /><Relationship Id="rId1266" Type="http://schemas.openxmlformats.org/officeDocument/2006/relationships/hyperlink" Target="https://scontent.xx.fbcdn.net/v/t39.2147-6/c32.0.130.130a/p130x130/47160447_294476961185933_1186684865290960896_n.jpg?_nc_cat=111&amp;_nc_ht=scontent.xx&amp;oh=76a03667d30357dfa6dc7e5610a2ce29&amp;oe=5CF3F6C4" TargetMode="External" /><Relationship Id="rId1267" Type="http://schemas.openxmlformats.org/officeDocument/2006/relationships/hyperlink" Target="https://scontent.xx.fbcdn.net/v/t15.5256-10/s130x130/44790335_1902273406535747_2003689495844618240_n.jpg?_nc_cat=100&amp;_nc_ht=scontent.xx&amp;oh=9ada23c6a26599d18fc3a947dff747b0&amp;oe=5CFF3E8D" TargetMode="External" /><Relationship Id="rId1268" Type="http://schemas.openxmlformats.org/officeDocument/2006/relationships/hyperlink" Target="https://scontent.xx.fbcdn.net/v/t1.0-0/p130x130/47024095_10156405582738300_1749987315268190208_n.jpg?_nc_cat=102&amp;_nc_ht=scontent.xx&amp;oh=43bf5d2dd49dfa31e8ce848e1306dc29&amp;oe=5CF86AC5" TargetMode="External" /><Relationship Id="rId1269" Type="http://schemas.openxmlformats.org/officeDocument/2006/relationships/hyperlink" Target="https://scontent.xx.fbcdn.net/v/t1.0-0/s130x130/46745347_2151907711742023_737282431152816128_n.png?_nc_cat=109&amp;_nc_ht=scontent.xx&amp;oh=cf74438cc7c13a8053b28752821391b0&amp;oe=5CC13B97" TargetMode="External" /><Relationship Id="rId1270" Type="http://schemas.openxmlformats.org/officeDocument/2006/relationships/hyperlink" Target="https://scontent.xx.fbcdn.net/v/t15.5256-10/p130x130/46433845_190994505176755_3314472768229081088_n.jpg?_nc_cat=100&amp;_nc_ht=scontent.xx&amp;oh=b5f5baee4a88113da6294b6991af0cf0&amp;oe=5CB7D072" TargetMode="External" /><Relationship Id="rId1271" Type="http://schemas.openxmlformats.org/officeDocument/2006/relationships/hyperlink" Target="https://scontent.xx.fbcdn.net/v/t15.5256-10/p130x130/46471585_306793216711086_6753451626142367744_n.jpg?_nc_cat=100&amp;_nc_ht=scontent.xx&amp;oh=35f08476da67b30ca31cb0b06048e19b&amp;oe=5CB9B90D" TargetMode="External" /><Relationship Id="rId1272" Type="http://schemas.openxmlformats.org/officeDocument/2006/relationships/hyperlink" Target="https://scontent.xx.fbcdn.net/v/t15.5256-10/p130x130/45622036_1771062726356829_4212029561958825984_n.jpg?_nc_cat=103&amp;_nc_ht=scontent.xx&amp;oh=0c12e579fa692e7d94c837dde82259ae&amp;oe=5CB6DF1C" TargetMode="External" /><Relationship Id="rId1273" Type="http://schemas.openxmlformats.org/officeDocument/2006/relationships/hyperlink" Target="https://scontent.xx.fbcdn.net/v/t1.0-0/s130x130/47199080_10156408143318300_355338531482107904_n.jpg?_nc_cat=108&amp;_nc_ht=scontent.xx&amp;oh=0a5f205848113ca0f0c0d9f9cbdb5c20&amp;oe=5CBF0A7F" TargetMode="External" /><Relationship Id="rId1274" Type="http://schemas.openxmlformats.org/officeDocument/2006/relationships/hyperlink" Target="https://scontent.xx.fbcdn.net/v/t1.0-0/q88/s130x130/47249485_10161072232775623_698552365992640512_n.jpg?_nc_cat=108&amp;_nc_ht=scontent.xx&amp;oh=a495f4c38d8160c13d4edff7bd167691&amp;oe=5CFFCAC8" TargetMode="External" /><Relationship Id="rId1275" Type="http://schemas.openxmlformats.org/officeDocument/2006/relationships/hyperlink" Target="https://scontent.xx.fbcdn.net/v/t15.5256-10/p130x130/46085776_467509617109947_5853370594233417728_n.jpg?_nc_cat=1&amp;_nc_ht=scontent.xx&amp;oh=af16961bbc62b31ac937eeb23cae9df7&amp;oe=5CBFEC9C" TargetMode="External" /><Relationship Id="rId1276" Type="http://schemas.openxmlformats.org/officeDocument/2006/relationships/hyperlink" Target="https://scontent.xx.fbcdn.net/v/t15.5256-10/p130x130/46234618_266386990743252_2720435107079913472_n.jpg?_nc_cat=103&amp;_nc_ht=scontent.xx&amp;oh=1c9e7cc50bb4911707a0eceada85b3dd&amp;oe=5CFB0048" TargetMode="External" /><Relationship Id="rId1277" Type="http://schemas.openxmlformats.org/officeDocument/2006/relationships/hyperlink" Target="https://scontent.xx.fbcdn.net/v/t15.13418-10/p130x130/45561679_730413383989665_2612134079327371264_n.jpg?_nc_cat=106&amp;_nc_ht=scontent.xx&amp;oh=ce66fcc244cf552fdc676f59a7e36d79&amp;oe=5CC0D58E" TargetMode="External" /><Relationship Id="rId1278" Type="http://schemas.openxmlformats.org/officeDocument/2006/relationships/hyperlink" Target="https://scontent.xx.fbcdn.net/v/t15.5256-10/s130x130/46052630_292052798104498_451200234433806336_n.jpg?_nc_cat=109&amp;_nc_ht=scontent.xx&amp;oh=455aa10783ceade002bdfbc088c78b44&amp;oe=5CBAB383" TargetMode="External" /><Relationship Id="rId1279" Type="http://schemas.openxmlformats.org/officeDocument/2006/relationships/hyperlink" Target="https://scontent.xx.fbcdn.net/v/t15.5256-10/p130x130/45984311_301357967147925_2000716729935724544_n.jpg?_nc_cat=102&amp;_nc_ht=scontent.xx&amp;oh=289ccc6b3b67583ec481cc14156e618a&amp;oe=5CFB382B" TargetMode="External" /><Relationship Id="rId1280" Type="http://schemas.openxmlformats.org/officeDocument/2006/relationships/hyperlink" Target="https://scontent.xx.fbcdn.net/v/t15.13418-10/s130x130/45694581_185888289030752_5995658896495083520_n.jpg?_nc_cat=106&amp;_nc_ht=scontent.xx&amp;oh=0d4e573ea418d2d734cbec363227043a&amp;oe=5CC185B0" TargetMode="External" /><Relationship Id="rId1281" Type="http://schemas.openxmlformats.org/officeDocument/2006/relationships/hyperlink" Target="https://scontent.xx.fbcdn.net/v/t1.0-0/p130x130/47183383_10156408794703300_6789404462369734656_n.jpg?_nc_cat=106&amp;_nc_ht=scontent.xx&amp;oh=2ed20c8de241ca45f7ac34c2731ffcd2&amp;oe=5CB8F58D" TargetMode="External" /><Relationship Id="rId1282" Type="http://schemas.openxmlformats.org/officeDocument/2006/relationships/hyperlink" Target="https://external.xx.fbcdn.net/safe_image.php?d=AQCpnvCYrOfwHL6O&amp;w=130&amp;h=130&amp;url=https%3A%2F%2Fimg.jakpost.net%2Fc%2F2018%2F04%2F05%2F2018_04_05_43426_1522917395._large.jpg&amp;cfs=1&amp;_nc_hash=AQAbl7Gt7G4KBpW-" TargetMode="External" /><Relationship Id="rId1283" Type="http://schemas.openxmlformats.org/officeDocument/2006/relationships/hyperlink" Target="https://scontent.xx.fbcdn.net/v/t15.5256-10/s130x130/46781773_1946117212350822_5149149519950118912_n.jpg?_nc_cat=105&amp;_nc_ht=scontent.xx&amp;oh=59c7e0ddcbb878c80b40a27d71e2d6fc&amp;oe=5CBDE08D" TargetMode="External" /><Relationship Id="rId1284" Type="http://schemas.openxmlformats.org/officeDocument/2006/relationships/hyperlink" Target="https://scontent.xx.fbcdn.net/v/t15.5256-10/s130x130/46091003_296633764299891_7598237440901382144_n.jpg?_nc_cat=109&amp;_nc_ht=scontent.xx&amp;oh=f4228fbe479e1714d1b9d8ee507481be&amp;oe=5CFFE7AB" TargetMode="External" /><Relationship Id="rId1285" Type="http://schemas.openxmlformats.org/officeDocument/2006/relationships/hyperlink" Target="https://scontent.xx.fbcdn.net/v/t1.0-0/p130x130/47574599_10156415038718300_6691704006609207296_n.jpg?_nc_cat=108&amp;_nc_ht=scontent.xx&amp;oh=182adafb01c3fe0e0845a09231b1e615&amp;oe=5CBA6AB4" TargetMode="External" /><Relationship Id="rId1286" Type="http://schemas.openxmlformats.org/officeDocument/2006/relationships/hyperlink" Target="https://scontent.xx.fbcdn.net/v/t15.5256-10/p130x130/46393166_199796740925374_7115149518131167232_n.jpg?_nc_cat=104&amp;_nc_ht=scontent.xx&amp;oh=914f0de658d73dcf3f957f5326d991f7&amp;oe=5CFA6D9D" TargetMode="External" /><Relationship Id="rId1287" Type="http://schemas.openxmlformats.org/officeDocument/2006/relationships/hyperlink" Target="https://scontent.xx.fbcdn.net/v/t15.5256-10/p130x130/46770740_367564000659848_6973192512466845696_n.jpg?_nc_cat=109&amp;_nc_ht=scontent.xx&amp;oh=572674b31b75224c837bb12207097de2&amp;oe=5CB3D5F1" TargetMode="External" /><Relationship Id="rId1288" Type="http://schemas.openxmlformats.org/officeDocument/2006/relationships/hyperlink" Target="https://scontent.xx.fbcdn.net/v/t15.5256-10/p130x130/45612775_336709150248372_7217541126150946816_n.jpg?_nc_cat=105&amp;_nc_ht=scontent.xx&amp;oh=26dccf384bdcfd1680fab852e153e31e&amp;oe=5D012262" TargetMode="External" /><Relationship Id="rId1289" Type="http://schemas.openxmlformats.org/officeDocument/2006/relationships/hyperlink" Target="https://scontent.xx.fbcdn.net/v/t15.5256-10/p130x130/46710518_202299160703056_7384064756337868800_n.jpg?_nc_cat=106&amp;_nc_ht=scontent.xx&amp;oh=6a519990d1c48a5a742b97d27fb226f8&amp;oe=5CFDCF2A" TargetMode="External" /><Relationship Id="rId1290" Type="http://schemas.openxmlformats.org/officeDocument/2006/relationships/hyperlink" Target="https://scontent.xx.fbcdn.net/v/t1.0-0/q83/s130x130/47351327_10156417198303300_1773248806603718656_n.jpg?_nc_cat=106&amp;_nc_ht=scontent.xx&amp;oh=d8f81680eab535cbe83cb306624235ed&amp;oe=5CFCB9A6" TargetMode="External" /><Relationship Id="rId1291" Type="http://schemas.openxmlformats.org/officeDocument/2006/relationships/hyperlink" Target="https://scontent.xx.fbcdn.net/v/t1.0-0/p130x130/47167939_10156417420653300_6390534637751369728_n.jpg?_nc_cat=109&amp;_nc_ht=scontent.xx&amp;oh=c83411084179ced784065f2550056ee7&amp;oe=5CC0C0FA" TargetMode="External" /><Relationship Id="rId1292" Type="http://schemas.openxmlformats.org/officeDocument/2006/relationships/hyperlink" Target="https://scontent.xx.fbcdn.net/v/t15.5256-10/s130x130/46406215_791183561222632_5853957905241341952_n.jpg?_nc_cat=107&amp;_nc_ht=scontent.xx&amp;oh=a133a3a3b4b156b94e6628189559d930&amp;oe=5CC38E60" TargetMode="External" /><Relationship Id="rId1293" Type="http://schemas.openxmlformats.org/officeDocument/2006/relationships/hyperlink" Target="https://scontent.xx.fbcdn.net/v/t15.5256-10/p130x130/46294996_367494167334142_5822521579313037312_n.jpg?_nc_cat=101&amp;_nc_ht=scontent.xx&amp;oh=ffc2ae91db2d069acc54787306410b6a&amp;oe=5CF41BE3" TargetMode="External" /><Relationship Id="rId1294" Type="http://schemas.openxmlformats.org/officeDocument/2006/relationships/hyperlink" Target="https://scontent.xx.fbcdn.net/v/t15.5256-10/s130x130/47113878_371330760081170_3883690586468777984_n.jpg?_nc_cat=108&amp;_nc_ht=scontent.xx&amp;oh=7a26506c37f23e36054c7e76264423d0&amp;oe=5CC31DD3" TargetMode="External" /><Relationship Id="rId1295" Type="http://schemas.openxmlformats.org/officeDocument/2006/relationships/hyperlink" Target="https://scontent.xx.fbcdn.net/v/t15.5256-10/s130x130/46756869_371324306748482_9126586013991305216_n.jpg?_nc_cat=110&amp;_nc_ht=scontent.xx&amp;oh=8048012b419e19dfad3fef6da192afe0&amp;oe=5CFEB718" TargetMode="External" /><Relationship Id="rId1296" Type="http://schemas.openxmlformats.org/officeDocument/2006/relationships/hyperlink" Target="https://scontent.xx.fbcdn.net/v/t1.0-0/s130x130/47396787_10156419105403300_6477489738172334080_n.jpg?_nc_cat=108&amp;_nc_ht=scontent.xx&amp;oh=29c82840c9b0b7cd6bc9cb7a68b3089f&amp;oe=5CFADCB1" TargetMode="External" /><Relationship Id="rId1297" Type="http://schemas.openxmlformats.org/officeDocument/2006/relationships/hyperlink" Target="https://scontent.xx.fbcdn.net/v/t15.5256-10/p130x130/46374409_776232719378003_1954721706119528448_n.jpg?_nc_cat=101&amp;_nc_ht=scontent.xx&amp;oh=5825b37816bfc6b476e0d7c18fdbed03&amp;oe=5CFFDEC3" TargetMode="External" /><Relationship Id="rId1298" Type="http://schemas.openxmlformats.org/officeDocument/2006/relationships/hyperlink" Target="https://scontent.xx.fbcdn.net/v/t1.0-0/p130x130/47386463_10155123138319229_1793916154872332288_n.jpg?_nc_cat=106&amp;_nc_ht=scontent.xx&amp;oh=34acba460e7afb2ec84f2a4e4d8a5eba&amp;oe=5CBA20FC" TargetMode="External" /><Relationship Id="rId1299" Type="http://schemas.openxmlformats.org/officeDocument/2006/relationships/hyperlink" Target="https://external.xx.fbcdn.net/safe_image.php?d=AQClQRDAozTK_1UZ&amp;w=130&amp;h=130&amp;url=https%3A%2F%2Fcms.qz.com%2Fwp-content%2Fuploads%2F2018%2F12%2FCamp-fire-California.jpg%3Fquality%3D75%26strip%3Dall%26w%3D1400&amp;cfs=1&amp;sx=636&amp;sy=0&amp;sw=764&amp;sh=764&amp;_nc_hash=AQAi8ohGQv3AOXrr" TargetMode="External" /><Relationship Id="rId1300" Type="http://schemas.openxmlformats.org/officeDocument/2006/relationships/hyperlink" Target="https://external.xx.fbcdn.net/safe_image.php?d=AQAM4ahvMaiceKoF&amp;w=130&amp;h=130&amp;url=https%3A%2F%2Fstorage.googleapis.com%2Fplanet4-international-stateless%2F2018%2F12%2F1230a037-gp0stspu7.jpg&amp;cfs=1&amp;_nc_hash=AQBsiOqz-pI8Q0jl" TargetMode="External" /><Relationship Id="rId1301" Type="http://schemas.openxmlformats.org/officeDocument/2006/relationships/hyperlink" Target="https://scontent.xx.fbcdn.net/v/t15.5256-10/s130x130/45812048_505641076586097_6604261440285048832_n.jpg?_nc_cat=105&amp;_nc_ht=scontent.xx&amp;oh=7c835ce8ed72b1da7cb7e81cbfa1bca8&amp;oe=5CBFD0DF" TargetMode="External" /><Relationship Id="rId1302" Type="http://schemas.openxmlformats.org/officeDocument/2006/relationships/hyperlink" Target="https://scontent.xx.fbcdn.net/v/t15.5256-10/p130x130/46602243_439025169964296_7601147448748146688_n.jpg?_nc_cat=106&amp;_nc_ht=scontent.xx&amp;oh=8b89b7a0015e2c25391efbb12ed614b3&amp;oe=5CFE3921" TargetMode="External" /><Relationship Id="rId1303" Type="http://schemas.openxmlformats.org/officeDocument/2006/relationships/hyperlink" Target="https://external.xx.fbcdn.net/safe_image.php?d=AQCkQrValqPaE_br&amp;w=130&amp;h=130&amp;url=https%3A%2F%2Fcdn.iflscience.com%2Fimages%2F8dba3e91-b3e7-5a6f-9986-0162d6c12d54%2Fdefault-1544105727-cover-image.jpg&amp;cfs=1&amp;_nc_hash=AQCONCogMjcxHAwn" TargetMode="External" /><Relationship Id="rId1304" Type="http://schemas.openxmlformats.org/officeDocument/2006/relationships/hyperlink" Target="https://external.xx.fbcdn.net/safe_image.php?d=AQCcjbuiDPWnP0-A&amp;w=130&amp;h=130&amp;url=https%3A%2F%2Fwww.nationalgeographic.com%2Fcontent%2Fdam%2Fmagazine%2Frights-exempt%2F2018%2F12%2Fpalm_oil%2Fpalm-oil-road-oil-palm-plantation-2.ngsversion.1543917605124.adapt.1900.1.jpg&amp;cfs=1&amp;_nc_hash=AQDpqBzii8elRp7y" TargetMode="External" /><Relationship Id="rId1305" Type="http://schemas.openxmlformats.org/officeDocument/2006/relationships/hyperlink" Target="https://external.xx.fbcdn.net/safe_image.php?d=AQBIN8b1kLsARB5N&amp;w=130&amp;h=130&amp;url=https%3A%2F%2Fi.guim.co.uk%2Fimg%2Fmedia%2F430dc1e239fcaa8b70078f18ae6df43347b701dd%2F0_325_4800_2881%2Fmaster%2F4800.jpg%3Fwidth%3D1200%26height%3D630%26quality%3D85%26auto%3Dformat%26fit%3Dcrop%26overlay-align%3Dbottom%252Cleft%26overlay-width%3D100p%26overlay-base64%3DL2ltZy9zdGF0aWMvb3ZlcmxheXMvdGctZGVmYXVsdC5wbmc%26s%3D281f736bad22e62a837fbd6df593c833&amp;cfs=1&amp;_nc_hash=AQBHxaNUKin73bkE" TargetMode="External" /><Relationship Id="rId1306" Type="http://schemas.openxmlformats.org/officeDocument/2006/relationships/hyperlink" Target="https://scontent.xx.fbcdn.net/v/t15.5256-10/s130x130/47101870_210542283188866_7295898402124988416_n.jpg?_nc_cat=103&amp;_nc_ht=scontent.xx&amp;oh=2e68b4e1b8326a171e7bd9621912655e&amp;oe=5CC71B94" TargetMode="External" /><Relationship Id="rId1307" Type="http://schemas.openxmlformats.org/officeDocument/2006/relationships/hyperlink" Target="https://scontent.xx.fbcdn.net/v/t15.5256-10/s130x130/46401100_2332576580310498_3588680351037259776_n.jpg?_nc_cat=106&amp;_nc_ht=scontent.xx&amp;oh=28a1c3e18bbaa60964c750a8238eb410&amp;oe=5D014C25" TargetMode="External" /><Relationship Id="rId1308" Type="http://schemas.openxmlformats.org/officeDocument/2006/relationships/hyperlink" Target="https://scontent.xx.fbcdn.net/v/t1.0-0/q84/p130x130/48190401_10156424886833300_6999532554755768320_n.jpg?_nc_cat=109&amp;_nc_ht=scontent.xx&amp;oh=c15832710eba510730794d8889e7806e&amp;oe=5CB34355" TargetMode="External" /><Relationship Id="rId1309" Type="http://schemas.openxmlformats.org/officeDocument/2006/relationships/hyperlink" Target="https://scontent.xx.fbcdn.net/v/t15.5256-10/p130x130/46124596_306793220044419_9109717023130124288_n.jpg?_nc_cat=108&amp;_nc_ht=scontent.xx&amp;oh=1031c7ddbe5b5c818dab8f3ee038fc0b&amp;oe=5CC383C3" TargetMode="External" /><Relationship Id="rId1310" Type="http://schemas.openxmlformats.org/officeDocument/2006/relationships/hyperlink" Target="https://scontent.xx.fbcdn.net/v/t15.5256-10/p130x130/46999252_273533446687993_7964649463224467456_n.jpg?_nc_cat=110&amp;_nc_ht=scontent.xx&amp;oh=a46d8d70295bd62d4b876dc8496c32c5&amp;oe=5CF97EBB" TargetMode="External" /><Relationship Id="rId1311" Type="http://schemas.openxmlformats.org/officeDocument/2006/relationships/hyperlink" Target="https://scontent.xx.fbcdn.net/v/t15.5256-10/p130x130/27852011_809703365896998_9082670248267612160_n.jpg?_nc_cat=1&amp;_nc_ht=scontent.xx&amp;oh=bfd872514dda4ce51689f38de1848984&amp;oe=5CC790A6" TargetMode="External" /><Relationship Id="rId1312" Type="http://schemas.openxmlformats.org/officeDocument/2006/relationships/hyperlink" Target="https://scontent.xx.fbcdn.net/v/t15.5256-10/p130x130/47176739_259210551656311_5821631181052968960_n.jpg?_nc_cat=107&amp;_nc_ht=scontent.xx&amp;oh=4015c4a1c7c3392c422414f7040051eb&amp;oe=5CB7BBBE" TargetMode="External" /><Relationship Id="rId1313" Type="http://schemas.openxmlformats.org/officeDocument/2006/relationships/hyperlink" Target="https://external.xx.fbcdn.net/safe_image.php?w=130&amp;h=130&amp;url=https%3A%2F%2Fstorage.googleapis.com%2Fplanet4-international-stateless%2F2018%2F12%2F1fd3b0d2-gp0stryby.jpg&amp;cfs=1&amp;_nc_hash=AQCejJlY9EJnAoEK" TargetMode="External" /><Relationship Id="rId1314" Type="http://schemas.openxmlformats.org/officeDocument/2006/relationships/hyperlink" Target="https://scontent.xx.fbcdn.net/v/t1.0-0/p130x130/47688241_10156432321363300_2006605280422395904_n.jpg?_nc_cat=101&amp;_nc_ht=scontent.xx&amp;oh=9a7a62e41845d493598a3e3227d81aa7&amp;oe=5CBAEE2D" TargetMode="External" /><Relationship Id="rId1315" Type="http://schemas.openxmlformats.org/officeDocument/2006/relationships/hyperlink" Target="https://scontent.xx.fbcdn.net/v/t15.5256-10/s130x130/47240293_522914831524202_6669016125335928832_n.jpg?_nc_cat=106&amp;_nc_ht=scontent.xx&amp;oh=b2debb23d6d89cede86500f2e5af9258&amp;oe=5CB63C3C" TargetMode="External" /><Relationship Id="rId1316" Type="http://schemas.openxmlformats.org/officeDocument/2006/relationships/hyperlink" Target="https://scontent.xx.fbcdn.net/v/t15.5256-10/p130x130/48319309_1950544218584119_7678006927892152320_n.jpg?_nc_cat=110&amp;_nc_ht=scontent.xx&amp;oh=341a7ba266fa33185caf1997fee13270&amp;oe=5CFE380B" TargetMode="External" /><Relationship Id="rId1317" Type="http://schemas.openxmlformats.org/officeDocument/2006/relationships/hyperlink" Target="https://scontent.xx.fbcdn.net/v/t1.0-0/p130x130/47681639_10156433266023300_3402936218214727680_n.jpg?_nc_cat=105&amp;_nc_ht=scontent.xx&amp;oh=cf9ce9edc3dbcb4554d751d307926b6a&amp;oe=5CC3BB36" TargetMode="External" /><Relationship Id="rId1318" Type="http://schemas.openxmlformats.org/officeDocument/2006/relationships/hyperlink" Target="https://scontent.xx.fbcdn.net/v/t15.5256-10/p130x130/46790043_343556093112594_681540004828151808_n.jpg?_nc_cat=100&amp;_nc_ht=scontent.xx&amp;oh=5db0bde28056ae7337090501959a85ea&amp;oe=5CFDB36A" TargetMode="External" /><Relationship Id="rId1319" Type="http://schemas.openxmlformats.org/officeDocument/2006/relationships/hyperlink" Target="https://scontent.xx.fbcdn.net/v/t15.5256-10/p130x130/47384978_278805402986572_1104737297305174016_n.jpg?_nc_cat=103&amp;_nc_ht=scontent.xx&amp;oh=1bd1719241f95a7bef7bb5c674185f60&amp;oe=5CF48F1A" TargetMode="External" /><Relationship Id="rId1320" Type="http://schemas.openxmlformats.org/officeDocument/2006/relationships/hyperlink" Target="https://scontent.xx.fbcdn.net/v/t15.5256-10/s130x130/47398745_2082924298687031_2476504552627503104_n.jpg?_nc_cat=111&amp;_nc_ht=scontent.xx&amp;oh=21976947bb77808d12c4b52960d26732&amp;oe=5CBC7CCE" TargetMode="External" /><Relationship Id="rId1321" Type="http://schemas.openxmlformats.org/officeDocument/2006/relationships/hyperlink" Target="https://external.xx.fbcdn.net/safe_image.php?d=AQAv7wjUiF-Gspt_&amp;w=130&amp;h=130&amp;url=https%3A%2F%2Fstorage.googleapis.com%2Fplanet4-international-stateless%2F2018%2F12%2Ff2ab60cf-copy_of_2018-12-04-1110_gp0ststcj_web_size.jpg&amp;cfs=1&amp;_nc_hash=AQD1k1pcAYMjmb7o" TargetMode="External" /><Relationship Id="rId1322" Type="http://schemas.openxmlformats.org/officeDocument/2006/relationships/hyperlink" Target="https://scontent.xx.fbcdn.net/v/t15.5256-10/p130x130/48258298_368589520357050_4190065747747143680_n.jpg?_nc_cat=101&amp;_nc_ht=scontent.xx&amp;oh=a40ce4b803e099c6a7bd5d86907345ad&amp;oe=5CF7B8D0" TargetMode="External" /><Relationship Id="rId1323" Type="http://schemas.openxmlformats.org/officeDocument/2006/relationships/hyperlink" Target="https://external.xx.fbcdn.net/safe_image.php?d=AQCkT1kCxEMwzDQX&amp;w=130&amp;h=130&amp;url=https%3A%2F%2Fwww.amnesty.org%3A443%2Fremote.axd%2Faineupstrmediaprd.blob.core.windows.net%2Fmedia%2F19741%2F_mg_0039_gp0stpc1j_low_res_with_credit_line.jpg%3Fpreset%3Dfixed_1200_630&amp;cfs=1&amp;_nc_hash=AQCzdgZWVF99ECo1" TargetMode="External" /><Relationship Id="rId1324" Type="http://schemas.openxmlformats.org/officeDocument/2006/relationships/hyperlink" Target="https://scontent.xx.fbcdn.net/v/t1.0-0/s130x130/48375100_10157330735712971_7916896200056373248_n.jpg?_nc_cat=102&amp;_nc_ht=scontent.xx&amp;oh=61bf5bb0862831a2de87160778b4ffa1&amp;oe=5CF885CC" TargetMode="External" /><Relationship Id="rId1325" Type="http://schemas.openxmlformats.org/officeDocument/2006/relationships/hyperlink" Target="https://scontent.xx.fbcdn.net/v/t15.5256-10/s130x130/47695181_266902213986244_436456616728985600_n.jpg?_nc_cat=110&amp;_nc_ht=scontent.xx&amp;oh=32295d46c0fa9010cc707c3c78621bd0&amp;oe=5D0141A4" TargetMode="External" /><Relationship Id="rId1326" Type="http://schemas.openxmlformats.org/officeDocument/2006/relationships/hyperlink" Target="https://scontent.xx.fbcdn.net/v/t15.5256-10/s130x130/47696119_200489717573015_7149697852808101888_n.jpg?_nc_cat=109&amp;_nc_ht=scontent.xx&amp;oh=733ee50154fd6b399e670f27fee59416&amp;oe=5CBC9940" TargetMode="External" /><Relationship Id="rId1327" Type="http://schemas.openxmlformats.org/officeDocument/2006/relationships/hyperlink" Target="https://scontent.xx.fbcdn.net/v/t15.5256-10/s130x130/47839412_344924516287191_8845234096683614208_n.jpg?_nc_cat=100&amp;_nc_ht=scontent.xx&amp;oh=566b894f86e70191a50217fb0407863d&amp;oe=5CF863DA" TargetMode="External" /><Relationship Id="rId1328" Type="http://schemas.openxmlformats.org/officeDocument/2006/relationships/hyperlink" Target="https://scontent.xx.fbcdn.net/v/t15.13418-10/s130x130/47696082_2028182413913827_2350488257952743424_n.jpg?_nc_cat=109&amp;_nc_ht=scontent.xx&amp;oh=8c1cf9125545967637fe318651b76133&amp;oe=5CC4C5BE" TargetMode="External" /><Relationship Id="rId1329" Type="http://schemas.openxmlformats.org/officeDocument/2006/relationships/hyperlink" Target="https://scontent.xx.fbcdn.net/v/t1.0-0/s130x130/48086982_10156439082998300_2040727481329123328_n.png?_nc_cat=103&amp;_nc_ht=scontent.xx&amp;oh=88a480674a79383c33cd5ba98b146552&amp;oe=5CF27D48" TargetMode="External" /><Relationship Id="rId1330" Type="http://schemas.openxmlformats.org/officeDocument/2006/relationships/hyperlink" Target="https://scontent.xx.fbcdn.net/v/t15.5256-10/p130x130/47695220_299680000888694_8746490629590089728_n.jpg?_nc_cat=106&amp;_nc_ht=scontent.xx&amp;oh=78e999016452a36b9422ac061a690019&amp;oe=5CC21B27" TargetMode="External" /><Relationship Id="rId1331" Type="http://schemas.openxmlformats.org/officeDocument/2006/relationships/hyperlink" Target="https://scontent.xx.fbcdn.net/v/t1.0-1/p100x100/15976953_1232265353533852_3270267333440719134_n.jpg?_nc_cat=108&amp;_nc_ht=scontent.xx&amp;oh=f3f8c9ff172e3687ddb05b6ec0e21f7e&amp;oe=5CB83C0C" TargetMode="External" /><Relationship Id="rId1332" Type="http://schemas.openxmlformats.org/officeDocument/2006/relationships/hyperlink" Target="https://external.xx.fbcdn.net/safe_image.php?d=AQBq8UZJvfbkHcWL&amp;w=130&amp;h=130&amp;url=https%3A%2F%2Fd2jhuj1whasmze.cloudfront.net%2Fphotos%2Foriginal%2FK7wVu.jpg&amp;cfs=1&amp;_nc_hash=AQAzOFcjIF3uSC8Q" TargetMode="External" /><Relationship Id="rId1333" Type="http://schemas.openxmlformats.org/officeDocument/2006/relationships/hyperlink" Target="https://scontent.xx.fbcdn.net/v/t15.5256-10/p130x130/47698951_277049246196028_6789050737453170688_n.jpg?_nc_cat=100&amp;_nc_ht=scontent.xx&amp;oh=ed302832af56b1769eb4bc938688cac1&amp;oe=5CFB22D9" TargetMode="External" /><Relationship Id="rId1334" Type="http://schemas.openxmlformats.org/officeDocument/2006/relationships/hyperlink" Target="https://scontent.xx.fbcdn.net/v/t15.5256-10/p130x130/46085776_467509617109947_5853370594233417728_n.jpg?_nc_cat=1&amp;_nc_ht=scontent.xx&amp;oh=af16961bbc62b31ac937eeb23cae9df7&amp;oe=5CBFEC9C" TargetMode="External" /><Relationship Id="rId1335" Type="http://schemas.openxmlformats.org/officeDocument/2006/relationships/hyperlink" Target="https://scontent.xx.fbcdn.net/v/t15.5256-10/s130x130/47780437_2244214625792283_7531420376979472384_n.jpg?_nc_cat=100&amp;_nc_ht=scontent.xx&amp;oh=f4aca7ff63ca381ff8786839a4e9c0f5&amp;oe=5CC87209" TargetMode="External" /><Relationship Id="rId1336" Type="http://schemas.openxmlformats.org/officeDocument/2006/relationships/hyperlink" Target="https://scontent.xx.fbcdn.net/v/t15.5256-10/s130x130/47779289_2157826224238616_6003969134226833408_n.jpg?_nc_cat=105&amp;_nc_ht=scontent.xx&amp;oh=7df45130cab062bdbe602b3deadfc43d&amp;oe=5CB58F1B" TargetMode="External" /><Relationship Id="rId1337" Type="http://schemas.openxmlformats.org/officeDocument/2006/relationships/hyperlink" Target="https://scontent.xx.fbcdn.net/v/t15.5256-10/s130x130/38972787_875132129277199_1440760171151228928_n.jpg?_nc_cat=102&amp;_nc_ht=scontent.xx&amp;oh=6f9fe70722f01fccbc9b0df518be2bfd&amp;oe=5CC47713" TargetMode="External" /><Relationship Id="rId1338" Type="http://schemas.openxmlformats.org/officeDocument/2006/relationships/hyperlink" Target="https://scontent.xx.fbcdn.net/v/t15.5256-10/p130x130/48305781_2229628950609392_7767470456717705216_n.jpg?_nc_cat=101&amp;_nc_ht=scontent.xx&amp;oh=b3c1603ab28d2cb4e9e349c52312d5e8&amp;oe=5CB8394F" TargetMode="External" /><Relationship Id="rId1339" Type="http://schemas.openxmlformats.org/officeDocument/2006/relationships/hyperlink" Target="https://scontent.xx.fbcdn.net/v/t15.5256-10/p130x130/48251136_590927204671067_525755845875597312_n.jpg?_nc_cat=104&amp;_nc_ht=scontent.xx&amp;oh=b6032068a35fdcd960719ef2afacbc73&amp;oe=5CC3429F" TargetMode="External" /><Relationship Id="rId1340" Type="http://schemas.openxmlformats.org/officeDocument/2006/relationships/hyperlink" Target="https://external.xx.fbcdn.net/safe_image.php?d=AQAWJw_PMimvGsYg&amp;w=130&amp;h=130&amp;url=https%3A%2F%2Fwww.washingtonpost.com%2Fresizer%2Fh-QALgUR_uT2dJSuzn6SGg9FiBE%3D%2F1484x0%2Farc-anglerfish-washpost-prod-washpost.s3.amazonaws.com%2Fpublic%2FJZDEBNQAVQI6TIL6CYVXCLUPYI.jpg&amp;cfs=1&amp;sx=554&amp;sy=0&amp;sw=930&amp;sh=930&amp;_nc_hash=AQAnkYvvhifCxgMt" TargetMode="External" /><Relationship Id="rId1341" Type="http://schemas.openxmlformats.org/officeDocument/2006/relationships/hyperlink" Target="https://scontent.xx.fbcdn.net/v/t15.5256-10/p130x130/47796191_761174654235508_4655651506987466752_n.jpg?_nc_cat=104&amp;_nc_ht=scontent.xx&amp;oh=8e0476cf0788f174803c636fd0e5e03b&amp;oe=5CC64E1A" TargetMode="External" /><Relationship Id="rId1342" Type="http://schemas.openxmlformats.org/officeDocument/2006/relationships/hyperlink" Target="https://external.xx.fbcdn.net/safe_image.php?d=AQDcfDK6905LF5dz&amp;w=130&amp;h=130&amp;url=https%3A%2F%2Fi.guim.co.uk%2Fimg%2Fmedia%2Fe6c46cd10857bd7d7a03200fec8df1411aff2c4c%2F0_374_5557_3335%2Fmaster%2F5557.jpg%3Fwidth%3D1200%26height%3D630%26quality%3D85%26auto%3Dformat%26fit%3Dcrop%26overlay-align%3Dbottom%252Cleft%26overlay-width%3D100p%26overlay-base64%3DL2ltZy9zdGF0aWMvb3ZlcmxheXMvdGctZGVmYXVsdC5wbmc%26s%3D37f09c9a60f09b8c6b43e057fda867b8&amp;cfs=1&amp;_nc_hash=AQCgjCDTNwcpvK2Z" TargetMode="External" /><Relationship Id="rId1343" Type="http://schemas.openxmlformats.org/officeDocument/2006/relationships/hyperlink" Target="https://scontent.xx.fbcdn.net/v/t15.5256-10/s130x130/48402444_922363724635124_5208697549292044288_n.jpg?_nc_cat=107&amp;_nc_ht=scontent.xx&amp;oh=2f65fb4765692f61e3003b4735989b97&amp;oe=5CB8FE91" TargetMode="External" /><Relationship Id="rId1344" Type="http://schemas.openxmlformats.org/officeDocument/2006/relationships/hyperlink" Target="https://scontent.xx.fbcdn.net/v/t15.5256-10/p130x130/48537772_206309346914847_4679666881047560192_n.jpg?_nc_cat=109&amp;_nc_ht=scontent.xx&amp;oh=5e174488a494b44cbf40470f91525b84&amp;oe=5CFFEE42" TargetMode="External" /><Relationship Id="rId1345" Type="http://schemas.openxmlformats.org/officeDocument/2006/relationships/hyperlink" Target="https://scontent.xx.fbcdn.net/v/t15.5256-10/p130x130/27853311_10155227102126479_6994292965237587968_n.jpg?_nc_cat=100&amp;_nc_ht=scontent.xx&amp;oh=bb0cca200561d80ef6b034d9be02ecbc&amp;oe=5CC197E5" TargetMode="External" /><Relationship Id="rId1346" Type="http://schemas.openxmlformats.org/officeDocument/2006/relationships/hyperlink" Target="https://scontent.xx.fbcdn.net/v/t15.13418-10/s130x130/47838735_2020884614655051_3596090110220697600_n.jpg?_nc_cat=103&amp;_nc_ht=scontent.xx&amp;oh=2de5923b190fb749b40384dceb5d3921&amp;oe=5CBC0F8C" TargetMode="External" /><Relationship Id="rId1347" Type="http://schemas.openxmlformats.org/officeDocument/2006/relationships/hyperlink" Target="https://external.xx.fbcdn.net/safe_image.php?d=AQCNO2vXSQLJvDnV&amp;w=130&amp;h=130&amp;url=https%3A%2F%2Fassets.teenvogue.com%2Fphotos%2F5c17da0d5086104dad44759c%2F3%3A2%2Fw_1200%2Ch_630%2Cc_limit%2FPC_SOCIAL.jpg&amp;cfs=1&amp;_nc_hash=AQC3oCbVBgeOpHrw" TargetMode="External" /><Relationship Id="rId1348" Type="http://schemas.openxmlformats.org/officeDocument/2006/relationships/hyperlink" Target="https://scontent.xx.fbcdn.net/v/t15.5256-10/p130x130/48275898_368849900591631_2347069695913361408_n.jpg?_nc_cat=106&amp;_nc_ht=scontent.xx&amp;oh=dccf40814c0cac89ba264ee725955b6e&amp;oe=5CF88D46" TargetMode="External" /><Relationship Id="rId1349" Type="http://schemas.openxmlformats.org/officeDocument/2006/relationships/hyperlink" Target="https://external.xx.fbcdn.net/safe_image.php?d=AQA5Xbdrk3i91AVr&amp;w=130&amp;h=130&amp;url=https%3A%2F%2Fstorage.googleapis.com%2Fplanet4-international-stateless%2F2018%2F12%2F2877781e-gp0stsgjh_medium_res.jpg&amp;cfs=1&amp;sx=400&amp;sy=0&amp;sw=800&amp;sh=800&amp;_nc_hash=AQD32YKWqmpoc-DR" TargetMode="External" /><Relationship Id="rId1350" Type="http://schemas.openxmlformats.org/officeDocument/2006/relationships/hyperlink" Target="https://scontent.xx.fbcdn.net/v/t15.5256-10/s130x130/47589481_2140960519303485_4430441735725776896_n.jpg?_nc_cat=108&amp;_nc_ht=scontent.xx&amp;oh=b5cdd358823afb31d60a098d48fa4835&amp;oe=5CC92453" TargetMode="External" /><Relationship Id="rId1351" Type="http://schemas.openxmlformats.org/officeDocument/2006/relationships/hyperlink" Target="https://external.xx.fbcdn.net/safe_image.php?d=AQCYymHs4uyt5_2S&amp;w=130&amp;h=130&amp;url=https%3A%2F%2Fassets.teenvogue.com%2Fphotos%2F5c180702c90dcf24200e1602%2F16%3A9%2Fw_1280%2FPS_SOCIAL.jpg&amp;cfs=1&amp;_nc_hash=AQA9_VAKgLFSHOVN" TargetMode="External" /><Relationship Id="rId1352" Type="http://schemas.openxmlformats.org/officeDocument/2006/relationships/hyperlink" Target="https://external.xx.fbcdn.net/safe_image.php?d=AQA8MEvv128lwnsG&amp;w=130&amp;h=130&amp;url=https%3A%2F%2Fi.kinja-img.com%2Fgawker-media%2Fimage%2Fupload%2Fs--tEJrz3kn--%2Fc_fill%2Cfl_progressive%2Cg_center%2Ch_900%2Cq_80%2Cw_1600%2Fp4suernlss40a0mv5bsh.jpg&amp;cfs=1&amp;_nc_hash=AQD3Gv1HR5-osDj6" TargetMode="External" /><Relationship Id="rId1353" Type="http://schemas.openxmlformats.org/officeDocument/2006/relationships/hyperlink" Target="https://external.xx.fbcdn.net/safe_image.php?d=AQDCmjxhzF7uHcZq&amp;w=130&amp;h=130&amp;url=https%3A%2F%2Fstorage.googleapis.com%2Fplanet4-international-stateless%2F2018%2F12%2F5755d19d-gp0sts9dx.jpg&amp;cfs=1&amp;sx=259&amp;sy=0&amp;sw=770&amp;sh=770&amp;_nc_hash=AQDP3-pGMyn2X3rG" TargetMode="External" /><Relationship Id="rId1354" Type="http://schemas.openxmlformats.org/officeDocument/2006/relationships/hyperlink" Target="https://scontent.xx.fbcdn.net/v/t15.13418-10/p130x130/48504255_1041628112704201_6991576119249993728_n.jpg?_nc_cat=102&amp;_nc_ht=scontent.xx&amp;oh=389022b78f44cf8ad053b41a7722e81e&amp;oe=5CC6A050" TargetMode="External" /><Relationship Id="rId1355" Type="http://schemas.openxmlformats.org/officeDocument/2006/relationships/hyperlink" Target="https://external.xx.fbcdn.net/safe_image.php?d=AQBfllTZVD1dNWuC&amp;w=130&amp;h=130&amp;url=https%3A%2F%2Fimg.buzzfeed.com%2Fbuzzfeed-static%2Fstatic%2F2018-11%2F27%2F23%2Fcampaign_images%2Fbuzzfeed-prod-web-06%2Fwhat-reusable-straw-are-you-2-17283-1543379608-11_dblbig.jpg&amp;cfs=1&amp;_nc_hash=AQCEOefTJa0DthhV" TargetMode="External" /><Relationship Id="rId1356" Type="http://schemas.openxmlformats.org/officeDocument/2006/relationships/hyperlink" Target="https://scontent.xx.fbcdn.net/v/t15.5256-10/p130x130/48439448_196388504645605_3706462308642324480_n.jpg?_nc_cat=111&amp;_nc_ht=scontent.xx&amp;oh=349780473995713f322ceea64055892c&amp;oe=5CF6178D" TargetMode="External" /><Relationship Id="rId1357" Type="http://schemas.openxmlformats.org/officeDocument/2006/relationships/hyperlink" Target="https://scontent.xx.fbcdn.net/v/t1.0-0/s130x130/48405748_10156455819313300_8356630130235277312_n.jpg?_nc_cat=107&amp;_nc_ht=scontent.xx&amp;oh=ac32ae12563a7423995cc5789b63cea9&amp;oe=5CB3315E" TargetMode="External" /><Relationship Id="rId1358" Type="http://schemas.openxmlformats.org/officeDocument/2006/relationships/hyperlink" Target="https://scontent.xx.fbcdn.net/v/t15.5256-10/p130x130/47780936_262598507741563_2529654347713740800_n.jpg?_nc_cat=110&amp;_nc_ht=scontent.xx&amp;oh=f0bd36160565767bb0c9a6c49b7628d0&amp;oe=5CC28DAC" TargetMode="External" /><Relationship Id="rId1359" Type="http://schemas.openxmlformats.org/officeDocument/2006/relationships/hyperlink" Target="https://scontent.xx.fbcdn.net/v/t15.5256-10/p130x130/48524103_2314001285591064_655495808476512256_n.jpg?_nc_cat=109&amp;_nc_ht=scontent.xx&amp;oh=425b1c34cdc009d9a4c337751395acc3&amp;oe=5CF7380B" TargetMode="External" /><Relationship Id="rId1360" Type="http://schemas.openxmlformats.org/officeDocument/2006/relationships/hyperlink" Target="https://scontent.xx.fbcdn.net/v/t15.5256-10/p130x130/48336121_274266759927895_5340115014449627136_n.jpg?_nc_cat=110&amp;_nc_ht=scontent.xx&amp;oh=169af0a7bbb458b6368c27584f7e8294&amp;oe=5CFE7865" TargetMode="External" /><Relationship Id="rId1361" Type="http://schemas.openxmlformats.org/officeDocument/2006/relationships/hyperlink" Target="https://external.xx.fbcdn.net/safe_image.php?d=AQDSddfDMh2BoTkh&amp;w=130&amp;h=130&amp;url=https%3A%2F%2Fstorage.googleapis.com%2Fplanet4-international-stateless%2F2018%2F10%2F2864ce71-gp0stsiby_medium_res.jpg&amp;cfs=1&amp;sx=288&amp;sy=0&amp;sw=801&amp;sh=801&amp;_nc_hash=AQBGzPM-wp9GDSM5" TargetMode="External" /><Relationship Id="rId1362" Type="http://schemas.openxmlformats.org/officeDocument/2006/relationships/hyperlink" Target="https://scontent.xx.fbcdn.net/v/t1.0-0/p130x130/48429901_10156459482783300_5210931610890797056_n.jpg?_nc_cat=100&amp;_nc_ht=scontent.xx&amp;oh=26e6c0845d654769ac2f53f4e1ab122c&amp;oe=5CB4639B" TargetMode="External" /><Relationship Id="rId1363" Type="http://schemas.openxmlformats.org/officeDocument/2006/relationships/hyperlink" Target="https://external.xx.fbcdn.net/safe_image.php?d=AQAiL1BCAPNzrwSY&amp;w=130&amp;h=130&amp;url=https%3A%2F%2Fi.guim.co.uk%2Fimg%2Fmedia%2F4146b8e14252dbded40c30dd36f852a969dd5419%2F0_0_5568_3341%2Fmaster%2F5568.jpg%3Fwidth%3D1200%26height%3D630%26quality%3D85%26auto%3Dformat%26fit%3Dcrop%26overlay-align%3Dbottom%252Cleft%26overlay-width%3D100p%26overlay-base64%3DL2ltZy9zdGF0aWMvb3ZlcmxheXMvdGctZGVmYXVsdC5wbmc%26s%3Dd817dbd8dc33d85f546df218a4954368&amp;cfs=1&amp;_nc_hash=AQCbbPeo5ewsV3ak" TargetMode="External" /><Relationship Id="rId1364" Type="http://schemas.openxmlformats.org/officeDocument/2006/relationships/hyperlink" Target="https://scontent.xx.fbcdn.net/v/t15.5256-10/p130x130/48537363_2426069697613068_3209741429530165248_n.jpg?_nc_cat=101&amp;_nc_ht=scontent.xx&amp;oh=b4c7ded2bd98d8643d45f50d90419d97&amp;oe=5CB36BEF" TargetMode="External" /><Relationship Id="rId1365" Type="http://schemas.openxmlformats.org/officeDocument/2006/relationships/hyperlink" Target="https://scontent.xx.fbcdn.net/v/t15.5256-10/p130x130/43918716_560186871107966_3354875937899413504_n.jpg?_nc_cat=102&amp;_nc_ht=scontent.xx&amp;oh=8562ec10b361165233e36e17e5025944&amp;oe=5CB879B5" TargetMode="External" /><Relationship Id="rId1366" Type="http://schemas.openxmlformats.org/officeDocument/2006/relationships/hyperlink" Target="https://scontent.xx.fbcdn.net/v/t1.0-0/p130x130/48991412_10156456213708300_2379743410509578240_n.jpg?_nc_cat=103&amp;_nc_ht=scontent.xx&amp;oh=c28345ea0da8010ccc87a53d05758a9f&amp;oe=5CBE13D3" TargetMode="External" /><Relationship Id="rId1367" Type="http://schemas.openxmlformats.org/officeDocument/2006/relationships/hyperlink" Target="https://scontent.xx.fbcdn.net/v/t1.0-0/p130x130/47423825_10156420895168300_2054272502510649344_n.jpg?_nc_cat=105&amp;_nc_ht=scontent.xx&amp;oh=a2a0a8f933aeec86a822668519a8a3ea&amp;oe=5CC06531" TargetMode="External" /><Relationship Id="rId1368" Type="http://schemas.openxmlformats.org/officeDocument/2006/relationships/hyperlink" Target="https://scontent.xx.fbcdn.net/v/t1.0-0/p130x130/48392417_10156453860228300_405005799581024256_n.jpg?_nc_cat=106&amp;_nc_ht=scontent.xx&amp;oh=cbf8cb3ee825747ff5816960b2cdf7b2&amp;oe=5CC4BBBF" TargetMode="External" /><Relationship Id="rId1369" Type="http://schemas.openxmlformats.org/officeDocument/2006/relationships/hyperlink" Target="https://scontent.xx.fbcdn.net/v/t1.0-0/p130x130/49039600_10156464003373300_4787544356305240064_n.jpg?_nc_cat=106&amp;_nc_ht=scontent.xx&amp;oh=d2deca2f219eb396e5c803b9dd7bb699&amp;oe=5CF7681C" TargetMode="External" /><Relationship Id="rId1370" Type="http://schemas.openxmlformats.org/officeDocument/2006/relationships/hyperlink" Target="https://scontent.xx.fbcdn.net/v/t15.5256-10/p130x130/48336121_274266759927895_5340115014449627136_n.jpg?_nc_cat=110&amp;_nc_ht=scontent.xx&amp;oh=169af0a7bbb458b6368c27584f7e8294&amp;oe=5CFE7865" TargetMode="External" /><Relationship Id="rId1371" Type="http://schemas.openxmlformats.org/officeDocument/2006/relationships/hyperlink" Target="https://scontent.xx.fbcdn.net/v/t1.0-0/p130x130/48387664_10156454020498300_4750973100621824000_n.jpg?_nc_cat=106&amp;_nc_ht=scontent.xx&amp;oh=e7f4539de7712f35ea21f757db8bb46a&amp;oe=5CB98207" TargetMode="External" /><Relationship Id="rId1372" Type="http://schemas.openxmlformats.org/officeDocument/2006/relationships/hyperlink" Target="https://scontent.xx.fbcdn.net/v/t1.0-0/p130x130/49237443_10156463432403300_7914082369412268032_n.jpg?_nc_cat=111&amp;_nc_ht=scontent.xx&amp;oh=db17d2251f0d5259e5c8f3f34ab38a38&amp;oe=5CF33977" TargetMode="External" /><Relationship Id="rId1373" Type="http://schemas.openxmlformats.org/officeDocument/2006/relationships/hyperlink" Target="https://external.xx.fbcdn.net/safe_image.php?d=AQA5XuzRm1dq3LHQ&amp;w=130&amp;h=130&amp;url=https%3A%2F%2Fcdn-images-1.medium.com%2Fmax%2F1200%2F1%2AxR_Qb1gQGPuxcneTkM_axA.jpeg&amp;cfs=1&amp;sx=227&amp;sy=0&amp;sw=900&amp;sh=900&amp;_nc_hash=AQBn5JhtaPdzKF1G" TargetMode="External" /><Relationship Id="rId1374" Type="http://schemas.openxmlformats.org/officeDocument/2006/relationships/hyperlink" Target="https://scontent.xx.fbcdn.net/v/t15.5256-10/s130x130/48308614_996825053840807_106586214814973952_n.jpg?_nc_cat=102&amp;_nc_ht=scontent.xx&amp;oh=3c0a32fb9c04f8fe2960b5d3637041f7&amp;oe=5CC70453" TargetMode="External" /><Relationship Id="rId1375" Type="http://schemas.openxmlformats.org/officeDocument/2006/relationships/hyperlink" Target="https://scontent.xx.fbcdn.net/v/t15.5256-10/p130x130/48247405_274970516548247_6757799382881402880_n.jpg?_nc_cat=107&amp;_nc_ht=scontent.xx&amp;oh=67bd5224d4b127f25a2ea9fdc109247b&amp;oe=5CB7B08C" TargetMode="External" /><Relationship Id="rId1376" Type="http://schemas.openxmlformats.org/officeDocument/2006/relationships/hyperlink" Target="https://external.xx.fbcdn.net/safe_image.php?d=AQBN3yaRIQdN2pDd&amp;w=130&amp;h=130&amp;url=https%3A%2F%2Fstatic.scientificamerican.com%2Fblogs%2Fcache%2Ffile%2F953DE9CD-4ACF-4651-AD50755E9F31BEDE.jpg&amp;cfs=1&amp;_nc_hash=AQA4yEuGfGmJIvce" TargetMode="External" /><Relationship Id="rId1377" Type="http://schemas.openxmlformats.org/officeDocument/2006/relationships/hyperlink" Target="https://scontent.xx.fbcdn.net/v/t15.5256-10/p130x130/48493732_330825310840262_9170377930038050816_n.jpg?_nc_cat=109&amp;_nc_ht=scontent.xx&amp;oh=3ffaf3b1f2b7f3e12de59de956ae05c6&amp;oe=5CC53760" TargetMode="External" /><Relationship Id="rId1378" Type="http://schemas.openxmlformats.org/officeDocument/2006/relationships/hyperlink" Target="https://scontent.xx.fbcdn.net/v/t15.5256-10/p130x130/48434198_502638816910560_4357328507445968896_n.jpg?_nc_cat=103&amp;_nc_ht=scontent.xx&amp;oh=d5f934a31161bc0d65f3109c75503991&amp;oe=5CB51CAA" TargetMode="External" /><Relationship Id="rId1379" Type="http://schemas.openxmlformats.org/officeDocument/2006/relationships/hyperlink" Target="https://external.xx.fbcdn.net/safe_image.php?d=AQBz6cVfWqQcuFC9&amp;w=130&amp;h=130&amp;url=https%3A%2F%2Fcdn-images-1.medium.com%2Fmax%2F1200%2F1%2AnLtjmrXIFUKZDcClI-IEwQ.jpeg&amp;cfs=1&amp;_nc_hash=AQCsctNRkjmgoSmL" TargetMode="External" /><Relationship Id="rId1380" Type="http://schemas.openxmlformats.org/officeDocument/2006/relationships/hyperlink" Target="https://scontent.xx.fbcdn.net/v/t15.5256-10/p130x130/48308676_592206777885370_789009196199706624_n.jpg?_nc_cat=103&amp;_nc_ht=scontent.xx&amp;oh=2887cc8f6944a19fb5f5ecdecf9de07d&amp;oe=5CBBD531" TargetMode="External" /><Relationship Id="rId1381" Type="http://schemas.openxmlformats.org/officeDocument/2006/relationships/hyperlink" Target="https://external.xx.fbcdn.net/safe_image.php?d=AQChyB_N-r4SAvb5&amp;w=130&amp;h=130&amp;url=https%3A%2F%2Fstorage.googleapis.com%2Fplanet4-international-stateless%2F2018%2F07%2FGP023Z9_Medium_res.jpg&amp;cfs=1&amp;sx=105&amp;sy=0&amp;sw=800&amp;sh=800&amp;_nc_hash=AQD8nqf8v_Yjgjgo" TargetMode="External" /><Relationship Id="rId1382" Type="http://schemas.openxmlformats.org/officeDocument/2006/relationships/hyperlink" Target="https://external.xx.fbcdn.net/safe_image.php?w=130&amp;h=130&amp;url=https%3A%2F%2Fstorage.googleapis.com%2Fplanet4-international-stateless%2F2018%2F12%2F41748e5b-gp0stssp8.jpg&amp;cfs=1&amp;_nc_hash=AQBNJsLvdCw0Nm22" TargetMode="External" /><Relationship Id="rId1383" Type="http://schemas.openxmlformats.org/officeDocument/2006/relationships/hyperlink" Target="https://scontent.xx.fbcdn.net/v/t15.5256-10/p130x130/45308681_348229109268305_8604032203673829376_n.jpg?_nc_cat=107&amp;_nc_ht=scontent.xx&amp;oh=b221f797c2c862f8e36bdfd24a006c4b&amp;oe=5CC1ADFD" TargetMode="External" /><Relationship Id="rId1384" Type="http://schemas.openxmlformats.org/officeDocument/2006/relationships/hyperlink" Target="https://external.xx.fbcdn.net/safe_image.php?d=AQBWvbALTOuCosfc&amp;w=130&amp;h=130&amp;url=https%3A%2F%2Fstatic01.nyt.com%2Fimages%2F2018%2F12%2F20%2Fclimate%2F00GALAPAGOS-slide-JZEO%2F00GALAPAGOS-slide-JZEO-facebookJumbo-v2.jpg&amp;cfs=1&amp;_nc_hash=AQAz5J0zcxXvtEkl" TargetMode="External" /><Relationship Id="rId1385" Type="http://schemas.openxmlformats.org/officeDocument/2006/relationships/hyperlink" Target="https://external.xx.fbcdn.net/safe_image.php?d=AQAeKu213ZOM10GE&amp;w=130&amp;h=130&amp;url=https%3A%2F%2Fassets.teenvogue.com%2Fphotos%2F5bdc88d51423681fe9491736%2F3%3A2%2Fw_1200%2Ch_630%2Cc_limit%2FJamie.jpg&amp;cfs=1&amp;sx=271&amp;sy=0&amp;sw=628&amp;sh=628&amp;_nc_hash=AQArXAuEfM4N90Tc" TargetMode="External" /><Relationship Id="rId1386" Type="http://schemas.openxmlformats.org/officeDocument/2006/relationships/hyperlink" Target="https://scontent.xx.fbcdn.net/v/t15.5256-10/p130x130/47590975_1255498297931469_3625747997565911040_n.jpg?_nc_cat=100&amp;_nc_ht=scontent.xx&amp;oh=0e875ff9d191021280fa86f9321fa982&amp;oe=5CFA1F68" TargetMode="External" /><Relationship Id="rId1387" Type="http://schemas.openxmlformats.org/officeDocument/2006/relationships/hyperlink" Target="https://external.xx.fbcdn.net/safe_image.php?w=130&amp;h=130&amp;url=https%3A%2F%2Fassets.teenvogue.com%2Fphotos%2F5c180702c90dcf24200e1602%2F16%3A9%2Fw_1280%2FPS_SOCIAL.jpg&amp;cfs=1&amp;_nc_hash=AQCdJVPnW049CIn3" TargetMode="External" /><Relationship Id="rId1388" Type="http://schemas.openxmlformats.org/officeDocument/2006/relationships/hyperlink" Target="https://scontent.xx.fbcdn.net/v/t15.13418-10/p130x130/48757266_465601543969106_1211280098590720000_n.jpg?_nc_cat=100&amp;_nc_ht=scontent.xx&amp;oh=2398c5f3974e26a8fc8e999bc1e28a79&amp;oe=5CC178FD" TargetMode="External" /><Relationship Id="rId1389" Type="http://schemas.openxmlformats.org/officeDocument/2006/relationships/hyperlink" Target="https://scontent.xx.fbcdn.net/v/t1.0-0/q83/p130x130/48417286_10156453863218300_9177224198102188032_n.jpg?_nc_cat=109&amp;_nc_ht=scontent.xx&amp;oh=2c3ff52826866087818f85835da8a6c8&amp;oe=5CFE8715" TargetMode="External" /><Relationship Id="rId1390" Type="http://schemas.openxmlformats.org/officeDocument/2006/relationships/hyperlink" Target="https://scontent.xx.fbcdn.net/v/t15.13418-10/p130x130/27599938_1882543341787446_2605512201829613568_n.jpg?_nc_cat=101&amp;_nc_ht=scontent.xx&amp;oh=9b591545b283edae930d6c356bda681c&amp;oe=5CF903FB" TargetMode="External" /><Relationship Id="rId1391" Type="http://schemas.openxmlformats.org/officeDocument/2006/relationships/hyperlink" Target="https://scontent.xx.fbcdn.net/v/t15.13418-10/s130x130/48463454_360313101421385_2642647193445466112_n.jpg?_nc_cat=110&amp;_nc_ht=scontent.xx&amp;oh=266552afd595ce0e2046b6e3c5cbcd6a&amp;oe=5CB5F124" TargetMode="External" /><Relationship Id="rId1392" Type="http://schemas.openxmlformats.org/officeDocument/2006/relationships/hyperlink" Target="https://scontent.xx.fbcdn.net/v/t15.13418-10/p130x130/41448654_240140666666996_6545078255530016768_n.jpg?_nc_cat=104&amp;_nc_ht=scontent.xx&amp;oh=a9cd5eb4f1593635561b2649f8ab66c2&amp;oe=5CB83224" TargetMode="External" /><Relationship Id="rId1393" Type="http://schemas.openxmlformats.org/officeDocument/2006/relationships/hyperlink" Target="https://scontent.xx.fbcdn.net/v/t1.0-0/p130x130/48376783_10156456248118300_3404180895442141184_n.jpg?_nc_cat=106&amp;_nc_ht=scontent.xx&amp;oh=382dac2fd0d45fa371883b5d6f90c02e&amp;oe=5CF74D56" TargetMode="External" /><Relationship Id="rId1394" Type="http://schemas.openxmlformats.org/officeDocument/2006/relationships/hyperlink" Target="https://scontent.xx.fbcdn.net/v/t1.0-0/p130x130/47572757_10156420941883300_243505150826643456_n.jpg?_nc_cat=107&amp;_nc_ht=scontent.xx&amp;oh=86068c47440075654ee8901f32cdd84f&amp;oe=5CB3BB2F" TargetMode="External" /><Relationship Id="rId1395" Type="http://schemas.openxmlformats.org/officeDocument/2006/relationships/hyperlink" Target="https://scontent.xx.fbcdn.net/v/t1.0-0/p130x130/49301918_10156482373693300_5748545981729734656_n.png?_nc_cat=105&amp;_nc_ht=scontent.xx&amp;oh=35db2c6737ee3e1036f7e3079d874446&amp;oe=5CC8A3E6" TargetMode="External" /><Relationship Id="rId1396" Type="http://schemas.openxmlformats.org/officeDocument/2006/relationships/hyperlink" Target="https://scontent.xx.fbcdn.net/v/t1.0-0/s130x130/49402058_10156471488053300_8283392536882446336_n.png?_nc_cat=100&amp;_nc_ht=scontent.xx&amp;oh=e6e389120c74d43414659f10a79465b7&amp;oe=5CC57655" TargetMode="External" /><Relationship Id="rId1397" Type="http://schemas.openxmlformats.org/officeDocument/2006/relationships/hyperlink" Target="https://scontent.xx.fbcdn.net/v/t1.0-0/q86/p130x130/49076970_10156454019813300_9112597378522677248_n.jpg?_nc_cat=109&amp;_nc_ht=scontent.xx&amp;oh=b1e3a1b230bdaef533c923b018d4acd7&amp;oe=5CC638A1" TargetMode="External" /><Relationship Id="rId1398" Type="http://schemas.openxmlformats.org/officeDocument/2006/relationships/hyperlink" Target="https://scontent.xx.fbcdn.net/v/t1.0-0/s130x130/49343244_10156484404323300_2664925017011126272_n.jpg?_nc_cat=110&amp;_nc_ht=scontent.xx&amp;oh=1a5b76093e3e7e85583b40f75f16ec74&amp;oe=5CB88338" TargetMode="External" /><Relationship Id="rId1399" Type="http://schemas.openxmlformats.org/officeDocument/2006/relationships/hyperlink" Target="https://external.xx.fbcdn.net/safe_image.php?d=AQDjys-Sts6oJVHW&amp;w=130&amp;h=130&amp;url=https%3A%2F%2Fpmdvod.nationalgeographic.com%2FNG_Video%2F465%2F947%2Fsmpost_1500475553317.jpg&amp;cfs=1&amp;_nc_hash=AQDjfKKmcu-fmGUU" TargetMode="External" /><Relationship Id="rId1400" Type="http://schemas.openxmlformats.org/officeDocument/2006/relationships/hyperlink" Target="https://scontent.xx.fbcdn.net/v/t39.2147-6/c32.0.130.130a/p130x130/49839740_2236246103366357_1568605975865196544_n.jpg?_nc_cat=109&amp;_nc_ht=scontent.xx&amp;oh=305e0944b56ecc32f41311f4d4af3214&amp;oe=5CBDB096" TargetMode="External" /><Relationship Id="rId1401" Type="http://schemas.openxmlformats.org/officeDocument/2006/relationships/hyperlink" Target="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TargetMode="External" /><Relationship Id="rId1402" Type="http://schemas.openxmlformats.org/officeDocument/2006/relationships/hyperlink" Target="https://scontent.xx.fbcdn.net/v/t15.5256-10/p130x130/48807185_336703873588126_8109409952956678144_n.jpg?_nc_cat=108&amp;_nc_ht=scontent.xx&amp;oh=4079837cd78238c7dd29b9915b244601&amp;oe=5CF95C85" TargetMode="External" /><Relationship Id="rId1403" Type="http://schemas.openxmlformats.org/officeDocument/2006/relationships/hyperlink" Target="https://external.xx.fbcdn.net/safe_image.php?d=AQD5aQ2zb9KE7vin&amp;w=130&amp;h=130&amp;url=http%3A%2F%2Fgrist.files.wordpress.com%2F2018%2F11%2FBurning-Gas-Can.jpg%3Fw%3D1200%26h%3D675%26crop%3D1&amp;cfs=1&amp;_nc_hash=AQDKoVwC5jgXQruQ" TargetMode="External" /><Relationship Id="rId1404" Type="http://schemas.openxmlformats.org/officeDocument/2006/relationships/hyperlink" Target="https://scontent.xx.fbcdn.net/v/t1.0-0/s130x130/48403315_2210175592383465_6457493044752023552_n.png?_nc_cat=110&amp;_nc_ht=scontent.xx&amp;oh=4c80e3c674cb06eca8141c0ef455088e&amp;oe=5CF4B274" TargetMode="External" /><Relationship Id="rId1405" Type="http://schemas.openxmlformats.org/officeDocument/2006/relationships/hyperlink" Target="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TargetMode="External" /><Relationship Id="rId1406" Type="http://schemas.openxmlformats.org/officeDocument/2006/relationships/hyperlink" Target="https://scontent.xx.fbcdn.net/v/t15.5256-10/s130x130/49633092_2217185691902198_6526956899449962496_n.jpg?_nc_cat=106&amp;_nc_ht=scontent.xx&amp;oh=b30f02295cb9ec6b0c3e6800b8569727&amp;oe=5CF6CBD2" TargetMode="External" /><Relationship Id="rId1407" Type="http://schemas.openxmlformats.org/officeDocument/2006/relationships/hyperlink" Target="https://scontent.xx.fbcdn.net/v/t15.5256-10/p130x130/48793045_2229542520637886_3024121769154838528_n.jpg?_nc_cat=106&amp;_nc_ht=scontent.xx&amp;oh=fcc36b9d594dde9dac771a8f78314bdc&amp;oe=5CB3BDA4" TargetMode="External" /><Relationship Id="rId1408" Type="http://schemas.openxmlformats.org/officeDocument/2006/relationships/hyperlink" Target="https://scontent.xx.fbcdn.net/v/t15.5256-10/p130x130/48434198_502638816910560_4357328507445968896_n.jpg?_nc_cat=103&amp;_nc_ht=scontent.xx&amp;oh=d5f934a31161bc0d65f3109c75503991&amp;oe=5CB51CAA" TargetMode="External" /><Relationship Id="rId1409" Type="http://schemas.openxmlformats.org/officeDocument/2006/relationships/hyperlink" Target="https://scontent.xx.fbcdn.net/v/t1.0-0/s130x130/49793753_10156485930068300_6999492117638676480_n.jpg?_nc_cat=101&amp;_nc_ht=scontent.xx&amp;oh=c5646b06ad7a4a5cec404014b5438019&amp;oe=5CF881F8" TargetMode="External" /><Relationship Id="rId1410" Type="http://schemas.openxmlformats.org/officeDocument/2006/relationships/hyperlink" Target="https://external.xx.fbcdn.net/safe_image.php?d=AQB4bStdQSDdwc--&amp;w=130&amp;h=130&amp;url=https%3A%2F%2Fstorage.googleapis.com%2Fplanet4-international-stateless%2F2019%2F01%2Fb5172c98-gp0stsm73_medium_res.jpg&amp;cfs=1&amp;_nc_hash=AQBa0ZCf5yQrUJgX" TargetMode="External" /><Relationship Id="rId1411" Type="http://schemas.openxmlformats.org/officeDocument/2006/relationships/hyperlink" Target="https://scontent.xx.fbcdn.net/v/t1.0-0/s130x130/49342295_10156488667443300_238381701519114240_n.png?_nc_cat=110&amp;_nc_ht=scontent.xx&amp;oh=0860eb2fa29211332a59cc9184f19386&amp;oe=5CB61831" TargetMode="External" /><Relationship Id="rId1412" Type="http://schemas.openxmlformats.org/officeDocument/2006/relationships/hyperlink" Target="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TargetMode="External" /><Relationship Id="rId1413" Type="http://schemas.openxmlformats.org/officeDocument/2006/relationships/hyperlink" Target="https://scontent.xx.fbcdn.net/v/t15.5256-10/p130x130/44550067_181286492822328_3084353475685908480_n.jpg?_nc_cat=1&amp;_nc_ht=scontent.xx&amp;oh=e46f32daea3d1831a118d8bd7330ad08&amp;oe=5CB3B154" TargetMode="External" /><Relationship Id="rId1414" Type="http://schemas.openxmlformats.org/officeDocument/2006/relationships/hyperlink" Target="https://external.xx.fbcdn.net/safe_image.php?d=AQBidGS4GuqtPDS6&amp;w=130&amp;h=130&amp;url=https%3A%2F%2Fwww.radionz.co.nz%2Fassets%2Fnews%2F181700%2Feight_col_solomon_flooded_road.jpg%3F1546653067&amp;cfs=1&amp;_nc_hash=AQBxCoCIfVE4WIUM" TargetMode="External" /><Relationship Id="rId1415" Type="http://schemas.openxmlformats.org/officeDocument/2006/relationships/hyperlink" Target="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TargetMode="External" /><Relationship Id="rId1416" Type="http://schemas.openxmlformats.org/officeDocument/2006/relationships/hyperlink" Target="https://scontent.xx.fbcdn.net/v/t15.5256-10/p130x130/47390371_1981795155457639_105606562839527424_n.jpg?_nc_cat=111&amp;_nc_ht=scontent.xx&amp;oh=c5855179fe391d9f45d2ed2924b2c3ba&amp;oe=5CF93570" TargetMode="External" /><Relationship Id="rId1417" Type="http://schemas.openxmlformats.org/officeDocument/2006/relationships/hyperlink" Target="https://external.xx.fbcdn.net/safe_image.php?d=AQA2I8KU-ZJSJBv7&amp;w=130&amp;h=130&amp;url=https%3A%2F%2Fimg.buzzfeed.com%2Fthumbnailer-prod-us-east-1%2Fvideo-api%2Fassets%2F175721.jpg&amp;cfs=1&amp;_nc_hash=AQC_qEo9vYRyd9gC" TargetMode="External" /><Relationship Id="rId1418" Type="http://schemas.openxmlformats.org/officeDocument/2006/relationships/hyperlink" Target="https://external.xx.fbcdn.net/safe_image.php?d=AQD-wgE0-cbg8vLF&amp;w=130&amp;h=130&amp;url=https%3A%2F%2Fassets.teenvogue.com%2Fphotos%2F5c1e570f7f2f0852e2b9d52b%2F16%3A9%2Fw_1280%2FAL_SOCIAL.jpg&amp;cfs=1&amp;_nc_hash=AQDPps4lTLVYTcdL" TargetMode="External" /><Relationship Id="rId1419" Type="http://schemas.openxmlformats.org/officeDocument/2006/relationships/hyperlink" Target="https://external.xx.fbcdn.net/safe_image.php?d=AQBt7l28U8VM6_dn&amp;w=130&amp;h=130&amp;url=https%3A%2F%2Fcms.qz.com%2Fwp-content%2Fuploads%2F2019%2F01%2FIMG_9011_edited-e1546480994780.jpg%3Fquality%3D75%26strip%3Dall%26w%3D1400&amp;cfs=1&amp;sx=85&amp;sy=0&amp;sw=790&amp;sh=790&amp;_nc_hash=AQDA0TfYyQMLQqWX" TargetMode="External" /><Relationship Id="rId1420" Type="http://schemas.openxmlformats.org/officeDocument/2006/relationships/hyperlink" Target="https://scontent.xx.fbcdn.net/v/t1.0-0/q82/s130x130/49612702_10156497170083300_9041900898275557376_n.jpg?_nc_cat=103&amp;_nc_ht=scontent.xx&amp;oh=1720ce2855a159495c9e756a2e435265&amp;oe=5CC4C314" TargetMode="External" /><Relationship Id="rId1421" Type="http://schemas.openxmlformats.org/officeDocument/2006/relationships/hyperlink" Target="https://scontent.xx.fbcdn.net/v/t15.13418-10/p130x130/47397628_1384001515075052_6128234138806779904_n.jpg?_nc_cat=107&amp;_nc_ht=scontent.xx&amp;oh=9d3f71823392fe1c873573ebc0fe185d&amp;oe=5CC155A7" TargetMode="External" /><Relationship Id="rId1422" Type="http://schemas.openxmlformats.org/officeDocument/2006/relationships/hyperlink" Target="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TargetMode="External" /><Relationship Id="rId1423" Type="http://schemas.openxmlformats.org/officeDocument/2006/relationships/hyperlink" Target="https://scontent.xx.fbcdn.net/v/t1.0-0/p130x130/49661456_10156498528758300_6729023110588137472_n.png?_nc_cat=100&amp;_nc_ht=scontent.xx&amp;oh=496cd64f6ee923a11ed48d1e600ff3f9&amp;oe=5D008FD8" TargetMode="External" /><Relationship Id="rId1424" Type="http://schemas.openxmlformats.org/officeDocument/2006/relationships/hyperlink" Target="https://scontent.xx.fbcdn.net/v/t15.5256-10/p130x130/29780637_2549792518579386_9020190560148783104_n.jpg?_nc_cat=100&amp;_nc_ht=scontent.xx&amp;oh=afd8120e3ff8aa931c70e6977a11794b&amp;oe=5CFC50B3" TargetMode="External" /><Relationship Id="rId1425" Type="http://schemas.openxmlformats.org/officeDocument/2006/relationships/hyperlink" Target="https://scontent.xx.fbcdn.net/v/t15.5256-10/p130x130/49055089_333806050799013_3968446577734844416_n.jpg?_nc_cat=106&amp;_nc_ht=scontent.xx&amp;oh=770de995ec5ffdd5655382e59f7e71a0&amp;oe=5CF54FAF" TargetMode="External" /><Relationship Id="rId1426" Type="http://schemas.openxmlformats.org/officeDocument/2006/relationships/hyperlink" Target="https://scontent.xx.fbcdn.net/v/t15.5256-10/s130x130/49550288_2234663080105826_2880053675395383296_n.jpg?_nc_cat=108&amp;_nc_ht=scontent.xx&amp;oh=e068d01835c3baf543dfebf1638cf905&amp;oe=5CC58724" TargetMode="External" /><Relationship Id="rId1427" Type="http://schemas.openxmlformats.org/officeDocument/2006/relationships/hyperlink" Target="https://scontent.xx.fbcdn.net/v/t15.5256-10/p130x130/35681858_10156812328744684_3326685649469177856_n.jpg?_nc_cat=102&amp;_nc_ht=scontent.xx&amp;oh=9f2f4791715f9e64bfcbe8054f281eff&amp;oe=5CB45925" TargetMode="External" /><Relationship Id="rId1428" Type="http://schemas.openxmlformats.org/officeDocument/2006/relationships/hyperlink" Target="https://scontent.xx.fbcdn.net/v/t1.0-0/p130x130/50223052_10156500689363300_994076674649751552_n.jpg?_nc_cat=105&amp;_nc_ht=scontent.xx&amp;oh=e6294e2a7f4e46d221d181247a7d08a5&amp;oe=5CB938BD" TargetMode="External" /><Relationship Id="rId1429" Type="http://schemas.openxmlformats.org/officeDocument/2006/relationships/hyperlink" Target="https://scontent.xx.fbcdn.net/v/t15.5256-10/p130x130/49043135_587178761747045_4728118265379815424_n.jpg?_nc_cat=101&amp;_nc_ht=scontent.xx&amp;oh=8ec120dc20d2703d1d1334fdd32426d4&amp;oe=5CFF221F" TargetMode="External" /><Relationship Id="rId1430" Type="http://schemas.openxmlformats.org/officeDocument/2006/relationships/hyperlink" Target="https://scontent.xx.fbcdn.net/v/t15.5256-10/p130x130/49341913_581621668947180_2591494356288405504_n.jpg?_nc_cat=1&amp;_nc_ht=scontent.xx&amp;oh=8b083dd949186d3e510c0d79596c64c1&amp;oe=5CB88221" TargetMode="External" /><Relationship Id="rId1431" Type="http://schemas.openxmlformats.org/officeDocument/2006/relationships/hyperlink" Target="https://external.xx.fbcdn.net/safe_image.php?d=AQByaP_wA-uVbba0&amp;w=130&amp;h=130&amp;url=https%3A%2F%2Fs2.reutersmedia.net%2Fresources%2Fr%2F%3Fm%3D02%26d%3D20190110%26t%3D2%26i%3D1344301882%26w%3D1200%26r%3DLYNXNPEF091RI&amp;cfs=1&amp;_nc_hash=AQBi8IyBElOWdRsQ" TargetMode="External" /><Relationship Id="rId1432" Type="http://schemas.openxmlformats.org/officeDocument/2006/relationships/hyperlink" Target="https://scontent.xx.fbcdn.net/v/t15.5256-10/p130x130/38960985_488987438282789_4039718240002244608_n.jpg?_nc_cat=1&amp;_nc_ht=scontent.xx&amp;oh=a5599757667edcb21eb823e2215b87ef&amp;oe=5CB751E4" TargetMode="External" /><Relationship Id="rId1433" Type="http://schemas.openxmlformats.org/officeDocument/2006/relationships/hyperlink" Target="https://scontent.xx.fbcdn.net/v/t15.5256-10/p130x130/49411019_527788667722896_7790430114931539968_n.jpg?_nc_cat=111&amp;_nc_ht=scontent.xx&amp;oh=c84625efa8a091f7b2475bd7968b56b2&amp;oe=5CF95790" TargetMode="External" /><Relationship Id="rId1434" Type="http://schemas.openxmlformats.org/officeDocument/2006/relationships/hyperlink" Target="https://external.xx.fbcdn.net/safe_image.php?w=130&amp;h=130&amp;url=https%3A%2F%2Finhabitat.com%2Fwp-content%2Fblogs.dir%2F1%2Ffiles%2F2019%2F01%2Fsustainable-living-706x369.jpg&amp;cfs=1&amp;_nc_hash=AQAJzkfJyqHc_EgG" TargetMode="External" /><Relationship Id="rId1435" Type="http://schemas.openxmlformats.org/officeDocument/2006/relationships/hyperlink" Target="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TargetMode="External" /><Relationship Id="rId1436" Type="http://schemas.openxmlformats.org/officeDocument/2006/relationships/hyperlink" Target="https://scontent.xx.fbcdn.net/v/t1.0-0/s130x130/49785996_10156507516688300_1414722095127986176_n.jpg?_nc_cat=107&amp;_nc_ht=scontent.xx&amp;oh=97d4f2e3eb0bf655d14f20d410c36b70&amp;oe=5CB9D541" TargetMode="External" /><Relationship Id="rId1437" Type="http://schemas.openxmlformats.org/officeDocument/2006/relationships/hyperlink" Target="https://scontent.xx.fbcdn.net/v/t1.0-0/s130x130/49564189_10156504402003300_3212459826000953344_n.jpg?_nc_cat=106&amp;_nc_ht=scontent.xx&amp;oh=417d28e27ff7591f00f956a104805faa&amp;oe=5CF10F75" TargetMode="External" /><Relationship Id="rId1438" Type="http://schemas.openxmlformats.org/officeDocument/2006/relationships/hyperlink" Target="https://scontent.xx.fbcdn.net/v/t1.0-0/p130x130/50103889_10156509913718300_8272629920069320704_n.jpg?_nc_cat=108&amp;_nc_ht=scontent.xx&amp;oh=e72692f007615831d52a5f870ee7e4f8&amp;oe=5CFE2DA4" TargetMode="External" /><Relationship Id="rId1439" Type="http://schemas.openxmlformats.org/officeDocument/2006/relationships/hyperlink" Target="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TargetMode="External" /><Relationship Id="rId1440" Type="http://schemas.openxmlformats.org/officeDocument/2006/relationships/hyperlink" Target="https://scontent.xx.fbcdn.net/v/t15.5256-10/p130x130/49349075_283798052488959_8646221946595311616_n.jpg?_nc_cat=1&amp;_nc_ht=scontent.xx&amp;oh=4bd36ebe1c10be129e38ba95caad403a&amp;oe=5CBC04D7" TargetMode="External" /><Relationship Id="rId1441" Type="http://schemas.openxmlformats.org/officeDocument/2006/relationships/hyperlink" Target="https://external.xx.fbcdn.net/safe_image.php?d=AQBCXvV2cOz-OqEX&amp;w=130&amp;h=130&amp;url=https%3A%2F%2Fimg.huffingtonpost.com%2Fasset%2F5c3a056a25000051007daf10.jpeg%3Fcache%3Dm8wmcztkpe%26ops%3D1910_1000&amp;cfs=1&amp;_nc_hash=AQAOBJxV13ctA7Rb" TargetMode="External" /><Relationship Id="rId1442" Type="http://schemas.openxmlformats.org/officeDocument/2006/relationships/hyperlink" Target="https://scontent.xx.fbcdn.net/v/t15.5256-10/s130x130/49245587_343428862915456_8641024941677871104_n.jpg?_nc_cat=104&amp;_nc_ht=scontent.xx&amp;oh=e82323a8b600be8e4f4a76e0b796278e&amp;oe=5CB81812" TargetMode="External" /><Relationship Id="rId1443" Type="http://schemas.openxmlformats.org/officeDocument/2006/relationships/hyperlink" Target="https://external.xx.fbcdn.net/safe_image.php?d=AQD9XERs_WeWfFuU&amp;w=130&amp;h=130&amp;url=https%3A%2F%2Fstatic.scientificamerican.com%2Fsciam%2Fcache%2Ffile%2F71D545C4-F553-458E-B022C5C2A87938F2.jpg&amp;cfs=1&amp;sx=48&amp;sy=0&amp;sw=496&amp;sh=496&amp;_nc_hash=AQB8I-YbTFOItTss" TargetMode="External" /><Relationship Id="rId1444" Type="http://schemas.openxmlformats.org/officeDocument/2006/relationships/hyperlink" Target="https://external.xx.fbcdn.net/safe_image.php?d=AQCrGryEDNHki3iI&amp;w=130&amp;h=130&amp;url=https%3A%2F%2Fwww.washingtonpost.com%2Fresizer%2FqEMbrA5XtjB9i8dVsmtpYs_Lz6A%3D%2F1484x0%2Farc-anglerfish-washpost-prod-washpost.s3.amazonaws.com%2Fpublic%2FTCLAVRAI74I6TCKCB32EFZMQSQ.jpg&amp;cfs=1&amp;_nc_hash=AQBE4gC8Ali065fA" TargetMode="External" /><Relationship Id="rId1445" Type="http://schemas.openxmlformats.org/officeDocument/2006/relationships/hyperlink" Target="https://scontent.xx.fbcdn.net/v/t1.0-0/p130x130/49938219_10157247909014684_544511362466840576_n.png?_nc_cat=106&amp;_nc_ht=scontent.xx&amp;oh=94b8526d6e41b24f0c35404a56dc626f&amp;oe=5CB69ADA" TargetMode="External" /><Relationship Id="rId1446" Type="http://schemas.openxmlformats.org/officeDocument/2006/relationships/hyperlink" Target="https://external.xx.fbcdn.net/safe_image.php?d=AQA468UZW3I_JEyf&amp;w=130&amp;h=130&amp;url=https%3A%2F%2Fmedia.npr.org%2Fassets%2Fimg%2F2019%2F01%2F09%2Fnpr_plastics_d5_20180928_0035-2_wide-84cdf8b04766b9b94f20298fe574c477c90de4e2.jpg%3Fs%3D1400&amp;cfs=1&amp;_nc_hash=AQAQfTh5ud0cdfIg" TargetMode="External" /><Relationship Id="rId1447" Type="http://schemas.openxmlformats.org/officeDocument/2006/relationships/hyperlink" Target="https://scontent.xx.fbcdn.net/v/t15.5256-10/p130x130/49347845_357704661717596_5625942682816741376_n.jpg?_nc_cat=1&amp;_nc_ht=scontent.xx&amp;oh=54b709a5ff33aef6c386ab59fab44e4c&amp;oe=5CF55432" TargetMode="External" /><Relationship Id="rId1448" Type="http://schemas.openxmlformats.org/officeDocument/2006/relationships/hyperlink" Target="https://scontent.xx.fbcdn.net/v/t15.5256-10/s130x130/38972787_875132129277199_1440760171151228928_n.jpg?_nc_cat=102&amp;_nc_ht=scontent.xx&amp;oh=6f9fe70722f01fccbc9b0df518be2bfd&amp;oe=5CC47713" TargetMode="External" /><Relationship Id="rId1449" Type="http://schemas.openxmlformats.org/officeDocument/2006/relationships/hyperlink" Target="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TargetMode="External" /><Relationship Id="rId1450" Type="http://schemas.openxmlformats.org/officeDocument/2006/relationships/hyperlink" Target="https://scontent.xx.fbcdn.net/v/t1.0-0/s130x130/50177571_10156516140373300_2268788256176865280_n.jpg?_nc_cat=111&amp;_nc_ht=scontent.xx&amp;oh=a9c31514ed366fdbd56d0664954e98e6&amp;oe=5CBD3E0F" TargetMode="External" /><Relationship Id="rId1451" Type="http://schemas.openxmlformats.org/officeDocument/2006/relationships/hyperlink" Target="https://scontent.xx.fbcdn.net/v/t15.5256-10/s130x130/49667377_2069295036446780_5671469160060682240_n.jpg?_nc_cat=105&amp;_nc_ht=scontent.xx&amp;oh=47d46bd2b32812616bf9683a69e135b2&amp;oe=5CBD151D" TargetMode="External" /><Relationship Id="rId1452" Type="http://schemas.openxmlformats.org/officeDocument/2006/relationships/hyperlink" Target="https://scontent.xx.fbcdn.net/v/t1.0-0/s130x130/50340736_10156516421863300_9203090728836661248_n.png?_nc_cat=102&amp;_nc_ht=scontent.xx&amp;oh=964d3d3debf433a08421b727ae6c9bfe&amp;oe=5CBEC579" TargetMode="External" /><Relationship Id="rId1453" Type="http://schemas.openxmlformats.org/officeDocument/2006/relationships/hyperlink" Target="https://scontent.xx.fbcdn.net/v/t1.0-0/p130x130/50316991_10156517363333300_7252571021151043584_n.jpg?_nc_cat=109&amp;_nc_ht=scontent.xx&amp;oh=20e12f6ab7dd7fe79165a5728ddf4112&amp;oe=5CFB31CD" TargetMode="External" /><Relationship Id="rId1454" Type="http://schemas.openxmlformats.org/officeDocument/2006/relationships/hyperlink" Target="https://scontent.xx.fbcdn.net/v/t1.0-0/p130x130/50045971_10156518238408300_1952596401682644992_n.jpg?_nc_cat=109&amp;_nc_ht=scontent.xx&amp;oh=cec17b9fe6d109dea4d5994fada990a6&amp;oe=5CC2CA7F" TargetMode="External" /><Relationship Id="rId1455" Type="http://schemas.openxmlformats.org/officeDocument/2006/relationships/hyperlink" Target="https://scontent.xx.fbcdn.net/v/t39.2147-6/c32.0.130.130a/p130x130/50804072_285988168780991_359983079051231232_n.jpg?_nc_cat=103&amp;_nc_ht=scontent.xx&amp;oh=b9dd161d9be33ed00c6692123107fb33&amp;oe=5CFBC3A3" TargetMode="External" /><Relationship Id="rId1456" Type="http://schemas.openxmlformats.org/officeDocument/2006/relationships/hyperlink" Target="https://scontent.xx.fbcdn.net/v/t15.5256-10/s130x130/49702804_1971808049562943_8384036698803142656_n.jpg?_nc_cat=111&amp;_nc_ht=scontent.xx&amp;oh=06fb45735b33745fc5376f3569d3aa3a&amp;oe=5CB7E962" TargetMode="External" /><Relationship Id="rId1457" Type="http://schemas.openxmlformats.org/officeDocument/2006/relationships/hyperlink" Target="https://scontent.xx.fbcdn.net/v/t15.5256-10/s130x130/49144970_1170060973162012_1575098939919564800_n.jpg?_nc_cat=111&amp;_nc_ht=scontent.xx&amp;oh=6fa06def9326be70bd06f3a4d29a3a7e&amp;oe=5CC26B4D" TargetMode="External" /><Relationship Id="rId1458" Type="http://schemas.openxmlformats.org/officeDocument/2006/relationships/hyperlink" Target="https://scontent.xx.fbcdn.net/v/t15.5256-10/p130x130/49807024_2211343962462023_969620542455808000_n.jpg?_nc_cat=101&amp;_nc_ht=scontent.xx&amp;oh=d6e263b5ab3a62d8b0f55836d3a0a384&amp;oe=5CC4EFBF" TargetMode="External" /><Relationship Id="rId1459" Type="http://schemas.openxmlformats.org/officeDocument/2006/relationships/hyperlink" Target="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TargetMode="External" /><Relationship Id="rId1460" Type="http://schemas.openxmlformats.org/officeDocument/2006/relationships/hyperlink" Target="https://external.xx.fbcdn.net/safe_image.php?d=AQDjY4oSbBH9XLso&amp;w=130&amp;h=130&amp;url=https%3A%2F%2Fwww.commondreams.org%2Fsites%2Fdefault%2Ffiles%2Fheadline%2Fthumbs%2Fscreen_shot_2019-01-17_at_9.35.07_am.jpg&amp;cfs=1&amp;_nc_hash=AQBJF5yWh0prOm2a" TargetMode="External" /><Relationship Id="rId1461" Type="http://schemas.openxmlformats.org/officeDocument/2006/relationships/hyperlink" Target="https://scontent.xx.fbcdn.net/v/t1.0-0/p130x130/50767725_10157254439459684_8845607329341636608_n.jpg?_nc_cat=110&amp;_nc_ht=scontent.xx&amp;oh=e7268fb1262a530d5384db094937e12a&amp;oe=5CB76920" TargetMode="External" /><Relationship Id="rId1462" Type="http://schemas.openxmlformats.org/officeDocument/2006/relationships/hyperlink" Target="https://scontent.xx.fbcdn.net/v/t15.5256-10/s130x130/49144970_1170060973162012_1575098939919564800_n.jpg?_nc_cat=111&amp;_nc_ht=scontent.xx&amp;oh=6fa06def9326be70bd06f3a4d29a3a7e&amp;oe=5CC26B4D" TargetMode="External" /><Relationship Id="rId1463" Type="http://schemas.openxmlformats.org/officeDocument/2006/relationships/hyperlink" Target="https://external.xx.fbcdn.net/safe_image.php?d=AQD2DKjYBfD7zXng&amp;w=130&amp;h=130&amp;url=https%3A%2F%2Fthumbor.forbes.com%2Fthumbor%2F600x315%2Fhttps%253A%252F%252Fblogs-images.forbes.com%252Fthumbnails%252Fblog_6117%252Fpt_6117_445_o.jpg%253Ft%253D1547971202&amp;cfs=1&amp;_nc_hash=AQApyYU_LY-ktI4J" TargetMode="External" /><Relationship Id="rId1464" Type="http://schemas.openxmlformats.org/officeDocument/2006/relationships/hyperlink" Target="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TargetMode="External" /><Relationship Id="rId1465" Type="http://schemas.openxmlformats.org/officeDocument/2006/relationships/hyperlink" Target="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TargetMode="External" /><Relationship Id="rId1466" Type="http://schemas.openxmlformats.org/officeDocument/2006/relationships/hyperlink" Target="https://scontent.xx.fbcdn.net/v/t15.13418-10/p130x130/49682882_251026775796895_8450040545027293184_n.jpg?_nc_cat=107&amp;_nc_ht=scontent.xx&amp;oh=b2a6efe98c3332c9383c16f0ee133b90&amp;oe=5D00BE38" TargetMode="External" /><Relationship Id="rId1467" Type="http://schemas.openxmlformats.org/officeDocument/2006/relationships/hyperlink" Target="https://scontent.xx.fbcdn.net/v/t15.5256-10/p130x130/49732916_2375232969364500_6988144470445260800_n.jpg?_nc_cat=106&amp;_nc_ht=scontent.xx&amp;oh=8a75ae9d70c9b8602e5147b645102820&amp;oe=5CC930EC" TargetMode="External" /><Relationship Id="rId1468" Type="http://schemas.openxmlformats.org/officeDocument/2006/relationships/hyperlink" Target="https://scontent.xx.fbcdn.net/v/t15.5256-10/s130x130/49276540_352644628906732_7406744558777663488_n.jpg?_nc_cat=105&amp;_nc_ht=scontent.xx&amp;oh=76ada55aef78e54842cf74b16d264ca9&amp;oe=5CBA4E00" TargetMode="External" /><Relationship Id="rId1469" Type="http://schemas.openxmlformats.org/officeDocument/2006/relationships/hyperlink" Target="https://scontent.xx.fbcdn.net/v/t15.5256-10/p130x130/49761821_293377391322437_1201380211858341888_n.jpg?_nc_cat=1&amp;_nc_ht=scontent.xx&amp;oh=a9b683c047f453952742ea7c84523b2f&amp;oe=5CBCED1E" TargetMode="External" /><Relationship Id="rId1470" Type="http://schemas.openxmlformats.org/officeDocument/2006/relationships/hyperlink" Target="https://scontent.xx.fbcdn.net/v/t15.5256-10/s130x130/38970982_470144706837630_8580205627786133504_n.jpg?_nc_cat=106&amp;_nc_ht=scontent.xx&amp;oh=7edb809970a53bb70635bc914d4931d4&amp;oe=5CC2B773" TargetMode="External" /><Relationship Id="rId1471" Type="http://schemas.openxmlformats.org/officeDocument/2006/relationships/hyperlink" Target="https://scontent.xx.fbcdn.net/v/t15.5256-10/s130x130/49397834_342055923053593_1669418427489452032_n.jpg?_nc_cat=1&amp;_nc_ht=scontent.xx&amp;oh=05f8e39c055ef09694e64070462d30c8&amp;oe=5CB31B9B" TargetMode="External" /><Relationship Id="rId1472" Type="http://schemas.openxmlformats.org/officeDocument/2006/relationships/hyperlink" Target="https://scontent.xx.fbcdn.net/v/t15.5256-10/p130x130/49539773_380071169468161_338969491994050560_n.jpg?_nc_cat=109&amp;_nc_ht=scontent.xx&amp;oh=36c412c91ab6dea6cc9965a63ded5b75&amp;oe=5CBF1273" TargetMode="External" /><Relationship Id="rId1473" Type="http://schemas.openxmlformats.org/officeDocument/2006/relationships/hyperlink" Target="https://scontent.xx.fbcdn.net/v/t1.0-0/p130x130/50551805_698682343860397_281477098424500224_n.jpg?_nc_cat=102&amp;_nc_ht=scontent.xx&amp;oh=7be8c8cac423f187bde33bb77dd66b2a&amp;oe=5CF5B26F" TargetMode="External" /><Relationship Id="rId1474" Type="http://schemas.openxmlformats.org/officeDocument/2006/relationships/hyperlink" Target="https://scontent.xx.fbcdn.net/v/t1.0-0/s130x130/50416179_10156529873143300_9037637718032515072_n.jpg?_nc_cat=111&amp;_nc_ht=scontent.xx&amp;oh=6803fc0420df4b83ccba5abeb2696a6a&amp;oe=5CF6D530" TargetMode="External" /><Relationship Id="rId1475" Type="http://schemas.openxmlformats.org/officeDocument/2006/relationships/hyperlink" Target="https://scontent.xx.fbcdn.net/v/t15.5256-10/s130x130/43837927_2105716579468137_5890831088535732224_n.jpg?_nc_cat=100&amp;_nc_ht=scontent.xx&amp;oh=aacb6e135fd77e4f9034efc1969da48f&amp;oe=5CBB6E39" TargetMode="External" /><Relationship Id="rId1476" Type="http://schemas.openxmlformats.org/officeDocument/2006/relationships/hyperlink" Target="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TargetMode="External" /><Relationship Id="rId1477" Type="http://schemas.openxmlformats.org/officeDocument/2006/relationships/hyperlink" Target="https://scontent.xx.fbcdn.net/v/t15.5256-10/p130x130/50248451_2216536135269593_4063161872310861824_n.jpg?_nc_cat=110&amp;_nc_ht=scontent.xx&amp;oh=3512a9b868799e0a87875710361cfbb8&amp;oe=5CF9D659" TargetMode="External" /><Relationship Id="rId1478" Type="http://schemas.openxmlformats.org/officeDocument/2006/relationships/hyperlink" Target="https://scontent.xx.fbcdn.net/v/t15.5256-10/p130x130/50832844_228098851427245_5032263449573326848_n.jpg?_nc_cat=104&amp;_nc_ht=scontent.xx&amp;oh=58ffce3d9edec32293981d97386fe677&amp;oe=5CF6CEF9" TargetMode="External" /><Relationship Id="rId1479" Type="http://schemas.openxmlformats.org/officeDocument/2006/relationships/hyperlink" Target="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TargetMode="External" /><Relationship Id="rId1480" Type="http://schemas.openxmlformats.org/officeDocument/2006/relationships/hyperlink" Target="https://scontent.xx.fbcdn.net/v/t15.5256-10/p130x130/49903783_2950884144929098_5202094135858692096_n.jpg?_nc_cat=1&amp;_nc_ht=scontent.xx&amp;oh=70dcf56873be1eacba72fd42dd7014ad&amp;oe=5CC4EC70" TargetMode="External" /><Relationship Id="rId1481" Type="http://schemas.openxmlformats.org/officeDocument/2006/relationships/hyperlink" Target="https://external.xx.fbcdn.net/safe_image.php?d=AQBf2FceL3JXPfgh&amp;w=130&amp;h=130&amp;url=https%3A%2F%2Fwww.abc.net.au%2Fnews%2Fimage%2F10748020-16x9-700x394.jpg&amp;cfs=1&amp;_nc_hash=AQBlvglBCV9kO8_h" TargetMode="External" /><Relationship Id="rId1482" Type="http://schemas.openxmlformats.org/officeDocument/2006/relationships/hyperlink" Target="https://external.xx.fbcdn.net/safe_image.php?d=AQDKGzAx1HrDji1I&amp;w=130&amp;h=130&amp;url=https%3A%2F%2Fcdn.cnn.com%2Fcnnnext%2Fdam%2Fassets%2F181016070537-03-wildlife-poy-2018-super-tease.jpg&amp;cfs=1&amp;_nc_hash=AQAa9zo6A-OFiLxy" TargetMode="External" /><Relationship Id="rId1483" Type="http://schemas.openxmlformats.org/officeDocument/2006/relationships/hyperlink" Target="https://scontent.xx.fbcdn.net/v/t15.5256-10/p130x130/43892082_199729244254217_5497802324950646784_n.jpg?_nc_cat=1&amp;_nc_ht=scontent.xx&amp;oh=9fda2d6124a1dc143ba301cdd36c1209&amp;oe=5CF86919" TargetMode="External" /><Relationship Id="rId1484" Type="http://schemas.openxmlformats.org/officeDocument/2006/relationships/hyperlink" Target="https://scontent.xx.fbcdn.net/v/t1.0-0/q89/s130x130/50627128_10156102023582543_6920596635017805824_n.jpg?_nc_cat=1&amp;_nc_ht=scontent.xx&amp;oh=e34c125c40132fb259a030d44cf66a03&amp;oe=5CFC1222" TargetMode="External" /><Relationship Id="rId1485" Type="http://schemas.openxmlformats.org/officeDocument/2006/relationships/hyperlink" Target="https://scontent.xx.fbcdn.net/v/t15.5256-10/s130x130/16231738_10155103547394684_5580874938144784384_n.jpg?_nc_cat=106&amp;_nc_ht=scontent.xx&amp;oh=a6f6f64880b4c0bc400762da5c235ede&amp;oe=5CC4E873" TargetMode="External" /><Relationship Id="rId1486" Type="http://schemas.openxmlformats.org/officeDocument/2006/relationships/hyperlink" Target="https://scontent.xx.fbcdn.net/v/t15.5256-10/p130x130/48620494_380126629202915_6728923523181445120_n.jpg?_nc_cat=1&amp;_nc_ht=scontent.xx&amp;oh=dfdf0eb0aefe3063324627980c4513cc&amp;oe=5CFD480B" TargetMode="External" /><Relationship Id="rId1487" Type="http://schemas.openxmlformats.org/officeDocument/2006/relationships/hyperlink" Target="https://www.facebook.com/7297163299_10156011958743300" TargetMode="External" /><Relationship Id="rId1488" Type="http://schemas.openxmlformats.org/officeDocument/2006/relationships/hyperlink" Target="https://www.facebook.com/7297163299_10155406896346479" TargetMode="External" /><Relationship Id="rId1489" Type="http://schemas.openxmlformats.org/officeDocument/2006/relationships/hyperlink" Target="https://www.facebook.com/7297163299_10156019499528300" TargetMode="External" /><Relationship Id="rId1490" Type="http://schemas.openxmlformats.org/officeDocument/2006/relationships/hyperlink" Target="https://www.facebook.com/7297163299_10156020278798300" TargetMode="External" /><Relationship Id="rId1491" Type="http://schemas.openxmlformats.org/officeDocument/2006/relationships/hyperlink" Target="https://www.facebook.com/7297163299_10155414842041479" TargetMode="External" /><Relationship Id="rId1492" Type="http://schemas.openxmlformats.org/officeDocument/2006/relationships/hyperlink" Target="https://www.facebook.com/7297163299_10156022565683300" TargetMode="External" /><Relationship Id="rId1493" Type="http://schemas.openxmlformats.org/officeDocument/2006/relationships/hyperlink" Target="https://www.facebook.com/7297163299_10156023153328300" TargetMode="External" /><Relationship Id="rId1494" Type="http://schemas.openxmlformats.org/officeDocument/2006/relationships/hyperlink" Target="https://www.facebook.com/7297163299_10156025845423300" TargetMode="External" /><Relationship Id="rId1495" Type="http://schemas.openxmlformats.org/officeDocument/2006/relationships/hyperlink" Target="https://www.facebook.com/7297163299_10156027817133300" TargetMode="External" /><Relationship Id="rId1496" Type="http://schemas.openxmlformats.org/officeDocument/2006/relationships/hyperlink" Target="https://www.facebook.com/7297163299_10156029211493300" TargetMode="External" /><Relationship Id="rId1497" Type="http://schemas.openxmlformats.org/officeDocument/2006/relationships/hyperlink" Target="https://www.facebook.com/7297163299_10156030491128300" TargetMode="External" /><Relationship Id="rId1498" Type="http://schemas.openxmlformats.org/officeDocument/2006/relationships/hyperlink" Target="https://www.facebook.com/7297163299_10156030494478300" TargetMode="External" /><Relationship Id="rId1499" Type="http://schemas.openxmlformats.org/officeDocument/2006/relationships/hyperlink" Target="https://www.facebook.com/7297163299_10156030453288300" TargetMode="External" /><Relationship Id="rId1500" Type="http://schemas.openxmlformats.org/officeDocument/2006/relationships/hyperlink" Target="https://www.facebook.com/7297163299_10155422449706479" TargetMode="External" /><Relationship Id="rId1501" Type="http://schemas.openxmlformats.org/officeDocument/2006/relationships/hyperlink" Target="https://www.facebook.com/7297163299_10156036494868300" TargetMode="External" /><Relationship Id="rId1502" Type="http://schemas.openxmlformats.org/officeDocument/2006/relationships/hyperlink" Target="https://www.facebook.com/7297163299_10156036955098300" TargetMode="External" /><Relationship Id="rId1503" Type="http://schemas.openxmlformats.org/officeDocument/2006/relationships/hyperlink" Target="https://www.facebook.com/7297163299_10156038042433300" TargetMode="External" /><Relationship Id="rId1504" Type="http://schemas.openxmlformats.org/officeDocument/2006/relationships/hyperlink" Target="https://www.facebook.com/7297163299_10156039190918300" TargetMode="External" /><Relationship Id="rId1505" Type="http://schemas.openxmlformats.org/officeDocument/2006/relationships/hyperlink" Target="https://www.facebook.com/7297163299_10156039704243300" TargetMode="External" /><Relationship Id="rId1506" Type="http://schemas.openxmlformats.org/officeDocument/2006/relationships/hyperlink" Target="https://www.facebook.com/7297163299_10156040131738300" TargetMode="External" /><Relationship Id="rId1507" Type="http://schemas.openxmlformats.org/officeDocument/2006/relationships/hyperlink" Target="https://www.facebook.com/7297163299_10156040744973300" TargetMode="External" /><Relationship Id="rId1508" Type="http://schemas.openxmlformats.org/officeDocument/2006/relationships/hyperlink" Target="https://www.facebook.com/7297163299_10156040844283300" TargetMode="External" /><Relationship Id="rId1509" Type="http://schemas.openxmlformats.org/officeDocument/2006/relationships/hyperlink" Target="https://www.facebook.com/7297163299_10156042391558300" TargetMode="External" /><Relationship Id="rId1510" Type="http://schemas.openxmlformats.org/officeDocument/2006/relationships/hyperlink" Target="https://www.facebook.com/7297163299_10156042567098300" TargetMode="External" /><Relationship Id="rId1511" Type="http://schemas.openxmlformats.org/officeDocument/2006/relationships/hyperlink" Target="https://www.facebook.com/7297163299_10156043184873300" TargetMode="External" /><Relationship Id="rId1512" Type="http://schemas.openxmlformats.org/officeDocument/2006/relationships/hyperlink" Target="https://www.facebook.com/7297163299_10156043476123300" TargetMode="External" /><Relationship Id="rId1513" Type="http://schemas.openxmlformats.org/officeDocument/2006/relationships/hyperlink" Target="https://www.facebook.com/7297163299_10156045331228300" TargetMode="External" /><Relationship Id="rId1514" Type="http://schemas.openxmlformats.org/officeDocument/2006/relationships/hyperlink" Target="https://www.facebook.com/7297163299_10155438087441479" TargetMode="External" /><Relationship Id="rId1515" Type="http://schemas.openxmlformats.org/officeDocument/2006/relationships/hyperlink" Target="https://www.facebook.com/7297163299_1982341258467632" TargetMode="External" /><Relationship Id="rId1516" Type="http://schemas.openxmlformats.org/officeDocument/2006/relationships/hyperlink" Target="https://www.facebook.com/7297163299_10156736299684684" TargetMode="External" /><Relationship Id="rId1517" Type="http://schemas.openxmlformats.org/officeDocument/2006/relationships/hyperlink" Target="https://www.facebook.com/7297163299_10156055521698300" TargetMode="External" /><Relationship Id="rId1518" Type="http://schemas.openxmlformats.org/officeDocument/2006/relationships/hyperlink" Target="https://www.facebook.com/7297163299_10156056312903300" TargetMode="External" /><Relationship Id="rId1519" Type="http://schemas.openxmlformats.org/officeDocument/2006/relationships/hyperlink" Target="https://www.facebook.com/7297163299_10156234174109961" TargetMode="External" /><Relationship Id="rId1520" Type="http://schemas.openxmlformats.org/officeDocument/2006/relationships/hyperlink" Target="https://www.facebook.com/7297163299_10156059666333300" TargetMode="External" /><Relationship Id="rId1521" Type="http://schemas.openxmlformats.org/officeDocument/2006/relationships/hyperlink" Target="https://www.facebook.com/7297163299_10156060055828300" TargetMode="External" /><Relationship Id="rId1522" Type="http://schemas.openxmlformats.org/officeDocument/2006/relationships/hyperlink" Target="https://www.facebook.com/7297163299_10156060257928300" TargetMode="External" /><Relationship Id="rId1523" Type="http://schemas.openxmlformats.org/officeDocument/2006/relationships/hyperlink" Target="https://www.facebook.com/7297163299_10156056338873300" TargetMode="External" /><Relationship Id="rId1524" Type="http://schemas.openxmlformats.org/officeDocument/2006/relationships/hyperlink" Target="https://www.facebook.com/7297163299_10156746349649684" TargetMode="External" /><Relationship Id="rId1525" Type="http://schemas.openxmlformats.org/officeDocument/2006/relationships/hyperlink" Target="https://www.facebook.com/7297163299_10156063454678300" TargetMode="External" /><Relationship Id="rId1526" Type="http://schemas.openxmlformats.org/officeDocument/2006/relationships/hyperlink" Target="https://www.facebook.com/7297163299_10156071194193300" TargetMode="External" /><Relationship Id="rId1527" Type="http://schemas.openxmlformats.org/officeDocument/2006/relationships/hyperlink" Target="https://www.facebook.com/7297163299_10156753873534684" TargetMode="External" /><Relationship Id="rId1528" Type="http://schemas.openxmlformats.org/officeDocument/2006/relationships/hyperlink" Target="https://www.facebook.com/7297163299_10156075784878300" TargetMode="External" /><Relationship Id="rId1529" Type="http://schemas.openxmlformats.org/officeDocument/2006/relationships/hyperlink" Target="https://www.facebook.com/7297163299_10156952891677971" TargetMode="External" /><Relationship Id="rId1530" Type="http://schemas.openxmlformats.org/officeDocument/2006/relationships/hyperlink" Target="https://www.facebook.com/7297163299_10156080512928300" TargetMode="External" /><Relationship Id="rId1531" Type="http://schemas.openxmlformats.org/officeDocument/2006/relationships/hyperlink" Target="https://www.facebook.com/7297163299_10156084893308300" TargetMode="External" /><Relationship Id="rId1532" Type="http://schemas.openxmlformats.org/officeDocument/2006/relationships/hyperlink" Target="https://www.facebook.com/7297163299_10156087506243300" TargetMode="External" /><Relationship Id="rId1533" Type="http://schemas.openxmlformats.org/officeDocument/2006/relationships/hyperlink" Target="https://www.facebook.com/7297163299_10156773598639684" TargetMode="External" /><Relationship Id="rId1534" Type="http://schemas.openxmlformats.org/officeDocument/2006/relationships/hyperlink" Target="https://www.facebook.com/7297163299_10156094505413300" TargetMode="External" /><Relationship Id="rId1535" Type="http://schemas.openxmlformats.org/officeDocument/2006/relationships/hyperlink" Target="https://www.facebook.com/7297163299_10156097290238300" TargetMode="External" /><Relationship Id="rId1536" Type="http://schemas.openxmlformats.org/officeDocument/2006/relationships/hyperlink" Target="https://www.facebook.com/7297163299_10156104714563300" TargetMode="External" /><Relationship Id="rId1537" Type="http://schemas.openxmlformats.org/officeDocument/2006/relationships/hyperlink" Target="https://www.facebook.com/7297163299_10156110563158300" TargetMode="External" /><Relationship Id="rId1538" Type="http://schemas.openxmlformats.org/officeDocument/2006/relationships/hyperlink" Target="https://www.facebook.com/7297163299_10156121607808300" TargetMode="External" /><Relationship Id="rId1539" Type="http://schemas.openxmlformats.org/officeDocument/2006/relationships/hyperlink" Target="https://www.facebook.com/7297163299_10156122067213300" TargetMode="External" /><Relationship Id="rId1540" Type="http://schemas.openxmlformats.org/officeDocument/2006/relationships/hyperlink" Target="https://www.facebook.com/7297163299_10156127564068300" TargetMode="External" /><Relationship Id="rId1541" Type="http://schemas.openxmlformats.org/officeDocument/2006/relationships/hyperlink" Target="https://www.facebook.com/7297163299_10156128653598300" TargetMode="External" /><Relationship Id="rId1542" Type="http://schemas.openxmlformats.org/officeDocument/2006/relationships/hyperlink" Target="https://www.facebook.com/7297163299_10155510960356479" TargetMode="External" /><Relationship Id="rId1543" Type="http://schemas.openxmlformats.org/officeDocument/2006/relationships/hyperlink" Target="https://www.facebook.com/7297163299_10156138777218300" TargetMode="External" /><Relationship Id="rId1544" Type="http://schemas.openxmlformats.org/officeDocument/2006/relationships/hyperlink" Target="https://www.facebook.com/7297163299_10156140706898300" TargetMode="External" /><Relationship Id="rId1545" Type="http://schemas.openxmlformats.org/officeDocument/2006/relationships/hyperlink" Target="https://www.facebook.com/7297163299_10153324941803300" TargetMode="External" /><Relationship Id="rId1546" Type="http://schemas.openxmlformats.org/officeDocument/2006/relationships/hyperlink" Target="https://www.facebook.com/7297163299_10156142361363300" TargetMode="External" /><Relationship Id="rId1547" Type="http://schemas.openxmlformats.org/officeDocument/2006/relationships/hyperlink" Target="https://www.facebook.com/7297163299_10156143391438300" TargetMode="External" /><Relationship Id="rId1548" Type="http://schemas.openxmlformats.org/officeDocument/2006/relationships/hyperlink" Target="https://www.facebook.com/7297163299_10156145906543300" TargetMode="External" /><Relationship Id="rId1549" Type="http://schemas.openxmlformats.org/officeDocument/2006/relationships/hyperlink" Target="https://www.facebook.com/7297163299_10156147321278300" TargetMode="External" /><Relationship Id="rId1550" Type="http://schemas.openxmlformats.org/officeDocument/2006/relationships/hyperlink" Target="https://www.facebook.com/7297163299_10156145650353300" TargetMode="External" /><Relationship Id="rId1551" Type="http://schemas.openxmlformats.org/officeDocument/2006/relationships/hyperlink" Target="https://www.facebook.com/7297163299_10156147893743300" TargetMode="External" /><Relationship Id="rId1552" Type="http://schemas.openxmlformats.org/officeDocument/2006/relationships/hyperlink" Target="https://www.facebook.com/7297163299_2138615783127995" TargetMode="External" /><Relationship Id="rId1553" Type="http://schemas.openxmlformats.org/officeDocument/2006/relationships/hyperlink" Target="https://www.facebook.com/7297163299_10154916755399229" TargetMode="External" /><Relationship Id="rId1554" Type="http://schemas.openxmlformats.org/officeDocument/2006/relationships/hyperlink" Target="https://www.facebook.com/7297163299_10156157140078300" TargetMode="External" /><Relationship Id="rId1555" Type="http://schemas.openxmlformats.org/officeDocument/2006/relationships/hyperlink" Target="https://www.facebook.com/7297163299_2168306216759351" TargetMode="External" /><Relationship Id="rId1556" Type="http://schemas.openxmlformats.org/officeDocument/2006/relationships/hyperlink" Target="https://www.facebook.com/7297163299_1801350959971819" TargetMode="External" /><Relationship Id="rId1557" Type="http://schemas.openxmlformats.org/officeDocument/2006/relationships/hyperlink" Target="https://www.facebook.com/7297163299_10156851739884684" TargetMode="External" /><Relationship Id="rId1558" Type="http://schemas.openxmlformats.org/officeDocument/2006/relationships/hyperlink" Target="https://www.facebook.com/7297163299_10156164381278300" TargetMode="External" /><Relationship Id="rId1559" Type="http://schemas.openxmlformats.org/officeDocument/2006/relationships/hyperlink" Target="https://www.facebook.com/7297163299_10154924081004229" TargetMode="External" /><Relationship Id="rId1560" Type="http://schemas.openxmlformats.org/officeDocument/2006/relationships/hyperlink" Target="https://www.facebook.com/7297163299_10156165423183300" TargetMode="External" /><Relationship Id="rId1561" Type="http://schemas.openxmlformats.org/officeDocument/2006/relationships/hyperlink" Target="https://www.facebook.com/7297163299_10156604762594116" TargetMode="External" /><Relationship Id="rId1562" Type="http://schemas.openxmlformats.org/officeDocument/2006/relationships/hyperlink" Target="https://www.facebook.com/7297163299_1355000034637295" TargetMode="External" /><Relationship Id="rId1563" Type="http://schemas.openxmlformats.org/officeDocument/2006/relationships/hyperlink" Target="https://www.facebook.com/7297163299_10156180133448300" TargetMode="External" /><Relationship Id="rId1564" Type="http://schemas.openxmlformats.org/officeDocument/2006/relationships/hyperlink" Target="https://www.facebook.com/7297163299_933669056833761" TargetMode="External" /><Relationship Id="rId1565" Type="http://schemas.openxmlformats.org/officeDocument/2006/relationships/hyperlink" Target="https://www.facebook.com/7297163299_527454234368304" TargetMode="External" /><Relationship Id="rId1566" Type="http://schemas.openxmlformats.org/officeDocument/2006/relationships/hyperlink" Target="https://www.facebook.com/7297163299_289671825157047" TargetMode="External" /><Relationship Id="rId1567" Type="http://schemas.openxmlformats.org/officeDocument/2006/relationships/hyperlink" Target="https://www.facebook.com/7297163299_2003046259748162" TargetMode="External" /><Relationship Id="rId1568" Type="http://schemas.openxmlformats.org/officeDocument/2006/relationships/hyperlink" Target="https://www.facebook.com/7297163299_234278570584840" TargetMode="External" /><Relationship Id="rId1569" Type="http://schemas.openxmlformats.org/officeDocument/2006/relationships/hyperlink" Target="https://www.facebook.com/7297163299_10156191496143300" TargetMode="External" /><Relationship Id="rId1570" Type="http://schemas.openxmlformats.org/officeDocument/2006/relationships/hyperlink" Target="https://www.facebook.com/7297163299_10156192564203300" TargetMode="External" /><Relationship Id="rId1571" Type="http://schemas.openxmlformats.org/officeDocument/2006/relationships/hyperlink" Target="https://www.facebook.com/7297163299_968169753391363" TargetMode="External" /><Relationship Id="rId1572" Type="http://schemas.openxmlformats.org/officeDocument/2006/relationships/hyperlink" Target="https://www.facebook.com/7297163299_10156194770943300" TargetMode="External" /><Relationship Id="rId1573" Type="http://schemas.openxmlformats.org/officeDocument/2006/relationships/hyperlink" Target="https://www.facebook.com/7297163299_464697284033553" TargetMode="External" /><Relationship Id="rId1574" Type="http://schemas.openxmlformats.org/officeDocument/2006/relationships/hyperlink" Target="https://www.facebook.com/7297163299_289965964926062" TargetMode="External" /><Relationship Id="rId1575" Type="http://schemas.openxmlformats.org/officeDocument/2006/relationships/hyperlink" Target="https://www.facebook.com/7297163299_1101874693305115" TargetMode="External" /><Relationship Id="rId1576" Type="http://schemas.openxmlformats.org/officeDocument/2006/relationships/hyperlink" Target="https://www.facebook.com/7297163299_313334319456721" TargetMode="External" /><Relationship Id="rId1577" Type="http://schemas.openxmlformats.org/officeDocument/2006/relationships/hyperlink" Target="https://www.facebook.com/7297163299_2124738451111150" TargetMode="External" /><Relationship Id="rId1578" Type="http://schemas.openxmlformats.org/officeDocument/2006/relationships/hyperlink" Target="https://www.facebook.com/7297163299_10156208465373300" TargetMode="External" /><Relationship Id="rId1579" Type="http://schemas.openxmlformats.org/officeDocument/2006/relationships/hyperlink" Target="https://www.facebook.com/7297163299_562484804208503" TargetMode="External" /><Relationship Id="rId1580" Type="http://schemas.openxmlformats.org/officeDocument/2006/relationships/hyperlink" Target="https://www.facebook.com/7297163299_10156209599913300" TargetMode="External" /><Relationship Id="rId1581" Type="http://schemas.openxmlformats.org/officeDocument/2006/relationships/hyperlink" Target="https://www.facebook.com/7297163299_293463064716868" TargetMode="External" /><Relationship Id="rId1582" Type="http://schemas.openxmlformats.org/officeDocument/2006/relationships/hyperlink" Target="https://www.facebook.com/7297163299_705745849793295" TargetMode="External" /><Relationship Id="rId1583" Type="http://schemas.openxmlformats.org/officeDocument/2006/relationships/hyperlink" Target="https://www.facebook.com/7297163299_1767896513327196" TargetMode="External" /><Relationship Id="rId1584" Type="http://schemas.openxmlformats.org/officeDocument/2006/relationships/hyperlink" Target="https://www.facebook.com/7297163299_10156214512898300" TargetMode="External" /><Relationship Id="rId1585" Type="http://schemas.openxmlformats.org/officeDocument/2006/relationships/hyperlink" Target="https://www.facebook.com/7297163299_330252791079493" TargetMode="External" /><Relationship Id="rId1586" Type="http://schemas.openxmlformats.org/officeDocument/2006/relationships/hyperlink" Target="https://www.facebook.com/7297163299_543555346073341" TargetMode="External" /><Relationship Id="rId1587" Type="http://schemas.openxmlformats.org/officeDocument/2006/relationships/hyperlink" Target="https://www.facebook.com/7297163299_1708238905965804" TargetMode="External" /><Relationship Id="rId1588" Type="http://schemas.openxmlformats.org/officeDocument/2006/relationships/hyperlink" Target="https://www.facebook.com/7297163299_503381336793313" TargetMode="External" /><Relationship Id="rId1589" Type="http://schemas.openxmlformats.org/officeDocument/2006/relationships/hyperlink" Target="https://www.facebook.com/7297163299_1271602066314051" TargetMode="External" /><Relationship Id="rId1590" Type="http://schemas.openxmlformats.org/officeDocument/2006/relationships/hyperlink" Target="https://www.facebook.com/7297163299_226654348201618" TargetMode="External" /><Relationship Id="rId1591" Type="http://schemas.openxmlformats.org/officeDocument/2006/relationships/hyperlink" Target="https://www.facebook.com/7297163299_252767565394735" TargetMode="External" /><Relationship Id="rId1592" Type="http://schemas.openxmlformats.org/officeDocument/2006/relationships/hyperlink" Target="https://www.facebook.com/7297163299_10155595843171479" TargetMode="External" /><Relationship Id="rId1593" Type="http://schemas.openxmlformats.org/officeDocument/2006/relationships/hyperlink" Target="https://www.facebook.com/7297163299_489306248218507" TargetMode="External" /><Relationship Id="rId1594" Type="http://schemas.openxmlformats.org/officeDocument/2006/relationships/hyperlink" Target="https://www.facebook.com/7297163299_1149213061893912" TargetMode="External" /><Relationship Id="rId1595" Type="http://schemas.openxmlformats.org/officeDocument/2006/relationships/hyperlink" Target="https://www.facebook.com/7297163299_10156230127893300" TargetMode="External" /><Relationship Id="rId1596" Type="http://schemas.openxmlformats.org/officeDocument/2006/relationships/hyperlink" Target="https://www.facebook.com/7297163299_10156230543523300" TargetMode="External" /><Relationship Id="rId1597" Type="http://schemas.openxmlformats.org/officeDocument/2006/relationships/hyperlink" Target="https://www.facebook.com/7297163299_457257288101879" TargetMode="External" /><Relationship Id="rId1598" Type="http://schemas.openxmlformats.org/officeDocument/2006/relationships/hyperlink" Target="https://www.facebook.com/7297163299_10156241279358300" TargetMode="External" /><Relationship Id="rId1599" Type="http://schemas.openxmlformats.org/officeDocument/2006/relationships/hyperlink" Target="https://www.facebook.com/7297163299_10156241922858300" TargetMode="External" /><Relationship Id="rId1600" Type="http://schemas.openxmlformats.org/officeDocument/2006/relationships/hyperlink" Target="https://www.facebook.com/7297163299_1887413661567284" TargetMode="External" /><Relationship Id="rId1601" Type="http://schemas.openxmlformats.org/officeDocument/2006/relationships/hyperlink" Target="https://www.facebook.com/7297163299_1580202728751852" TargetMode="External" /><Relationship Id="rId1602" Type="http://schemas.openxmlformats.org/officeDocument/2006/relationships/hyperlink" Target="https://www.facebook.com/7297163299_10156246726863300" TargetMode="External" /><Relationship Id="rId1603" Type="http://schemas.openxmlformats.org/officeDocument/2006/relationships/hyperlink" Target="https://www.facebook.com/7297163299_1134308513390648" TargetMode="External" /><Relationship Id="rId1604" Type="http://schemas.openxmlformats.org/officeDocument/2006/relationships/hyperlink" Target="https://www.facebook.com/7297163299_683190015396193" TargetMode="External" /><Relationship Id="rId1605" Type="http://schemas.openxmlformats.org/officeDocument/2006/relationships/hyperlink" Target="https://www.facebook.com/7297163299_10156248409903300" TargetMode="External" /><Relationship Id="rId1606" Type="http://schemas.openxmlformats.org/officeDocument/2006/relationships/hyperlink" Target="https://www.facebook.com/7297163299_2145376305682933" TargetMode="External" /><Relationship Id="rId1607" Type="http://schemas.openxmlformats.org/officeDocument/2006/relationships/hyperlink" Target="https://www.facebook.com/7297163299_10156250201493300" TargetMode="External" /><Relationship Id="rId1608" Type="http://schemas.openxmlformats.org/officeDocument/2006/relationships/hyperlink" Target="https://www.facebook.com/7297163299_1888330748142242" TargetMode="External" /><Relationship Id="rId1609" Type="http://schemas.openxmlformats.org/officeDocument/2006/relationships/hyperlink" Target="https://www.facebook.com/7297163299_283315672393181" TargetMode="External" /><Relationship Id="rId1610" Type="http://schemas.openxmlformats.org/officeDocument/2006/relationships/hyperlink" Target="https://www.facebook.com/7297163299_10156254165993300" TargetMode="External" /><Relationship Id="rId1611" Type="http://schemas.openxmlformats.org/officeDocument/2006/relationships/hyperlink" Target="https://www.facebook.com/7297163299_709245539418579" TargetMode="External" /><Relationship Id="rId1612" Type="http://schemas.openxmlformats.org/officeDocument/2006/relationships/hyperlink" Target="https://www.facebook.com/7297163299_144876049791180" TargetMode="External" /><Relationship Id="rId1613" Type="http://schemas.openxmlformats.org/officeDocument/2006/relationships/hyperlink" Target="https://www.facebook.com/7297163299_342766479797627" TargetMode="External" /><Relationship Id="rId1614" Type="http://schemas.openxmlformats.org/officeDocument/2006/relationships/hyperlink" Target="https://www.facebook.com/7297163299_1946150085432848" TargetMode="External" /><Relationship Id="rId1615" Type="http://schemas.openxmlformats.org/officeDocument/2006/relationships/hyperlink" Target="https://www.facebook.com/7297163299_10156258393843300" TargetMode="External" /><Relationship Id="rId1616" Type="http://schemas.openxmlformats.org/officeDocument/2006/relationships/hyperlink" Target="https://www.facebook.com/7297163299_10156258948088300" TargetMode="External" /><Relationship Id="rId1617" Type="http://schemas.openxmlformats.org/officeDocument/2006/relationships/hyperlink" Target="https://www.facebook.com/7297163299_10156260068673300" TargetMode="External" /><Relationship Id="rId1618" Type="http://schemas.openxmlformats.org/officeDocument/2006/relationships/hyperlink" Target="https://www.facebook.com/7297163299_1854202217966785" TargetMode="External" /><Relationship Id="rId1619" Type="http://schemas.openxmlformats.org/officeDocument/2006/relationships/hyperlink" Target="https://www.facebook.com/7297163299_1227897034027619" TargetMode="External" /><Relationship Id="rId1620" Type="http://schemas.openxmlformats.org/officeDocument/2006/relationships/hyperlink" Target="https://www.facebook.com/7297163299_10156261949993300" TargetMode="External" /><Relationship Id="rId1621" Type="http://schemas.openxmlformats.org/officeDocument/2006/relationships/hyperlink" Target="https://www.facebook.com/7297163299_1058195481027435" TargetMode="External" /><Relationship Id="rId1622" Type="http://schemas.openxmlformats.org/officeDocument/2006/relationships/hyperlink" Target="https://www.facebook.com/7297163299_2102113406467934" TargetMode="External" /><Relationship Id="rId1623" Type="http://schemas.openxmlformats.org/officeDocument/2006/relationships/hyperlink" Target="https://www.facebook.com/7297163299_478297616022339" TargetMode="External" /><Relationship Id="rId1624" Type="http://schemas.openxmlformats.org/officeDocument/2006/relationships/hyperlink" Target="https://www.facebook.com/7297163299_2217884448469200" TargetMode="External" /><Relationship Id="rId1625" Type="http://schemas.openxmlformats.org/officeDocument/2006/relationships/hyperlink" Target="https://www.facebook.com/7297163299_341660473237385" TargetMode="External" /><Relationship Id="rId1626" Type="http://schemas.openxmlformats.org/officeDocument/2006/relationships/hyperlink" Target="https://www.facebook.com/7297163299_1883726958369620" TargetMode="External" /><Relationship Id="rId1627" Type="http://schemas.openxmlformats.org/officeDocument/2006/relationships/hyperlink" Target="https://www.facebook.com/7297163299_340512116694673" TargetMode="External" /><Relationship Id="rId1628" Type="http://schemas.openxmlformats.org/officeDocument/2006/relationships/hyperlink" Target="https://www.facebook.com/7297163299_971114993081516" TargetMode="External" /><Relationship Id="rId1629" Type="http://schemas.openxmlformats.org/officeDocument/2006/relationships/hyperlink" Target="https://www.facebook.com/7297163299_110393343178135" TargetMode="External" /><Relationship Id="rId1630" Type="http://schemas.openxmlformats.org/officeDocument/2006/relationships/hyperlink" Target="https://www.facebook.com/7297163299_10156272853213300" TargetMode="External" /><Relationship Id="rId1631" Type="http://schemas.openxmlformats.org/officeDocument/2006/relationships/hyperlink" Target="https://www.facebook.com/7297163299_10156273479423300" TargetMode="External" /><Relationship Id="rId1632" Type="http://schemas.openxmlformats.org/officeDocument/2006/relationships/hyperlink" Target="https://www.facebook.com/7297163299_10156275208913300" TargetMode="External" /><Relationship Id="rId1633" Type="http://schemas.openxmlformats.org/officeDocument/2006/relationships/hyperlink" Target="https://www.facebook.com/7297163299_10156275439398300" TargetMode="External" /><Relationship Id="rId1634" Type="http://schemas.openxmlformats.org/officeDocument/2006/relationships/hyperlink" Target="https://www.facebook.com/7297163299_1000875343448317" TargetMode="External" /><Relationship Id="rId1635" Type="http://schemas.openxmlformats.org/officeDocument/2006/relationships/hyperlink" Target="https://www.facebook.com/7297163299_10156276020288300" TargetMode="External" /><Relationship Id="rId1636" Type="http://schemas.openxmlformats.org/officeDocument/2006/relationships/hyperlink" Target="https://www.facebook.com/7297163299_10156277957383300" TargetMode="External" /><Relationship Id="rId1637" Type="http://schemas.openxmlformats.org/officeDocument/2006/relationships/hyperlink" Target="https://www.facebook.com/7297163299_341899493222602" TargetMode="External" /><Relationship Id="rId1638" Type="http://schemas.openxmlformats.org/officeDocument/2006/relationships/hyperlink" Target="https://www.facebook.com/7297163299_241185289905025" TargetMode="External" /><Relationship Id="rId1639" Type="http://schemas.openxmlformats.org/officeDocument/2006/relationships/hyperlink" Target="https://www.facebook.com/7297163299_10156281532788300" TargetMode="External" /><Relationship Id="rId1640" Type="http://schemas.openxmlformats.org/officeDocument/2006/relationships/hyperlink" Target="https://www.facebook.com/7297163299_279042282947561" TargetMode="External" /><Relationship Id="rId1641" Type="http://schemas.openxmlformats.org/officeDocument/2006/relationships/hyperlink" Target="https://www.facebook.com/7297163299_284637318819266" TargetMode="External" /><Relationship Id="rId1642" Type="http://schemas.openxmlformats.org/officeDocument/2006/relationships/hyperlink" Target="https://www.facebook.com/7297163299_10156287346638300" TargetMode="External" /><Relationship Id="rId1643" Type="http://schemas.openxmlformats.org/officeDocument/2006/relationships/hyperlink" Target="https://www.facebook.com/7297163299_921502434714796" TargetMode="External" /><Relationship Id="rId1644" Type="http://schemas.openxmlformats.org/officeDocument/2006/relationships/hyperlink" Target="https://www.facebook.com/7297163299_10156289752753300" TargetMode="External" /><Relationship Id="rId1645" Type="http://schemas.openxmlformats.org/officeDocument/2006/relationships/hyperlink" Target="https://www.facebook.com/7297163299_1970839192974928" TargetMode="External" /><Relationship Id="rId1646" Type="http://schemas.openxmlformats.org/officeDocument/2006/relationships/hyperlink" Target="https://www.facebook.com/7297163299_10156291147988300" TargetMode="External" /><Relationship Id="rId1647" Type="http://schemas.openxmlformats.org/officeDocument/2006/relationships/hyperlink" Target="https://www.facebook.com/7297163299_10156291159573300" TargetMode="External" /><Relationship Id="rId1648" Type="http://schemas.openxmlformats.org/officeDocument/2006/relationships/hyperlink" Target="https://www.facebook.com/7297163299_10156293157303300" TargetMode="External" /><Relationship Id="rId1649" Type="http://schemas.openxmlformats.org/officeDocument/2006/relationships/hyperlink" Target="https://www.facebook.com/7297163299_10156294472408300" TargetMode="External" /><Relationship Id="rId1650" Type="http://schemas.openxmlformats.org/officeDocument/2006/relationships/hyperlink" Target="https://www.facebook.com/7297163299_158319115112525" TargetMode="External" /><Relationship Id="rId1651" Type="http://schemas.openxmlformats.org/officeDocument/2006/relationships/hyperlink" Target="https://www.facebook.com/7297163299_477658122754245" TargetMode="External" /><Relationship Id="rId1652" Type="http://schemas.openxmlformats.org/officeDocument/2006/relationships/hyperlink" Target="https://www.facebook.com/7297163299_279493229574611" TargetMode="External" /><Relationship Id="rId1653" Type="http://schemas.openxmlformats.org/officeDocument/2006/relationships/hyperlink" Target="https://www.facebook.com/7297163299_922949064570133" TargetMode="External" /><Relationship Id="rId1654" Type="http://schemas.openxmlformats.org/officeDocument/2006/relationships/hyperlink" Target="https://www.facebook.com/7297163299_2154206534831764" TargetMode="External" /><Relationship Id="rId1655" Type="http://schemas.openxmlformats.org/officeDocument/2006/relationships/hyperlink" Target="https://www.facebook.com/7297163299_1618199068284005" TargetMode="External" /><Relationship Id="rId1656" Type="http://schemas.openxmlformats.org/officeDocument/2006/relationships/hyperlink" Target="https://www.facebook.com/7297163299_309995159597714" TargetMode="External" /><Relationship Id="rId1657" Type="http://schemas.openxmlformats.org/officeDocument/2006/relationships/hyperlink" Target="https://www.facebook.com/7297163299_10156306516773300" TargetMode="External" /><Relationship Id="rId1658" Type="http://schemas.openxmlformats.org/officeDocument/2006/relationships/hyperlink" Target="https://www.facebook.com/7297163299_2043800622617401" TargetMode="External" /><Relationship Id="rId1659" Type="http://schemas.openxmlformats.org/officeDocument/2006/relationships/hyperlink" Target="https://www.facebook.com/7297163299_513130312492786" TargetMode="External" /><Relationship Id="rId1660" Type="http://schemas.openxmlformats.org/officeDocument/2006/relationships/hyperlink" Target="https://www.facebook.com/7297163299_10156311722433515" TargetMode="External" /><Relationship Id="rId1661" Type="http://schemas.openxmlformats.org/officeDocument/2006/relationships/hyperlink" Target="https://www.facebook.com/7297163299_275245026454150" TargetMode="External" /><Relationship Id="rId1662" Type="http://schemas.openxmlformats.org/officeDocument/2006/relationships/hyperlink" Target="https://www.facebook.com/7297163299_1143953409105993" TargetMode="External" /><Relationship Id="rId1663" Type="http://schemas.openxmlformats.org/officeDocument/2006/relationships/hyperlink" Target="https://www.facebook.com/7297163299_323799381753711" TargetMode="External" /><Relationship Id="rId1664" Type="http://schemas.openxmlformats.org/officeDocument/2006/relationships/hyperlink" Target="https://www.facebook.com/7297163299_2063019197112361" TargetMode="External" /><Relationship Id="rId1665" Type="http://schemas.openxmlformats.org/officeDocument/2006/relationships/hyperlink" Target="https://www.facebook.com/7297163299_315327405944784" TargetMode="External" /><Relationship Id="rId1666" Type="http://schemas.openxmlformats.org/officeDocument/2006/relationships/hyperlink" Target="https://www.facebook.com/7297163299_611237219279288" TargetMode="External" /><Relationship Id="rId1667" Type="http://schemas.openxmlformats.org/officeDocument/2006/relationships/hyperlink" Target="https://www.facebook.com/7297163299_10156322361908300" TargetMode="External" /><Relationship Id="rId1668" Type="http://schemas.openxmlformats.org/officeDocument/2006/relationships/hyperlink" Target="https://www.facebook.com/7297163299_252835022245532" TargetMode="External" /><Relationship Id="rId1669" Type="http://schemas.openxmlformats.org/officeDocument/2006/relationships/hyperlink" Target="https://www.facebook.com/7297163299_254341401921486" TargetMode="External" /><Relationship Id="rId1670" Type="http://schemas.openxmlformats.org/officeDocument/2006/relationships/hyperlink" Target="https://www.facebook.com/7297163299_2085695721648007" TargetMode="External" /><Relationship Id="rId1671" Type="http://schemas.openxmlformats.org/officeDocument/2006/relationships/hyperlink" Target="https://www.facebook.com/7297163299_10156325260118300" TargetMode="External" /><Relationship Id="rId1672" Type="http://schemas.openxmlformats.org/officeDocument/2006/relationships/hyperlink" Target="https://www.facebook.com/7297163299_1239263816226445" TargetMode="External" /><Relationship Id="rId1673" Type="http://schemas.openxmlformats.org/officeDocument/2006/relationships/hyperlink" Target="https://www.facebook.com/7297163299_729015110789920" TargetMode="External" /><Relationship Id="rId1674" Type="http://schemas.openxmlformats.org/officeDocument/2006/relationships/hyperlink" Target="https://www.facebook.com/7297163299_10156330848293300" TargetMode="External" /><Relationship Id="rId1675" Type="http://schemas.openxmlformats.org/officeDocument/2006/relationships/hyperlink" Target="https://www.facebook.com/7297163299_10156328719823300" TargetMode="External" /><Relationship Id="rId1676" Type="http://schemas.openxmlformats.org/officeDocument/2006/relationships/hyperlink" Target="https://www.facebook.com/7297163299_315820635876046" TargetMode="External" /><Relationship Id="rId1677" Type="http://schemas.openxmlformats.org/officeDocument/2006/relationships/hyperlink" Target="https://www.facebook.com/7297163299_1319603878176978" TargetMode="External" /><Relationship Id="rId1678" Type="http://schemas.openxmlformats.org/officeDocument/2006/relationships/hyperlink" Target="https://www.facebook.com/7297163299_10156336944358300" TargetMode="External" /><Relationship Id="rId1679" Type="http://schemas.openxmlformats.org/officeDocument/2006/relationships/hyperlink" Target="https://www.facebook.com/7297163299_271892510177361" TargetMode="External" /><Relationship Id="rId1680" Type="http://schemas.openxmlformats.org/officeDocument/2006/relationships/hyperlink" Target="https://www.facebook.com/7297163299_318301265627983" TargetMode="External" /><Relationship Id="rId1681" Type="http://schemas.openxmlformats.org/officeDocument/2006/relationships/hyperlink" Target="https://www.facebook.com/7297163299_10156340348063300" TargetMode="External" /><Relationship Id="rId1682" Type="http://schemas.openxmlformats.org/officeDocument/2006/relationships/hyperlink" Target="https://www.facebook.com/7297163299_325986804620194" TargetMode="External" /><Relationship Id="rId1683" Type="http://schemas.openxmlformats.org/officeDocument/2006/relationships/hyperlink" Target="https://www.facebook.com/7297163299_10155061796759229" TargetMode="External" /><Relationship Id="rId1684" Type="http://schemas.openxmlformats.org/officeDocument/2006/relationships/hyperlink" Target="https://www.facebook.com/7297163299_10156344221853300" TargetMode="External" /><Relationship Id="rId1685" Type="http://schemas.openxmlformats.org/officeDocument/2006/relationships/hyperlink" Target="https://www.facebook.com/7297163299_322334028568304" TargetMode="External" /><Relationship Id="rId1686" Type="http://schemas.openxmlformats.org/officeDocument/2006/relationships/hyperlink" Target="https://www.facebook.com/7297163299_10156345635518300" TargetMode="External" /><Relationship Id="rId1687" Type="http://schemas.openxmlformats.org/officeDocument/2006/relationships/hyperlink" Target="https://www.facebook.com/7297163299_272685296764749" TargetMode="External" /><Relationship Id="rId1688" Type="http://schemas.openxmlformats.org/officeDocument/2006/relationships/hyperlink" Target="https://www.facebook.com/7297163299_1951580864918402" TargetMode="External" /><Relationship Id="rId1689" Type="http://schemas.openxmlformats.org/officeDocument/2006/relationships/hyperlink" Target="https://www.facebook.com/7297163299_326119891547932" TargetMode="External" /><Relationship Id="rId1690" Type="http://schemas.openxmlformats.org/officeDocument/2006/relationships/hyperlink" Target="https://www.facebook.com/7297163299_1890461784383104" TargetMode="External" /><Relationship Id="rId1691" Type="http://schemas.openxmlformats.org/officeDocument/2006/relationships/hyperlink" Target="https://www.facebook.com/7297163299_499499990562955" TargetMode="External" /><Relationship Id="rId1692" Type="http://schemas.openxmlformats.org/officeDocument/2006/relationships/hyperlink" Target="https://www.facebook.com/7297163299_901927463528516" TargetMode="External" /><Relationship Id="rId1693" Type="http://schemas.openxmlformats.org/officeDocument/2006/relationships/hyperlink" Target="https://www.facebook.com/7297163299_10156354872363300" TargetMode="External" /><Relationship Id="rId1694" Type="http://schemas.openxmlformats.org/officeDocument/2006/relationships/hyperlink" Target="https://www.facebook.com/7297163299_318321385614917" TargetMode="External" /><Relationship Id="rId1695" Type="http://schemas.openxmlformats.org/officeDocument/2006/relationships/hyperlink" Target="https://www.facebook.com/7297163299_565785090501805" TargetMode="External" /><Relationship Id="rId1696" Type="http://schemas.openxmlformats.org/officeDocument/2006/relationships/hyperlink" Target="https://www.facebook.com/7297163299_709267839442927" TargetMode="External" /><Relationship Id="rId1697" Type="http://schemas.openxmlformats.org/officeDocument/2006/relationships/hyperlink" Target="https://www.facebook.com/7297163299_10156366867078300" TargetMode="External" /><Relationship Id="rId1698" Type="http://schemas.openxmlformats.org/officeDocument/2006/relationships/hyperlink" Target="https://www.facebook.com/7297163299_281033905876995" TargetMode="External" /><Relationship Id="rId1699" Type="http://schemas.openxmlformats.org/officeDocument/2006/relationships/hyperlink" Target="https://www.facebook.com/7297163299_10156370261748300" TargetMode="External" /><Relationship Id="rId1700" Type="http://schemas.openxmlformats.org/officeDocument/2006/relationships/hyperlink" Target="https://www.facebook.com/7297163299_10156371010678300" TargetMode="External" /><Relationship Id="rId1701" Type="http://schemas.openxmlformats.org/officeDocument/2006/relationships/hyperlink" Target="https://www.facebook.com/7297163299_10156371571948300" TargetMode="External" /><Relationship Id="rId1702" Type="http://schemas.openxmlformats.org/officeDocument/2006/relationships/hyperlink" Target="https://www.facebook.com/7297163299_10156374059128300" TargetMode="External" /><Relationship Id="rId1703" Type="http://schemas.openxmlformats.org/officeDocument/2006/relationships/hyperlink" Target="https://www.facebook.com/7297163299_10156374865253300" TargetMode="External" /><Relationship Id="rId1704" Type="http://schemas.openxmlformats.org/officeDocument/2006/relationships/hyperlink" Target="https://www.facebook.com/7297163299_10156375784588300" TargetMode="External" /><Relationship Id="rId1705" Type="http://schemas.openxmlformats.org/officeDocument/2006/relationships/hyperlink" Target="https://www.facebook.com/7297163299_10156374874283300" TargetMode="External" /><Relationship Id="rId1706" Type="http://schemas.openxmlformats.org/officeDocument/2006/relationships/hyperlink" Target="https://www.facebook.com/7297163299_10156376749153300" TargetMode="External" /><Relationship Id="rId1707" Type="http://schemas.openxmlformats.org/officeDocument/2006/relationships/hyperlink" Target="https://www.facebook.com/7297163299_10156373204333300" TargetMode="External" /><Relationship Id="rId1708" Type="http://schemas.openxmlformats.org/officeDocument/2006/relationships/hyperlink" Target="https://www.facebook.com/7297163299_10156375429088300" TargetMode="External" /><Relationship Id="rId1709" Type="http://schemas.openxmlformats.org/officeDocument/2006/relationships/hyperlink" Target="https://www.facebook.com/7297163299_10156378019318300" TargetMode="External" /><Relationship Id="rId1710" Type="http://schemas.openxmlformats.org/officeDocument/2006/relationships/hyperlink" Target="https://www.facebook.com/7297163299_10156378600808300" TargetMode="External" /><Relationship Id="rId1711" Type="http://schemas.openxmlformats.org/officeDocument/2006/relationships/hyperlink" Target="https://www.facebook.com/7297163299_10156376691458300" TargetMode="External" /><Relationship Id="rId1712" Type="http://schemas.openxmlformats.org/officeDocument/2006/relationships/hyperlink" Target="https://www.facebook.com/7297163299_10156375658688300" TargetMode="External" /><Relationship Id="rId1713" Type="http://schemas.openxmlformats.org/officeDocument/2006/relationships/hyperlink" Target="https://www.facebook.com/7297163299_10156380096563300" TargetMode="External" /><Relationship Id="rId1714" Type="http://schemas.openxmlformats.org/officeDocument/2006/relationships/hyperlink" Target="https://www.facebook.com/7297163299_10156380374968300" TargetMode="External" /><Relationship Id="rId1715" Type="http://schemas.openxmlformats.org/officeDocument/2006/relationships/hyperlink" Target="https://www.facebook.com/7297163299_10156377689598300" TargetMode="External" /><Relationship Id="rId1716" Type="http://schemas.openxmlformats.org/officeDocument/2006/relationships/hyperlink" Target="https://www.facebook.com/7297163299_10156376959528300" TargetMode="External" /><Relationship Id="rId1717" Type="http://schemas.openxmlformats.org/officeDocument/2006/relationships/hyperlink" Target="https://www.facebook.com/7297163299_10156382233283300" TargetMode="External" /><Relationship Id="rId1718" Type="http://schemas.openxmlformats.org/officeDocument/2006/relationships/hyperlink" Target="https://www.facebook.com/7297163299_10156382625973300" TargetMode="External" /><Relationship Id="rId1719" Type="http://schemas.openxmlformats.org/officeDocument/2006/relationships/hyperlink" Target="https://www.facebook.com/7297163299_10156383483758300" TargetMode="External" /><Relationship Id="rId1720" Type="http://schemas.openxmlformats.org/officeDocument/2006/relationships/hyperlink" Target="https://www.facebook.com/7297163299_10156376962108300" TargetMode="External" /><Relationship Id="rId1721" Type="http://schemas.openxmlformats.org/officeDocument/2006/relationships/hyperlink" Target="https://www.facebook.com/7297163299_10156384379818300" TargetMode="External" /><Relationship Id="rId1722" Type="http://schemas.openxmlformats.org/officeDocument/2006/relationships/hyperlink" Target="https://www.facebook.com/7297163299_10156384816573300" TargetMode="External" /><Relationship Id="rId1723" Type="http://schemas.openxmlformats.org/officeDocument/2006/relationships/hyperlink" Target="https://www.facebook.com/7297163299_10156384972638300" TargetMode="External" /><Relationship Id="rId1724" Type="http://schemas.openxmlformats.org/officeDocument/2006/relationships/hyperlink" Target="https://www.facebook.com/7297163299_10156385770383300" TargetMode="External" /><Relationship Id="rId1725" Type="http://schemas.openxmlformats.org/officeDocument/2006/relationships/hyperlink" Target="https://www.facebook.com/7297163299_10156386275618300" TargetMode="External" /><Relationship Id="rId1726" Type="http://schemas.openxmlformats.org/officeDocument/2006/relationships/hyperlink" Target="https://www.facebook.com/7297163299_10156386349253300" TargetMode="External" /><Relationship Id="rId1727" Type="http://schemas.openxmlformats.org/officeDocument/2006/relationships/hyperlink" Target="https://www.facebook.com/7297163299_10156387050593300" TargetMode="External" /><Relationship Id="rId1728" Type="http://schemas.openxmlformats.org/officeDocument/2006/relationships/hyperlink" Target="https://www.facebook.com/7297163299_10156387603468300" TargetMode="External" /><Relationship Id="rId1729" Type="http://schemas.openxmlformats.org/officeDocument/2006/relationships/hyperlink" Target="https://www.facebook.com/7297163299_10156387843758300" TargetMode="External" /><Relationship Id="rId1730" Type="http://schemas.openxmlformats.org/officeDocument/2006/relationships/hyperlink" Target="https://www.facebook.com/7297163299_10156388288028300" TargetMode="External" /><Relationship Id="rId1731" Type="http://schemas.openxmlformats.org/officeDocument/2006/relationships/hyperlink" Target="https://www.facebook.com/7297163299_10156388779913300" TargetMode="External" /><Relationship Id="rId1732" Type="http://schemas.openxmlformats.org/officeDocument/2006/relationships/hyperlink" Target="https://www.facebook.com/7297163299_10156388780038300" TargetMode="External" /><Relationship Id="rId1733" Type="http://schemas.openxmlformats.org/officeDocument/2006/relationships/hyperlink" Target="https://www.facebook.com/7297163299_10156389921613300" TargetMode="External" /><Relationship Id="rId1734" Type="http://schemas.openxmlformats.org/officeDocument/2006/relationships/hyperlink" Target="https://www.facebook.com/7297163299_10156390585208300" TargetMode="External" /><Relationship Id="rId1735" Type="http://schemas.openxmlformats.org/officeDocument/2006/relationships/hyperlink" Target="https://www.facebook.com/7297163299_10156390893813300" TargetMode="External" /><Relationship Id="rId1736" Type="http://schemas.openxmlformats.org/officeDocument/2006/relationships/hyperlink" Target="https://www.facebook.com/7297163299_10156391022093300" TargetMode="External" /><Relationship Id="rId1737" Type="http://schemas.openxmlformats.org/officeDocument/2006/relationships/hyperlink" Target="https://www.facebook.com/7297163299_10156389012883300" TargetMode="External" /><Relationship Id="rId1738" Type="http://schemas.openxmlformats.org/officeDocument/2006/relationships/hyperlink" Target="https://www.facebook.com/7297163299_10156387916888300" TargetMode="External" /><Relationship Id="rId1739" Type="http://schemas.openxmlformats.org/officeDocument/2006/relationships/hyperlink" Target="https://www.facebook.com/7297163299_10156390919263300" TargetMode="External" /><Relationship Id="rId1740" Type="http://schemas.openxmlformats.org/officeDocument/2006/relationships/hyperlink" Target="https://www.facebook.com/7297163299_10156393411823300" TargetMode="External" /><Relationship Id="rId1741" Type="http://schemas.openxmlformats.org/officeDocument/2006/relationships/hyperlink" Target="https://www.facebook.com/7297163299_10156387918538300" TargetMode="External" /><Relationship Id="rId1742" Type="http://schemas.openxmlformats.org/officeDocument/2006/relationships/hyperlink" Target="https://www.facebook.com/7297163299_10156388973273300" TargetMode="External" /><Relationship Id="rId1743" Type="http://schemas.openxmlformats.org/officeDocument/2006/relationships/hyperlink" Target="https://www.facebook.com/7297163299_10156387919623300" TargetMode="External" /><Relationship Id="rId1744" Type="http://schemas.openxmlformats.org/officeDocument/2006/relationships/hyperlink" Target="https://www.facebook.com/7297163299_10156397866543300" TargetMode="External" /><Relationship Id="rId1745" Type="http://schemas.openxmlformats.org/officeDocument/2006/relationships/hyperlink" Target="https://www.facebook.com/7297163299_10156397992068300" TargetMode="External" /><Relationship Id="rId1746" Type="http://schemas.openxmlformats.org/officeDocument/2006/relationships/hyperlink" Target="https://www.facebook.com/7297163299_10156391653923300" TargetMode="External" /><Relationship Id="rId1747" Type="http://schemas.openxmlformats.org/officeDocument/2006/relationships/hyperlink" Target="https://www.facebook.com/7297163299_10156398714463300" TargetMode="External" /><Relationship Id="rId1748" Type="http://schemas.openxmlformats.org/officeDocument/2006/relationships/hyperlink" Target="https://www.facebook.com/7297163299_10156398846423300" TargetMode="External" /><Relationship Id="rId1749" Type="http://schemas.openxmlformats.org/officeDocument/2006/relationships/hyperlink" Target="https://www.facebook.com/7297163299_10156399043983300" TargetMode="External" /><Relationship Id="rId1750" Type="http://schemas.openxmlformats.org/officeDocument/2006/relationships/hyperlink" Target="https://www.facebook.com/7297163299_10156399821653300" TargetMode="External" /><Relationship Id="rId1751" Type="http://schemas.openxmlformats.org/officeDocument/2006/relationships/hyperlink" Target="https://www.facebook.com/7297163299_10156399989688300" TargetMode="External" /><Relationship Id="rId1752" Type="http://schemas.openxmlformats.org/officeDocument/2006/relationships/hyperlink" Target="https://www.facebook.com/7297163299_502412326945046" TargetMode="External" /><Relationship Id="rId1753" Type="http://schemas.openxmlformats.org/officeDocument/2006/relationships/hyperlink" Target="https://www.facebook.com/7297163299_10156401515908300" TargetMode="External" /><Relationship Id="rId1754" Type="http://schemas.openxmlformats.org/officeDocument/2006/relationships/hyperlink" Target="https://www.facebook.com/7297163299_10156401991088300" TargetMode="External" /><Relationship Id="rId1755" Type="http://schemas.openxmlformats.org/officeDocument/2006/relationships/hyperlink" Target="https://www.facebook.com/7297163299_10156402739843300" TargetMode="External" /><Relationship Id="rId1756" Type="http://schemas.openxmlformats.org/officeDocument/2006/relationships/hyperlink" Target="https://www.facebook.com/7297163299_186375485650104" TargetMode="External" /><Relationship Id="rId1757" Type="http://schemas.openxmlformats.org/officeDocument/2006/relationships/hyperlink" Target="https://www.facebook.com/7297163299_10156403440008300" TargetMode="External" /><Relationship Id="rId1758" Type="http://schemas.openxmlformats.org/officeDocument/2006/relationships/hyperlink" Target="https://www.facebook.com/7297163299_10156404356898300" TargetMode="External" /><Relationship Id="rId1759" Type="http://schemas.openxmlformats.org/officeDocument/2006/relationships/hyperlink" Target="https://www.facebook.com/7297163299_10156404447123300" TargetMode="External" /><Relationship Id="rId1760" Type="http://schemas.openxmlformats.org/officeDocument/2006/relationships/hyperlink" Target="https://www.facebook.com/7297163299_10156404810183300" TargetMode="External" /><Relationship Id="rId1761" Type="http://schemas.openxmlformats.org/officeDocument/2006/relationships/hyperlink" Target="https://www.facebook.com/7297163299_10156405092913300" TargetMode="External" /><Relationship Id="rId1762" Type="http://schemas.openxmlformats.org/officeDocument/2006/relationships/hyperlink" Target="https://www.facebook.com/7297163299_10156405475273300" TargetMode="External" /><Relationship Id="rId1763" Type="http://schemas.openxmlformats.org/officeDocument/2006/relationships/hyperlink" Target="https://www.facebook.com/7297163299_10156405582773300" TargetMode="External" /><Relationship Id="rId1764" Type="http://schemas.openxmlformats.org/officeDocument/2006/relationships/hyperlink" Target="https://www.facebook.com/7297163299_10156406372313300" TargetMode="External" /><Relationship Id="rId1765" Type="http://schemas.openxmlformats.org/officeDocument/2006/relationships/hyperlink" Target="https://www.facebook.com/7297163299_10156406822423300" TargetMode="External" /><Relationship Id="rId1766" Type="http://schemas.openxmlformats.org/officeDocument/2006/relationships/hyperlink" Target="https://www.facebook.com/7297163299_10156407243888300" TargetMode="External" /><Relationship Id="rId1767" Type="http://schemas.openxmlformats.org/officeDocument/2006/relationships/hyperlink" Target="https://www.facebook.com/7297163299_10156407691998300" TargetMode="External" /><Relationship Id="rId1768" Type="http://schemas.openxmlformats.org/officeDocument/2006/relationships/hyperlink" Target="https://www.facebook.com/7297163299_10156408150048300" TargetMode="External" /><Relationship Id="rId1769" Type="http://schemas.openxmlformats.org/officeDocument/2006/relationships/hyperlink" Target="https://www.facebook.com/7297163299_10156408462878300" TargetMode="External" /><Relationship Id="rId1770" Type="http://schemas.openxmlformats.org/officeDocument/2006/relationships/hyperlink" Target="https://www.facebook.com/7297163299_10156408846518300" TargetMode="External" /><Relationship Id="rId1771" Type="http://schemas.openxmlformats.org/officeDocument/2006/relationships/hyperlink" Target="https://www.facebook.com/7297163299_10156407085223300" TargetMode="External" /><Relationship Id="rId1772" Type="http://schemas.openxmlformats.org/officeDocument/2006/relationships/hyperlink" Target="https://www.facebook.com/7297163299_10156389044178300" TargetMode="External" /><Relationship Id="rId1773" Type="http://schemas.openxmlformats.org/officeDocument/2006/relationships/hyperlink" Target="https://www.facebook.com/7297163299_10156410956273300" TargetMode="External" /><Relationship Id="rId1774" Type="http://schemas.openxmlformats.org/officeDocument/2006/relationships/hyperlink" Target="https://www.facebook.com/7297163299_10156407125228300" TargetMode="External" /><Relationship Id="rId1775" Type="http://schemas.openxmlformats.org/officeDocument/2006/relationships/hyperlink" Target="https://www.facebook.com/7297163299_10156407833018300" TargetMode="External" /><Relationship Id="rId1776" Type="http://schemas.openxmlformats.org/officeDocument/2006/relationships/hyperlink" Target="https://www.facebook.com/7297163299_10156408795033300" TargetMode="External" /><Relationship Id="rId1777" Type="http://schemas.openxmlformats.org/officeDocument/2006/relationships/hyperlink" Target="https://www.facebook.com/7297163299_10156414104783300" TargetMode="External" /><Relationship Id="rId1778" Type="http://schemas.openxmlformats.org/officeDocument/2006/relationships/hyperlink" Target="https://www.facebook.com/7297163299_10156414337158300" TargetMode="External" /><Relationship Id="rId1779" Type="http://schemas.openxmlformats.org/officeDocument/2006/relationships/hyperlink" Target="https://www.facebook.com/7297163299_10156414968588300" TargetMode="External" /><Relationship Id="rId1780" Type="http://schemas.openxmlformats.org/officeDocument/2006/relationships/hyperlink" Target="https://www.facebook.com/7297163299_10156415039118300" TargetMode="External" /><Relationship Id="rId1781" Type="http://schemas.openxmlformats.org/officeDocument/2006/relationships/hyperlink" Target="https://www.facebook.com/7297163299_10156415670263300" TargetMode="External" /><Relationship Id="rId1782" Type="http://schemas.openxmlformats.org/officeDocument/2006/relationships/hyperlink" Target="https://www.facebook.com/7297163299_10156415958793300" TargetMode="External" /><Relationship Id="rId1783" Type="http://schemas.openxmlformats.org/officeDocument/2006/relationships/hyperlink" Target="https://www.facebook.com/7297163299_10156416641773300" TargetMode="External" /><Relationship Id="rId1784" Type="http://schemas.openxmlformats.org/officeDocument/2006/relationships/hyperlink" Target="https://www.facebook.com/7297163299_10156416457493300" TargetMode="External" /><Relationship Id="rId1785" Type="http://schemas.openxmlformats.org/officeDocument/2006/relationships/hyperlink" Target="https://www.facebook.com/7297163299_10156417205343300" TargetMode="External" /><Relationship Id="rId1786" Type="http://schemas.openxmlformats.org/officeDocument/2006/relationships/hyperlink" Target="https://www.facebook.com/7297163299_10156417421268300" TargetMode="External" /><Relationship Id="rId1787" Type="http://schemas.openxmlformats.org/officeDocument/2006/relationships/hyperlink" Target="https://www.facebook.com/7297163299_10156418237138300" TargetMode="External" /><Relationship Id="rId1788" Type="http://schemas.openxmlformats.org/officeDocument/2006/relationships/hyperlink" Target="https://www.facebook.com/7297163299_225133821717291" TargetMode="External" /><Relationship Id="rId1789" Type="http://schemas.openxmlformats.org/officeDocument/2006/relationships/hyperlink" Target="https://www.facebook.com/7297163299_371315946749318" TargetMode="External" /><Relationship Id="rId1790" Type="http://schemas.openxmlformats.org/officeDocument/2006/relationships/hyperlink" Target="https://www.facebook.com/7297163299_371306670083579" TargetMode="External" /><Relationship Id="rId1791" Type="http://schemas.openxmlformats.org/officeDocument/2006/relationships/hyperlink" Target="https://www.facebook.com/7297163299_10156419105393300" TargetMode="External" /><Relationship Id="rId1792" Type="http://schemas.openxmlformats.org/officeDocument/2006/relationships/hyperlink" Target="https://www.facebook.com/7297163299_10156417560183300" TargetMode="External" /><Relationship Id="rId1793" Type="http://schemas.openxmlformats.org/officeDocument/2006/relationships/hyperlink" Target="https://www.facebook.com/7297163299_10156420227448300" TargetMode="External" /><Relationship Id="rId1794" Type="http://schemas.openxmlformats.org/officeDocument/2006/relationships/hyperlink" Target="https://www.facebook.com/7297163299_10156420389253300" TargetMode="External" /><Relationship Id="rId1795" Type="http://schemas.openxmlformats.org/officeDocument/2006/relationships/hyperlink" Target="https://www.facebook.com/7297163299_10156420829718300" TargetMode="External" /><Relationship Id="rId1796" Type="http://schemas.openxmlformats.org/officeDocument/2006/relationships/hyperlink" Target="https://www.facebook.com/7297163299_10156417585108300" TargetMode="External" /><Relationship Id="rId1797" Type="http://schemas.openxmlformats.org/officeDocument/2006/relationships/hyperlink" Target="https://www.facebook.com/7297163299_10156422252183300" TargetMode="External" /><Relationship Id="rId1798" Type="http://schemas.openxmlformats.org/officeDocument/2006/relationships/hyperlink" Target="https://www.facebook.com/7297163299_10156422435573300" TargetMode="External" /><Relationship Id="rId1799" Type="http://schemas.openxmlformats.org/officeDocument/2006/relationships/hyperlink" Target="https://www.facebook.com/7297163299_10156421274983300" TargetMode="External" /><Relationship Id="rId1800" Type="http://schemas.openxmlformats.org/officeDocument/2006/relationships/hyperlink" Target="https://www.facebook.com/7297163299_10156423972528300" TargetMode="External" /><Relationship Id="rId1801" Type="http://schemas.openxmlformats.org/officeDocument/2006/relationships/hyperlink" Target="https://www.facebook.com/7297163299_10156421651858300" TargetMode="External" /><Relationship Id="rId1802" Type="http://schemas.openxmlformats.org/officeDocument/2006/relationships/hyperlink" Target="https://www.facebook.com/7297163299_10156424491373300" TargetMode="External" /><Relationship Id="rId1803" Type="http://schemas.openxmlformats.org/officeDocument/2006/relationships/hyperlink" Target="https://www.facebook.com/7297163299_10156424886823300" TargetMode="External" /><Relationship Id="rId1804" Type="http://schemas.openxmlformats.org/officeDocument/2006/relationships/hyperlink" Target="https://www.facebook.com/7297163299_10156418969588300" TargetMode="External" /><Relationship Id="rId1805" Type="http://schemas.openxmlformats.org/officeDocument/2006/relationships/hyperlink" Target="https://www.facebook.com/7297163299_10156424499513300" TargetMode="External" /><Relationship Id="rId1806" Type="http://schemas.openxmlformats.org/officeDocument/2006/relationships/hyperlink" Target="https://www.facebook.com/7297163299_10156418976013300" TargetMode="External" /><Relationship Id="rId1807" Type="http://schemas.openxmlformats.org/officeDocument/2006/relationships/hyperlink" Target="https://www.facebook.com/7297163299_10156424329983300" TargetMode="External" /><Relationship Id="rId1808" Type="http://schemas.openxmlformats.org/officeDocument/2006/relationships/hyperlink" Target="https://www.facebook.com/7297163299_10156430681418300" TargetMode="External" /><Relationship Id="rId1809" Type="http://schemas.openxmlformats.org/officeDocument/2006/relationships/hyperlink" Target="https://www.facebook.com/7297163299_10156431605958300" TargetMode="External" /><Relationship Id="rId1810" Type="http://schemas.openxmlformats.org/officeDocument/2006/relationships/hyperlink" Target="https://www.facebook.com/7297163299_10156429915793300" TargetMode="External" /><Relationship Id="rId1811" Type="http://schemas.openxmlformats.org/officeDocument/2006/relationships/hyperlink" Target="https://www.facebook.com/7297163299_10156432321348300" TargetMode="External" /><Relationship Id="rId1812" Type="http://schemas.openxmlformats.org/officeDocument/2006/relationships/hyperlink" Target="https://www.facebook.com/7297163299_10156432231738300" TargetMode="External" /><Relationship Id="rId1813" Type="http://schemas.openxmlformats.org/officeDocument/2006/relationships/hyperlink" Target="https://www.facebook.com/7297163299_10156433062508300" TargetMode="External" /><Relationship Id="rId1814" Type="http://schemas.openxmlformats.org/officeDocument/2006/relationships/hyperlink" Target="https://www.facebook.com/7297163299_10156433266788300" TargetMode="External" /><Relationship Id="rId1815" Type="http://schemas.openxmlformats.org/officeDocument/2006/relationships/hyperlink" Target="https://www.facebook.com/7297163299_10156424331853300" TargetMode="External" /><Relationship Id="rId1816" Type="http://schemas.openxmlformats.org/officeDocument/2006/relationships/hyperlink" Target="https://www.facebook.com/7297163299_10156435544338300" TargetMode="External" /><Relationship Id="rId1817" Type="http://schemas.openxmlformats.org/officeDocument/2006/relationships/hyperlink" Target="https://www.facebook.com/7297163299_10156436012793300" TargetMode="External" /><Relationship Id="rId1818" Type="http://schemas.openxmlformats.org/officeDocument/2006/relationships/hyperlink" Target="https://www.facebook.com/7297163299_10156436680108300" TargetMode="External" /><Relationship Id="rId1819" Type="http://schemas.openxmlformats.org/officeDocument/2006/relationships/hyperlink" Target="https://www.facebook.com/7297163299_2070502399676467" TargetMode="External" /><Relationship Id="rId1820" Type="http://schemas.openxmlformats.org/officeDocument/2006/relationships/hyperlink" Target="https://www.facebook.com/7297163299_10156437652428300" TargetMode="External" /><Relationship Id="rId1821" Type="http://schemas.openxmlformats.org/officeDocument/2006/relationships/hyperlink" Target="https://www.facebook.com/7297163299_10156437754198300" TargetMode="External" /><Relationship Id="rId1822" Type="http://schemas.openxmlformats.org/officeDocument/2006/relationships/hyperlink" Target="https://www.facebook.com/7297163299_266900997319699" TargetMode="External" /><Relationship Id="rId1823" Type="http://schemas.openxmlformats.org/officeDocument/2006/relationships/hyperlink" Target="https://www.facebook.com/7297163299_200487237573263" TargetMode="External" /><Relationship Id="rId1824" Type="http://schemas.openxmlformats.org/officeDocument/2006/relationships/hyperlink" Target="https://www.facebook.com/7297163299_344917046287938" TargetMode="External" /><Relationship Id="rId1825" Type="http://schemas.openxmlformats.org/officeDocument/2006/relationships/hyperlink" Target="https://www.facebook.com/7297163299_10156438650513300" TargetMode="External" /><Relationship Id="rId1826" Type="http://schemas.openxmlformats.org/officeDocument/2006/relationships/hyperlink" Target="https://www.facebook.com/7297163299_10156439083423300" TargetMode="External" /><Relationship Id="rId1827" Type="http://schemas.openxmlformats.org/officeDocument/2006/relationships/hyperlink" Target="https://www.facebook.com/7297163299_1813240388797742" TargetMode="External" /><Relationship Id="rId1828" Type="http://schemas.openxmlformats.org/officeDocument/2006/relationships/hyperlink" Target="https://www.facebook.com/7297163299_10156440579663300" TargetMode="External" /><Relationship Id="rId1829" Type="http://schemas.openxmlformats.org/officeDocument/2006/relationships/hyperlink" Target="https://www.facebook.com/7297163299_10156440924103300" TargetMode="External" /><Relationship Id="rId1830" Type="http://schemas.openxmlformats.org/officeDocument/2006/relationships/hyperlink" Target="https://www.facebook.com/7297163299_10156441093778300" TargetMode="External" /><Relationship Id="rId1831" Type="http://schemas.openxmlformats.org/officeDocument/2006/relationships/hyperlink" Target="https://www.facebook.com/7297163299_10156440342753300" TargetMode="External" /><Relationship Id="rId1832" Type="http://schemas.openxmlformats.org/officeDocument/2006/relationships/hyperlink" Target="https://www.facebook.com/7297163299_10156440567888300" TargetMode="External" /><Relationship Id="rId1833" Type="http://schemas.openxmlformats.org/officeDocument/2006/relationships/hyperlink" Target="https://www.facebook.com/7297163299_10156441120783300" TargetMode="External" /><Relationship Id="rId1834" Type="http://schemas.openxmlformats.org/officeDocument/2006/relationships/hyperlink" Target="https://www.facebook.com/7297163299_10156440338548300" TargetMode="External" /><Relationship Id="rId1835" Type="http://schemas.openxmlformats.org/officeDocument/2006/relationships/hyperlink" Target="https://www.facebook.com/7297163299_10156440909528300" TargetMode="External" /><Relationship Id="rId1836" Type="http://schemas.openxmlformats.org/officeDocument/2006/relationships/hyperlink" Target="https://www.facebook.com/7297163299_10156441402988300" TargetMode="External" /><Relationship Id="rId1837" Type="http://schemas.openxmlformats.org/officeDocument/2006/relationships/hyperlink" Target="https://www.facebook.com/7297163299_10156446834658300" TargetMode="External" /><Relationship Id="rId1838" Type="http://schemas.openxmlformats.org/officeDocument/2006/relationships/hyperlink" Target="https://www.facebook.com/7297163299_284897435545029" TargetMode="External" /><Relationship Id="rId1839" Type="http://schemas.openxmlformats.org/officeDocument/2006/relationships/hyperlink" Target="https://www.facebook.com/7297163299_10156447533393300" TargetMode="External" /><Relationship Id="rId1840" Type="http://schemas.openxmlformats.org/officeDocument/2006/relationships/hyperlink" Target="https://www.facebook.com/7297163299_10156447859478300" TargetMode="External" /><Relationship Id="rId1841" Type="http://schemas.openxmlformats.org/officeDocument/2006/relationships/hyperlink" Target="https://www.facebook.com/7297163299_10156448146328300" TargetMode="External" /><Relationship Id="rId1842" Type="http://schemas.openxmlformats.org/officeDocument/2006/relationships/hyperlink" Target="https://www.facebook.com/7297163299_10156448997353300" TargetMode="External" /><Relationship Id="rId1843" Type="http://schemas.openxmlformats.org/officeDocument/2006/relationships/hyperlink" Target="https://www.facebook.com/7297163299_10156449684888300" TargetMode="External" /><Relationship Id="rId1844" Type="http://schemas.openxmlformats.org/officeDocument/2006/relationships/hyperlink" Target="https://www.facebook.com/7297163299_10156450169108300" TargetMode="External" /><Relationship Id="rId1845" Type="http://schemas.openxmlformats.org/officeDocument/2006/relationships/hyperlink" Target="https://www.facebook.com/7297163299_10156450329853300" TargetMode="External" /><Relationship Id="rId1846" Type="http://schemas.openxmlformats.org/officeDocument/2006/relationships/hyperlink" Target="https://www.facebook.com/7297163299_10156451206308300" TargetMode="External" /><Relationship Id="rId1847" Type="http://schemas.openxmlformats.org/officeDocument/2006/relationships/hyperlink" Target="https://www.facebook.com/7297163299_1591346437634299" TargetMode="External" /><Relationship Id="rId1848" Type="http://schemas.openxmlformats.org/officeDocument/2006/relationships/hyperlink" Target="https://www.facebook.com/7297163299_10156452515973300" TargetMode="External" /><Relationship Id="rId1849" Type="http://schemas.openxmlformats.org/officeDocument/2006/relationships/hyperlink" Target="https://www.facebook.com/7297163299_10156451329738300" TargetMode="External" /><Relationship Id="rId1850" Type="http://schemas.openxmlformats.org/officeDocument/2006/relationships/hyperlink" Target="https://www.facebook.com/7297163299_10156453767728300" TargetMode="External" /><Relationship Id="rId1851" Type="http://schemas.openxmlformats.org/officeDocument/2006/relationships/hyperlink" Target="https://www.facebook.com/7297163299_10156453810698300" TargetMode="External" /><Relationship Id="rId1852" Type="http://schemas.openxmlformats.org/officeDocument/2006/relationships/hyperlink" Target="https://www.facebook.com/7297163299_10156454410563300" TargetMode="External" /><Relationship Id="rId1853" Type="http://schemas.openxmlformats.org/officeDocument/2006/relationships/hyperlink" Target="https://www.facebook.com/7297163299_10156455274438300" TargetMode="External" /><Relationship Id="rId1854" Type="http://schemas.openxmlformats.org/officeDocument/2006/relationships/hyperlink" Target="https://www.facebook.com/7297163299_10156455825493300" TargetMode="External" /><Relationship Id="rId1855" Type="http://schemas.openxmlformats.org/officeDocument/2006/relationships/hyperlink" Target="https://www.facebook.com/7297163299_10156452713383300" TargetMode="External" /><Relationship Id="rId1856" Type="http://schemas.openxmlformats.org/officeDocument/2006/relationships/hyperlink" Target="https://www.facebook.com/7297163299_10156456133098300" TargetMode="External" /><Relationship Id="rId1857" Type="http://schemas.openxmlformats.org/officeDocument/2006/relationships/hyperlink" Target="https://www.facebook.com/7297163299_10156456023403300" TargetMode="External" /><Relationship Id="rId1858" Type="http://schemas.openxmlformats.org/officeDocument/2006/relationships/hyperlink" Target="https://www.facebook.com/7297163299_10156458769868300" TargetMode="External" /><Relationship Id="rId1859" Type="http://schemas.openxmlformats.org/officeDocument/2006/relationships/hyperlink" Target="https://www.facebook.com/7297163299_10156459482768300" TargetMode="External" /><Relationship Id="rId1860" Type="http://schemas.openxmlformats.org/officeDocument/2006/relationships/hyperlink" Target="https://www.facebook.com/7297163299_10156455737618300" TargetMode="External" /><Relationship Id="rId1861" Type="http://schemas.openxmlformats.org/officeDocument/2006/relationships/hyperlink" Target="https://www.facebook.com/7297163299_10156455834528300" TargetMode="External" /><Relationship Id="rId1862" Type="http://schemas.openxmlformats.org/officeDocument/2006/relationships/hyperlink" Target="https://www.facebook.com/7297163299_10156447269968300" TargetMode="External" /><Relationship Id="rId1863" Type="http://schemas.openxmlformats.org/officeDocument/2006/relationships/hyperlink" Target="https://www.facebook.com/7297163299_10156456214163300" TargetMode="External" /><Relationship Id="rId1864" Type="http://schemas.openxmlformats.org/officeDocument/2006/relationships/hyperlink" Target="https://www.facebook.com/7297163299_10156420899363300" TargetMode="External" /><Relationship Id="rId1865" Type="http://schemas.openxmlformats.org/officeDocument/2006/relationships/hyperlink" Target="https://www.facebook.com/7297163299_10156453880793300" TargetMode="External" /><Relationship Id="rId1866" Type="http://schemas.openxmlformats.org/officeDocument/2006/relationships/hyperlink" Target="https://www.facebook.com/7297163299_10156464003358300" TargetMode="External" /><Relationship Id="rId1867" Type="http://schemas.openxmlformats.org/officeDocument/2006/relationships/hyperlink" Target="https://www.facebook.com/7297163299_10156456034698300" TargetMode="External" /><Relationship Id="rId1868" Type="http://schemas.openxmlformats.org/officeDocument/2006/relationships/hyperlink" Target="https://www.facebook.com/7297163299_10156454023863300" TargetMode="External" /><Relationship Id="rId1869" Type="http://schemas.openxmlformats.org/officeDocument/2006/relationships/hyperlink" Target="https://www.facebook.com/7297163299_10156463432938300" TargetMode="External" /><Relationship Id="rId1870" Type="http://schemas.openxmlformats.org/officeDocument/2006/relationships/hyperlink" Target="https://www.facebook.com/7297163299_10156465715363300" TargetMode="External" /><Relationship Id="rId1871" Type="http://schemas.openxmlformats.org/officeDocument/2006/relationships/hyperlink" Target="https://www.facebook.com/7297163299_996822047174441" TargetMode="External" /><Relationship Id="rId1872" Type="http://schemas.openxmlformats.org/officeDocument/2006/relationships/hyperlink" Target="https://www.facebook.com/7297163299_10156453943038300" TargetMode="External" /><Relationship Id="rId1873" Type="http://schemas.openxmlformats.org/officeDocument/2006/relationships/hyperlink" Target="https://www.facebook.com/7297163299_10156467973348300" TargetMode="External" /><Relationship Id="rId1874" Type="http://schemas.openxmlformats.org/officeDocument/2006/relationships/hyperlink" Target="https://www.facebook.com/7297163299_578671515905888" TargetMode="External" /><Relationship Id="rId1875" Type="http://schemas.openxmlformats.org/officeDocument/2006/relationships/hyperlink" Target="https://www.facebook.com/7297163299_10156461871833300" TargetMode="External" /><Relationship Id="rId1876" Type="http://schemas.openxmlformats.org/officeDocument/2006/relationships/hyperlink" Target="https://www.facebook.com/7297163299_10156420915483300" TargetMode="External" /><Relationship Id="rId1877" Type="http://schemas.openxmlformats.org/officeDocument/2006/relationships/hyperlink" Target="https://www.facebook.com/7297163299_10156447276808300" TargetMode="External" /><Relationship Id="rId1878" Type="http://schemas.openxmlformats.org/officeDocument/2006/relationships/hyperlink" Target="https://www.facebook.com/7297163299_10156456237908300" TargetMode="External" /><Relationship Id="rId1879" Type="http://schemas.openxmlformats.org/officeDocument/2006/relationships/hyperlink" Target="https://www.facebook.com/7297163299_10156471219608300" TargetMode="External" /><Relationship Id="rId1880" Type="http://schemas.openxmlformats.org/officeDocument/2006/relationships/hyperlink" Target="https://www.facebook.com/7297163299_10156453909148300" TargetMode="External" /><Relationship Id="rId1881" Type="http://schemas.openxmlformats.org/officeDocument/2006/relationships/hyperlink" Target="https://www.facebook.com/7297163299_10156472665723300" TargetMode="External" /><Relationship Id="rId1882" Type="http://schemas.openxmlformats.org/officeDocument/2006/relationships/hyperlink" Target="https://www.facebook.com/7297163299_10156420933673300" TargetMode="External" /><Relationship Id="rId1883" Type="http://schemas.openxmlformats.org/officeDocument/2006/relationships/hyperlink" Target="https://www.facebook.com/7297163299_10156447688613300" TargetMode="External" /><Relationship Id="rId1884" Type="http://schemas.openxmlformats.org/officeDocument/2006/relationships/hyperlink" Target="https://www.facebook.com/7297163299_10156474771743300" TargetMode="External" /><Relationship Id="rId1885" Type="http://schemas.openxmlformats.org/officeDocument/2006/relationships/hyperlink" Target="https://www.facebook.com/7297163299_10156471485998300" TargetMode="External" /><Relationship Id="rId1886" Type="http://schemas.openxmlformats.org/officeDocument/2006/relationships/hyperlink" Target="https://www.facebook.com/7297163299_10156453902538300" TargetMode="External" /><Relationship Id="rId1887" Type="http://schemas.openxmlformats.org/officeDocument/2006/relationships/hyperlink" Target="https://www.facebook.com/7297163299_10156456246203300" TargetMode="External" /><Relationship Id="rId1888" Type="http://schemas.openxmlformats.org/officeDocument/2006/relationships/hyperlink" Target="https://www.facebook.com/7297163299_10156471481878300" TargetMode="External" /><Relationship Id="rId1889" Type="http://schemas.openxmlformats.org/officeDocument/2006/relationships/hyperlink" Target="https://www.facebook.com/7297163299_10156454004363300" TargetMode="External" /><Relationship Id="rId1890" Type="http://schemas.openxmlformats.org/officeDocument/2006/relationships/hyperlink" Target="https://www.facebook.com/7297163299_10156456248823300" TargetMode="External" /><Relationship Id="rId1891" Type="http://schemas.openxmlformats.org/officeDocument/2006/relationships/hyperlink" Target="https://www.facebook.com/7297163299_10156420979143300" TargetMode="External" /><Relationship Id="rId1892" Type="http://schemas.openxmlformats.org/officeDocument/2006/relationships/hyperlink" Target="https://www.facebook.com/7297163299_10156482373683300" TargetMode="External" /><Relationship Id="rId1893" Type="http://schemas.openxmlformats.org/officeDocument/2006/relationships/hyperlink" Target="https://www.facebook.com/7297163299_10156471489298300" TargetMode="External" /><Relationship Id="rId1894" Type="http://schemas.openxmlformats.org/officeDocument/2006/relationships/hyperlink" Target="https://www.facebook.com/7297163299_10156454020443300" TargetMode="External" /><Relationship Id="rId1895" Type="http://schemas.openxmlformats.org/officeDocument/2006/relationships/hyperlink" Target="https://www.facebook.com/7297163299_10156484404878300" TargetMode="External" /><Relationship Id="rId1896" Type="http://schemas.openxmlformats.org/officeDocument/2006/relationships/hyperlink" Target="https://www.facebook.com/7297163299_10156485030068300" TargetMode="External" /><Relationship Id="rId1897" Type="http://schemas.openxmlformats.org/officeDocument/2006/relationships/hyperlink" Target="https://www.facebook.com/7297163299_10156485636478300" TargetMode="External" /><Relationship Id="rId1898" Type="http://schemas.openxmlformats.org/officeDocument/2006/relationships/hyperlink" Target="https://www.facebook.com/7297163299_10156486395298300" TargetMode="External" /><Relationship Id="rId1899" Type="http://schemas.openxmlformats.org/officeDocument/2006/relationships/hyperlink" Target="https://www.facebook.com/7297163299_10156486397428300" TargetMode="External" /><Relationship Id="rId1900" Type="http://schemas.openxmlformats.org/officeDocument/2006/relationships/hyperlink" Target="https://www.facebook.com/7297163299_10156485104878300" TargetMode="External" /><Relationship Id="rId1901" Type="http://schemas.openxmlformats.org/officeDocument/2006/relationships/hyperlink" Target="https://www.facebook.com/7297163299_10156487725273300" TargetMode="External" /><Relationship Id="rId1902" Type="http://schemas.openxmlformats.org/officeDocument/2006/relationships/hyperlink" Target="https://www.facebook.com/7297163299_10156487841103300" TargetMode="External" /><Relationship Id="rId1903" Type="http://schemas.openxmlformats.org/officeDocument/2006/relationships/hyperlink" Target="https://www.facebook.com/7297163299_10156488065328300" TargetMode="External" /><Relationship Id="rId1904" Type="http://schemas.openxmlformats.org/officeDocument/2006/relationships/hyperlink" Target="https://www.facebook.com/7297163299_10156488475033300" TargetMode="External" /><Relationship Id="rId1905" Type="http://schemas.openxmlformats.org/officeDocument/2006/relationships/hyperlink" Target="https://www.facebook.com/7297163299_10156485023943300" TargetMode="External" /><Relationship Id="rId1906" Type="http://schemas.openxmlformats.org/officeDocument/2006/relationships/hyperlink" Target="https://www.facebook.com/7297163299_10156485934448300" TargetMode="External" /><Relationship Id="rId1907" Type="http://schemas.openxmlformats.org/officeDocument/2006/relationships/hyperlink" Target="https://www.facebook.com/7297163299_10156488069698300" TargetMode="External" /><Relationship Id="rId1908" Type="http://schemas.openxmlformats.org/officeDocument/2006/relationships/hyperlink" Target="https://www.facebook.com/7297163299_10156488667763300" TargetMode="External" /><Relationship Id="rId1909" Type="http://schemas.openxmlformats.org/officeDocument/2006/relationships/hyperlink" Target="https://www.facebook.com/7297163299_10156485034778300" TargetMode="External" /><Relationship Id="rId1910" Type="http://schemas.openxmlformats.org/officeDocument/2006/relationships/hyperlink" Target="https://www.facebook.com/7297163299_10156488664548300" TargetMode="External" /><Relationship Id="rId1911" Type="http://schemas.openxmlformats.org/officeDocument/2006/relationships/hyperlink" Target="https://www.facebook.com/7297163299_10156494210243300" TargetMode="External" /><Relationship Id="rId1912" Type="http://schemas.openxmlformats.org/officeDocument/2006/relationships/hyperlink" Target="https://www.facebook.com/7297163299_10156494214128300" TargetMode="External" /><Relationship Id="rId1913" Type="http://schemas.openxmlformats.org/officeDocument/2006/relationships/hyperlink" Target="https://www.facebook.com/7297163299_10156494840053300" TargetMode="External" /><Relationship Id="rId1914" Type="http://schemas.openxmlformats.org/officeDocument/2006/relationships/hyperlink" Target="https://www.facebook.com/7297163299_10156495358013300" TargetMode="External" /><Relationship Id="rId1915" Type="http://schemas.openxmlformats.org/officeDocument/2006/relationships/hyperlink" Target="https://www.facebook.com/7297163299_10156495717198300" TargetMode="External" /><Relationship Id="rId1916" Type="http://schemas.openxmlformats.org/officeDocument/2006/relationships/hyperlink" Target="https://www.facebook.com/7297163299_10156496560918300" TargetMode="External" /><Relationship Id="rId1917" Type="http://schemas.openxmlformats.org/officeDocument/2006/relationships/hyperlink" Target="https://www.facebook.com/7297163299_10156497170313300" TargetMode="External" /><Relationship Id="rId1918" Type="http://schemas.openxmlformats.org/officeDocument/2006/relationships/hyperlink" Target="https://www.facebook.com/7297163299_10156497526558300" TargetMode="External" /><Relationship Id="rId1919" Type="http://schemas.openxmlformats.org/officeDocument/2006/relationships/hyperlink" Target="https://www.facebook.com/7297163299_10156497993658300" TargetMode="External" /><Relationship Id="rId1920" Type="http://schemas.openxmlformats.org/officeDocument/2006/relationships/hyperlink" Target="https://www.facebook.com/7297163299_10156498528738300" TargetMode="External" /><Relationship Id="rId1921" Type="http://schemas.openxmlformats.org/officeDocument/2006/relationships/hyperlink" Target="https://www.facebook.com/7297163299_10156498988308300" TargetMode="External" /><Relationship Id="rId1922" Type="http://schemas.openxmlformats.org/officeDocument/2006/relationships/hyperlink" Target="https://www.facebook.com/7297163299_10156499705078300" TargetMode="External" /><Relationship Id="rId1923" Type="http://schemas.openxmlformats.org/officeDocument/2006/relationships/hyperlink" Target="https://www.facebook.com/7297163299_10156499791353300" TargetMode="External" /><Relationship Id="rId1924" Type="http://schemas.openxmlformats.org/officeDocument/2006/relationships/hyperlink" Target="https://www.facebook.com/7297163299_10156500652393300" TargetMode="External" /><Relationship Id="rId1925" Type="http://schemas.openxmlformats.org/officeDocument/2006/relationships/hyperlink" Target="https://www.facebook.com/7297163299_10156500697763300" TargetMode="External" /><Relationship Id="rId1926" Type="http://schemas.openxmlformats.org/officeDocument/2006/relationships/hyperlink" Target="https://www.facebook.com/7297163299_10156501378878300" TargetMode="External" /><Relationship Id="rId1927" Type="http://schemas.openxmlformats.org/officeDocument/2006/relationships/hyperlink" Target="https://www.facebook.com/7297163299_10156501910298300" TargetMode="External" /><Relationship Id="rId1928" Type="http://schemas.openxmlformats.org/officeDocument/2006/relationships/hyperlink" Target="https://www.facebook.com/7297163299_10156502194163300" TargetMode="External" /><Relationship Id="rId1929" Type="http://schemas.openxmlformats.org/officeDocument/2006/relationships/hyperlink" Target="https://www.facebook.com/7297163299_10156502904533300" TargetMode="External" /><Relationship Id="rId1930" Type="http://schemas.openxmlformats.org/officeDocument/2006/relationships/hyperlink" Target="https://www.facebook.com/7297163299_10156503980788300" TargetMode="External" /><Relationship Id="rId1931" Type="http://schemas.openxmlformats.org/officeDocument/2006/relationships/hyperlink" Target="https://www.facebook.com/7297163299_10156503980313300" TargetMode="External" /><Relationship Id="rId1932" Type="http://schemas.openxmlformats.org/officeDocument/2006/relationships/hyperlink" Target="https://www.facebook.com/7297163299_10156505003923300" TargetMode="External" /><Relationship Id="rId1933" Type="http://schemas.openxmlformats.org/officeDocument/2006/relationships/hyperlink" Target="https://www.facebook.com/7297163299_10156504400873300" TargetMode="External" /><Relationship Id="rId1934" Type="http://schemas.openxmlformats.org/officeDocument/2006/relationships/hyperlink" Target="https://www.facebook.com/7297163299_10156507516678300" TargetMode="External" /><Relationship Id="rId1935" Type="http://schemas.openxmlformats.org/officeDocument/2006/relationships/hyperlink" Target="https://www.facebook.com/7297163299_10156504402343300" TargetMode="External" /><Relationship Id="rId1936" Type="http://schemas.openxmlformats.org/officeDocument/2006/relationships/hyperlink" Target="https://www.facebook.com/7297163299_10156509913708300" TargetMode="External" /><Relationship Id="rId1937" Type="http://schemas.openxmlformats.org/officeDocument/2006/relationships/hyperlink" Target="https://www.facebook.com/7297163299_10156510393528300" TargetMode="External" /><Relationship Id="rId1938" Type="http://schemas.openxmlformats.org/officeDocument/2006/relationships/hyperlink" Target="https://www.facebook.com/7297163299_10156511073693300" TargetMode="External" /><Relationship Id="rId1939" Type="http://schemas.openxmlformats.org/officeDocument/2006/relationships/hyperlink" Target="https://www.facebook.com/7297163299_10156511382873300" TargetMode="External" /><Relationship Id="rId1940" Type="http://schemas.openxmlformats.org/officeDocument/2006/relationships/hyperlink" Target="https://www.facebook.com/7297163299_10156511832898300" TargetMode="External" /><Relationship Id="rId1941" Type="http://schemas.openxmlformats.org/officeDocument/2006/relationships/hyperlink" Target="https://www.facebook.com/7297163299_10156511951218300" TargetMode="External" /><Relationship Id="rId1942" Type="http://schemas.openxmlformats.org/officeDocument/2006/relationships/hyperlink" Target="https://www.facebook.com/7297163299_10156512268448300" TargetMode="External" /><Relationship Id="rId1943" Type="http://schemas.openxmlformats.org/officeDocument/2006/relationships/hyperlink" Target="https://www.facebook.com/7297163299_10156513209818300" TargetMode="External" /><Relationship Id="rId1944" Type="http://schemas.openxmlformats.org/officeDocument/2006/relationships/hyperlink" Target="https://www.facebook.com/7297163299_10156513270263300" TargetMode="External" /><Relationship Id="rId1945" Type="http://schemas.openxmlformats.org/officeDocument/2006/relationships/hyperlink" Target="https://www.facebook.com/7297163299_10156514155593300" TargetMode="External" /><Relationship Id="rId1946" Type="http://schemas.openxmlformats.org/officeDocument/2006/relationships/hyperlink" Target="https://www.facebook.com/7297163299_10156512394278300" TargetMode="External" /><Relationship Id="rId1947" Type="http://schemas.openxmlformats.org/officeDocument/2006/relationships/hyperlink" Target="https://www.facebook.com/7297163299_10156515185423300" TargetMode="External" /><Relationship Id="rId1948" Type="http://schemas.openxmlformats.org/officeDocument/2006/relationships/hyperlink" Target="https://www.facebook.com/7297163299_10156515366423300" TargetMode="External" /><Relationship Id="rId1949" Type="http://schemas.openxmlformats.org/officeDocument/2006/relationships/hyperlink" Target="https://www.facebook.com/7297163299_10156516147973300" TargetMode="External" /><Relationship Id="rId1950" Type="http://schemas.openxmlformats.org/officeDocument/2006/relationships/hyperlink" Target="https://www.facebook.com/7297163299_10156516421503300" TargetMode="External" /><Relationship Id="rId1951" Type="http://schemas.openxmlformats.org/officeDocument/2006/relationships/hyperlink" Target="https://www.facebook.com/7297163299_10156516426223300" TargetMode="External" /><Relationship Id="rId1952" Type="http://schemas.openxmlformats.org/officeDocument/2006/relationships/hyperlink" Target="https://www.facebook.com/7297163299_10156517363948300" TargetMode="External" /><Relationship Id="rId1953" Type="http://schemas.openxmlformats.org/officeDocument/2006/relationships/hyperlink" Target="https://www.facebook.com/7297163299_10156518241188300" TargetMode="External" /><Relationship Id="rId1954" Type="http://schemas.openxmlformats.org/officeDocument/2006/relationships/hyperlink" Target="https://www.facebook.com/7297163299_10156518411068300" TargetMode="External" /><Relationship Id="rId1955" Type="http://schemas.openxmlformats.org/officeDocument/2006/relationships/hyperlink" Target="https://www.facebook.com/7297163299_10156518683003300" TargetMode="External" /><Relationship Id="rId1956" Type="http://schemas.openxmlformats.org/officeDocument/2006/relationships/hyperlink" Target="https://www.facebook.com/7297163299_10156519586888300" TargetMode="External" /><Relationship Id="rId1957" Type="http://schemas.openxmlformats.org/officeDocument/2006/relationships/hyperlink" Target="https://www.facebook.com/7297163299_10156519696238300" TargetMode="External" /><Relationship Id="rId1958" Type="http://schemas.openxmlformats.org/officeDocument/2006/relationships/hyperlink" Target="https://www.facebook.com/7297163299_10156518568643300" TargetMode="External" /><Relationship Id="rId1959" Type="http://schemas.openxmlformats.org/officeDocument/2006/relationships/hyperlink" Target="https://www.facebook.com/7297163299_10156521301283300" TargetMode="External" /><Relationship Id="rId1960" Type="http://schemas.openxmlformats.org/officeDocument/2006/relationships/hyperlink" Target="https://www.facebook.com/7297163299_10156519742198300" TargetMode="External" /><Relationship Id="rId1961" Type="http://schemas.openxmlformats.org/officeDocument/2006/relationships/hyperlink" Target="https://www.facebook.com/7297163299_10156518298858300" TargetMode="External" /><Relationship Id="rId1962" Type="http://schemas.openxmlformats.org/officeDocument/2006/relationships/hyperlink" Target="https://www.facebook.com/7297163299_10156523164583300" TargetMode="External" /><Relationship Id="rId1963" Type="http://schemas.openxmlformats.org/officeDocument/2006/relationships/hyperlink" Target="https://www.facebook.com/7297163299_10156519742813300" TargetMode="External" /><Relationship Id="rId1964" Type="http://schemas.openxmlformats.org/officeDocument/2006/relationships/hyperlink" Target="https://www.facebook.com/7297163299_10156525087363300" TargetMode="External" /><Relationship Id="rId1965" Type="http://schemas.openxmlformats.org/officeDocument/2006/relationships/hyperlink" Target="https://www.facebook.com/7297163299_10156525608713300" TargetMode="External" /><Relationship Id="rId1966" Type="http://schemas.openxmlformats.org/officeDocument/2006/relationships/hyperlink" Target="https://www.facebook.com/7297163299_10156519710578300" TargetMode="External" /><Relationship Id="rId1967" Type="http://schemas.openxmlformats.org/officeDocument/2006/relationships/hyperlink" Target="https://www.facebook.com/7297163299_352641345573727" TargetMode="External" /><Relationship Id="rId1968" Type="http://schemas.openxmlformats.org/officeDocument/2006/relationships/hyperlink" Target="https://www.facebook.com/7297163299_10156527102278300" TargetMode="External" /><Relationship Id="rId1969" Type="http://schemas.openxmlformats.org/officeDocument/2006/relationships/hyperlink" Target="https://www.facebook.com/7297163299_10156523190463300" TargetMode="External" /><Relationship Id="rId1970" Type="http://schemas.openxmlformats.org/officeDocument/2006/relationships/hyperlink" Target="https://www.facebook.com/7297163299_2096472033763461" TargetMode="External" /><Relationship Id="rId1971" Type="http://schemas.openxmlformats.org/officeDocument/2006/relationships/hyperlink" Target="https://www.facebook.com/7297163299_10156528621003300" TargetMode="External" /><Relationship Id="rId1972" Type="http://schemas.openxmlformats.org/officeDocument/2006/relationships/hyperlink" Target="https://www.facebook.com/7297163299_10156529232168300" TargetMode="External" /><Relationship Id="rId1973" Type="http://schemas.openxmlformats.org/officeDocument/2006/relationships/hyperlink" Target="https://www.facebook.com/7297163299_10156529477913300" TargetMode="External" /><Relationship Id="rId1974" Type="http://schemas.openxmlformats.org/officeDocument/2006/relationships/hyperlink" Target="https://www.facebook.com/7297163299_10156529873983300" TargetMode="External" /><Relationship Id="rId1975" Type="http://schemas.openxmlformats.org/officeDocument/2006/relationships/hyperlink" Target="https://www.facebook.com/7297163299_10156530804573300" TargetMode="External" /><Relationship Id="rId1976" Type="http://schemas.openxmlformats.org/officeDocument/2006/relationships/hyperlink" Target="https://www.facebook.com/7297163299_10156531421073300" TargetMode="External" /><Relationship Id="rId1977" Type="http://schemas.openxmlformats.org/officeDocument/2006/relationships/hyperlink" Target="https://www.facebook.com/7297163299_10156531782858300" TargetMode="External" /><Relationship Id="rId1978" Type="http://schemas.openxmlformats.org/officeDocument/2006/relationships/hyperlink" Target="https://www.facebook.com/7297163299_10156532170553300" TargetMode="External" /><Relationship Id="rId1979" Type="http://schemas.openxmlformats.org/officeDocument/2006/relationships/hyperlink" Target="https://www.facebook.com/7297163299_10156532669538300" TargetMode="External" /><Relationship Id="rId1980" Type="http://schemas.openxmlformats.org/officeDocument/2006/relationships/hyperlink" Target="https://www.facebook.com/7297163299_10156532955603300" TargetMode="External" /><Relationship Id="rId1981" Type="http://schemas.openxmlformats.org/officeDocument/2006/relationships/hyperlink" Target="https://www.facebook.com/7297163299_10156533407138300" TargetMode="External" /><Relationship Id="rId1982" Type="http://schemas.openxmlformats.org/officeDocument/2006/relationships/hyperlink" Target="https://www.facebook.com/7297163299_10156533533443300" TargetMode="External" /><Relationship Id="rId1983" Type="http://schemas.openxmlformats.org/officeDocument/2006/relationships/hyperlink" Target="https://www.facebook.com/7297163299_10156534291898300" TargetMode="External" /><Relationship Id="rId1984" Type="http://schemas.openxmlformats.org/officeDocument/2006/relationships/hyperlink" Target="https://www.facebook.com/7297163299_10156534956528300" TargetMode="External" /><Relationship Id="rId1985" Type="http://schemas.openxmlformats.org/officeDocument/2006/relationships/hyperlink" Target="https://www.facebook.com/7297163299_10156535442728300" TargetMode="External" /><Relationship Id="rId1986" Type="http://schemas.openxmlformats.org/officeDocument/2006/relationships/hyperlink" Target="https://www.facebook.com/7297163299_10156533701578300" TargetMode="External" /><Relationship Id="rId1987" Type="http://schemas.openxmlformats.org/officeDocument/2006/relationships/comments" Target="../comments2.xml" /><Relationship Id="rId1988" Type="http://schemas.openxmlformats.org/officeDocument/2006/relationships/vmlDrawing" Target="../drawings/vmlDrawing2.vml" /><Relationship Id="rId1989" Type="http://schemas.openxmlformats.org/officeDocument/2006/relationships/table" Target="../tables/table2.xml" /><Relationship Id="rId199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7.57421875" style="0" bestFit="1" customWidth="1"/>
    <col min="17" max="17" width="10.421875" style="0" bestFit="1" customWidth="1"/>
    <col min="18" max="18" width="10.8515625" style="0" bestFit="1" customWidth="1"/>
    <col min="19" max="20" width="7.7109375" style="0" bestFit="1" customWidth="1"/>
    <col min="21" max="21" width="12.8515625" style="0" bestFit="1" customWidth="1"/>
    <col min="22" max="22" width="9.57421875" style="0" bestFit="1" customWidth="1"/>
    <col min="23" max="23" width="13.140625" style="0" bestFit="1" customWidth="1"/>
    <col min="24" max="24" width="13.28125" style="0" bestFit="1" customWidth="1"/>
    <col min="25" max="25" width="14.421875" style="0" customWidth="1"/>
    <col min="26" max="27" width="11.140625" style="0" bestFit="1" customWidth="1"/>
    <col min="28" max="28" width="21.7109375" style="0" bestFit="1" customWidth="1"/>
    <col min="29" max="29" width="27.421875" style="0" bestFit="1" customWidth="1"/>
    <col min="30" max="30" width="22.57421875" style="0" bestFit="1" customWidth="1"/>
    <col min="31" max="31" width="28.421875" style="0" bestFit="1" customWidth="1"/>
    <col min="32" max="32" width="23.28125" style="0" bestFit="1" customWidth="1"/>
    <col min="33" max="33" width="29.140625" style="0" bestFit="1" customWidth="1"/>
    <col min="34" max="34" width="18.57421875" style="0" bestFit="1" customWidth="1"/>
    <col min="35" max="35" width="22.28125" style="0" bestFit="1" customWidth="1"/>
    <col min="36" max="36" width="15.7109375" style="0" bestFit="1" customWidth="1"/>
  </cols>
  <sheetData>
    <row r="1" spans="3:14" ht="15">
      <c r="C1" s="17" t="s">
        <v>39</v>
      </c>
      <c r="D1" s="18"/>
      <c r="E1" s="18"/>
      <c r="F1" s="18"/>
      <c r="G1" s="17"/>
      <c r="H1" s="15" t="s">
        <v>43</v>
      </c>
      <c r="I1" s="53"/>
      <c r="J1" s="53"/>
      <c r="K1" s="34" t="s">
        <v>42</v>
      </c>
      <c r="L1" s="19" t="s">
        <v>40</v>
      </c>
      <c r="M1" s="19"/>
      <c r="N1" s="16" t="s">
        <v>41</v>
      </c>
    </row>
    <row r="2" spans="1:3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t="s">
        <v>2309</v>
      </c>
      <c r="Z2" s="13" t="s">
        <v>2313</v>
      </c>
      <c r="AA2" s="13" t="s">
        <v>2314</v>
      </c>
      <c r="AB2" s="55" t="s">
        <v>3363</v>
      </c>
      <c r="AC2" s="55" t="s">
        <v>3364</v>
      </c>
      <c r="AD2" s="55" t="s">
        <v>3365</v>
      </c>
      <c r="AE2" s="55" t="s">
        <v>3366</v>
      </c>
      <c r="AF2" s="55" t="s">
        <v>3367</v>
      </c>
      <c r="AG2" s="55" t="s">
        <v>3368</v>
      </c>
      <c r="AH2" s="55" t="s">
        <v>3369</v>
      </c>
      <c r="AI2" s="55" t="s">
        <v>3370</v>
      </c>
      <c r="AJ2" s="55" t="s">
        <v>3371</v>
      </c>
    </row>
    <row r="3" spans="1:36" ht="15" customHeight="1">
      <c r="A3" s="69" t="s">
        <v>216</v>
      </c>
      <c r="B3" s="69" t="s">
        <v>216</v>
      </c>
      <c r="C3" s="70"/>
      <c r="D3" s="71"/>
      <c r="E3" s="72"/>
      <c r="F3" s="73"/>
      <c r="G3" s="70"/>
      <c r="H3" s="74"/>
      <c r="I3" s="75"/>
      <c r="J3" s="75"/>
      <c r="K3" s="35" t="s">
        <v>65</v>
      </c>
      <c r="L3" s="76">
        <v>3</v>
      </c>
      <c r="M3" s="76"/>
      <c r="N3" s="77"/>
      <c r="O3" s="83" t="s">
        <v>716</v>
      </c>
      <c r="P3" s="83" t="s">
        <v>716</v>
      </c>
      <c r="Q3" s="83" t="s">
        <v>717</v>
      </c>
      <c r="R3" s="85" t="s">
        <v>1206</v>
      </c>
      <c r="S3" s="87">
        <v>43268.208333333336</v>
      </c>
      <c r="T3" s="83">
        <v>144</v>
      </c>
      <c r="U3" s="83">
        <v>21</v>
      </c>
      <c r="V3" s="83"/>
      <c r="W3" s="83"/>
      <c r="X3" s="83"/>
      <c r="Y3">
        <v>1</v>
      </c>
      <c r="Z3" s="83" t="str">
        <f>REPLACE(INDEX(GroupVertices[Group],MATCH(Edges[[#This Row],[Vertex 1]],GroupVertices[Vertex],0)),1,1,"")</f>
        <v>1</v>
      </c>
      <c r="AA3" s="83" t="str">
        <f>REPLACE(INDEX(GroupVertices[Group],MATCH(Edges[[#This Row],[Vertex 2]],GroupVertices[Vertex],0)),1,1,"")</f>
        <v>1</v>
      </c>
      <c r="AB3" s="49">
        <v>0</v>
      </c>
      <c r="AC3" s="50">
        <v>0</v>
      </c>
      <c r="AD3" s="49">
        <v>0</v>
      </c>
      <c r="AE3" s="50">
        <v>0</v>
      </c>
      <c r="AF3" s="49">
        <v>0</v>
      </c>
      <c r="AG3" s="50">
        <v>0</v>
      </c>
      <c r="AH3" s="49">
        <v>65</v>
      </c>
      <c r="AI3" s="50">
        <v>100</v>
      </c>
      <c r="AJ3" s="49">
        <v>65</v>
      </c>
    </row>
    <row r="4" spans="1:36" ht="15" customHeight="1">
      <c r="A4" s="69" t="s">
        <v>217</v>
      </c>
      <c r="B4" s="69" t="s">
        <v>217</v>
      </c>
      <c r="C4" s="70"/>
      <c r="D4" s="71"/>
      <c r="E4" s="72"/>
      <c r="F4" s="73"/>
      <c r="G4" s="70"/>
      <c r="H4" s="74"/>
      <c r="I4" s="75"/>
      <c r="J4" s="75"/>
      <c r="K4" s="35" t="s">
        <v>65</v>
      </c>
      <c r="L4" s="82">
        <v>4</v>
      </c>
      <c r="M4" s="82"/>
      <c r="N4" s="77"/>
      <c r="O4" s="84" t="s">
        <v>716</v>
      </c>
      <c r="P4" s="84" t="s">
        <v>716</v>
      </c>
      <c r="Q4" s="84" t="s">
        <v>718</v>
      </c>
      <c r="R4" s="86" t="s">
        <v>1207</v>
      </c>
      <c r="S4" s="88">
        <v>43268.8125</v>
      </c>
      <c r="T4" s="84">
        <v>997</v>
      </c>
      <c r="U4" s="84">
        <v>229</v>
      </c>
      <c r="V4" s="84"/>
      <c r="W4" s="84"/>
      <c r="X4" s="84" t="s">
        <v>1713</v>
      </c>
      <c r="Y4">
        <v>1</v>
      </c>
      <c r="Z4" s="83" t="str">
        <f>REPLACE(INDEX(GroupVertices[Group],MATCH(Edges[[#This Row],[Vertex 1]],GroupVertices[Vertex],0)),1,1,"")</f>
        <v>1</v>
      </c>
      <c r="AA4" s="83" t="str">
        <f>REPLACE(INDEX(GroupVertices[Group],MATCH(Edges[[#This Row],[Vertex 2]],GroupVertices[Vertex],0)),1,1,"")</f>
        <v>1</v>
      </c>
      <c r="AB4" s="49">
        <v>0</v>
      </c>
      <c r="AC4" s="50">
        <v>0</v>
      </c>
      <c r="AD4" s="49">
        <v>1</v>
      </c>
      <c r="AE4" s="50">
        <v>5</v>
      </c>
      <c r="AF4" s="49">
        <v>0</v>
      </c>
      <c r="AG4" s="50">
        <v>0</v>
      </c>
      <c r="AH4" s="49">
        <v>19</v>
      </c>
      <c r="AI4" s="50">
        <v>95</v>
      </c>
      <c r="AJ4" s="49">
        <v>20</v>
      </c>
    </row>
    <row r="5" spans="1:36" ht="15">
      <c r="A5" s="69" t="s">
        <v>218</v>
      </c>
      <c r="B5" s="69" t="s">
        <v>218</v>
      </c>
      <c r="C5" s="70"/>
      <c r="D5" s="71"/>
      <c r="E5" s="72"/>
      <c r="F5" s="73"/>
      <c r="G5" s="70"/>
      <c r="H5" s="74"/>
      <c r="I5" s="75"/>
      <c r="J5" s="75"/>
      <c r="K5" s="35" t="s">
        <v>65</v>
      </c>
      <c r="L5" s="82">
        <v>5</v>
      </c>
      <c r="M5" s="82"/>
      <c r="N5" s="77"/>
      <c r="O5" s="84" t="s">
        <v>716</v>
      </c>
      <c r="P5" s="84" t="s">
        <v>716</v>
      </c>
      <c r="Q5" s="84" t="s">
        <v>719</v>
      </c>
      <c r="R5" s="86" t="s">
        <v>1208</v>
      </c>
      <c r="S5" s="88">
        <v>43269.26231481481</v>
      </c>
      <c r="T5" s="84">
        <v>405</v>
      </c>
      <c r="U5" s="84">
        <v>1</v>
      </c>
      <c r="V5" s="84"/>
      <c r="W5" s="84"/>
      <c r="X5" s="84" t="s">
        <v>1714</v>
      </c>
      <c r="Y5">
        <v>1</v>
      </c>
      <c r="Z5" s="83" t="str">
        <f>REPLACE(INDEX(GroupVertices[Group],MATCH(Edges[[#This Row],[Vertex 1]],GroupVertices[Vertex],0)),1,1,"")</f>
        <v>1</v>
      </c>
      <c r="AA5" s="83" t="str">
        <f>REPLACE(INDEX(GroupVertices[Group],MATCH(Edges[[#This Row],[Vertex 2]],GroupVertices[Vertex],0)),1,1,"")</f>
        <v>1</v>
      </c>
      <c r="AB5" s="49">
        <v>2</v>
      </c>
      <c r="AC5" s="50">
        <v>4.651162790697675</v>
      </c>
      <c r="AD5" s="49">
        <v>3</v>
      </c>
      <c r="AE5" s="50">
        <v>6.976744186046512</v>
      </c>
      <c r="AF5" s="49">
        <v>0</v>
      </c>
      <c r="AG5" s="50">
        <v>0</v>
      </c>
      <c r="AH5" s="49">
        <v>38</v>
      </c>
      <c r="AI5" s="50">
        <v>88.37209302325581</v>
      </c>
      <c r="AJ5" s="49">
        <v>43</v>
      </c>
    </row>
    <row r="6" spans="1:36" ht="15">
      <c r="A6" s="69" t="s">
        <v>219</v>
      </c>
      <c r="B6" s="69" t="s">
        <v>219</v>
      </c>
      <c r="C6" s="70"/>
      <c r="D6" s="71"/>
      <c r="E6" s="72"/>
      <c r="F6" s="73"/>
      <c r="G6" s="70"/>
      <c r="H6" s="74"/>
      <c r="I6" s="75"/>
      <c r="J6" s="75"/>
      <c r="K6" s="35" t="s">
        <v>65</v>
      </c>
      <c r="L6" s="82">
        <v>6</v>
      </c>
      <c r="M6" s="82"/>
      <c r="N6" s="77"/>
      <c r="O6" s="84" t="s">
        <v>716</v>
      </c>
      <c r="P6" s="84" t="s">
        <v>716</v>
      </c>
      <c r="Q6" s="84" t="s">
        <v>720</v>
      </c>
      <c r="R6" s="86" t="s">
        <v>1209</v>
      </c>
      <c r="S6" s="88">
        <v>43269.64702546296</v>
      </c>
      <c r="T6" s="84">
        <v>466</v>
      </c>
      <c r="U6" s="84">
        <v>15</v>
      </c>
      <c r="V6" s="84"/>
      <c r="W6" s="84"/>
      <c r="X6" s="84" t="s">
        <v>1714</v>
      </c>
      <c r="Y6">
        <v>1</v>
      </c>
      <c r="Z6" s="83" t="str">
        <f>REPLACE(INDEX(GroupVertices[Group],MATCH(Edges[[#This Row],[Vertex 1]],GroupVertices[Vertex],0)),1,1,"")</f>
        <v>1</v>
      </c>
      <c r="AA6" s="83" t="str">
        <f>REPLACE(INDEX(GroupVertices[Group],MATCH(Edges[[#This Row],[Vertex 2]],GroupVertices[Vertex],0)),1,1,"")</f>
        <v>1</v>
      </c>
      <c r="AB6" s="49">
        <v>2</v>
      </c>
      <c r="AC6" s="50">
        <v>6.896551724137931</v>
      </c>
      <c r="AD6" s="49">
        <v>2</v>
      </c>
      <c r="AE6" s="50">
        <v>6.896551724137931</v>
      </c>
      <c r="AF6" s="49">
        <v>0</v>
      </c>
      <c r="AG6" s="50">
        <v>0</v>
      </c>
      <c r="AH6" s="49">
        <v>25</v>
      </c>
      <c r="AI6" s="50">
        <v>86.20689655172414</v>
      </c>
      <c r="AJ6" s="49">
        <v>29</v>
      </c>
    </row>
    <row r="7" spans="1:36" ht="15">
      <c r="A7" s="69" t="s">
        <v>220</v>
      </c>
      <c r="B7" s="69" t="s">
        <v>220</v>
      </c>
      <c r="C7" s="70"/>
      <c r="D7" s="71"/>
      <c r="E7" s="72"/>
      <c r="F7" s="73"/>
      <c r="G7" s="70"/>
      <c r="H7" s="74"/>
      <c r="I7" s="75"/>
      <c r="J7" s="75"/>
      <c r="K7" s="35" t="s">
        <v>65</v>
      </c>
      <c r="L7" s="82">
        <v>7</v>
      </c>
      <c r="M7" s="82"/>
      <c r="N7" s="77"/>
      <c r="O7" s="84" t="s">
        <v>716</v>
      </c>
      <c r="P7" s="84" t="s">
        <v>716</v>
      </c>
      <c r="Q7" s="84" t="s">
        <v>721</v>
      </c>
      <c r="R7" s="86" t="s">
        <v>1210</v>
      </c>
      <c r="S7" s="88">
        <v>43270.197604166664</v>
      </c>
      <c r="T7" s="84">
        <v>645</v>
      </c>
      <c r="U7" s="84">
        <v>25</v>
      </c>
      <c r="V7" s="84"/>
      <c r="W7" s="84"/>
      <c r="X7" s="84"/>
      <c r="Y7">
        <v>1</v>
      </c>
      <c r="Z7" s="83" t="str">
        <f>REPLACE(INDEX(GroupVertices[Group],MATCH(Edges[[#This Row],[Vertex 1]],GroupVertices[Vertex],0)),1,1,"")</f>
        <v>1</v>
      </c>
      <c r="AA7" s="83" t="str">
        <f>REPLACE(INDEX(GroupVertices[Group],MATCH(Edges[[#This Row],[Vertex 2]],GroupVertices[Vertex],0)),1,1,"")</f>
        <v>1</v>
      </c>
      <c r="AB7" s="49">
        <v>1</v>
      </c>
      <c r="AC7" s="50">
        <v>4.3478260869565215</v>
      </c>
      <c r="AD7" s="49">
        <v>0</v>
      </c>
      <c r="AE7" s="50">
        <v>0</v>
      </c>
      <c r="AF7" s="49">
        <v>0</v>
      </c>
      <c r="AG7" s="50">
        <v>0</v>
      </c>
      <c r="AH7" s="49">
        <v>22</v>
      </c>
      <c r="AI7" s="50">
        <v>95.65217391304348</v>
      </c>
      <c r="AJ7" s="49">
        <v>23</v>
      </c>
    </row>
    <row r="8" spans="1:36" ht="15">
      <c r="A8" s="69" t="s">
        <v>221</v>
      </c>
      <c r="B8" s="69" t="s">
        <v>221</v>
      </c>
      <c r="C8" s="70"/>
      <c r="D8" s="71"/>
      <c r="E8" s="72"/>
      <c r="F8" s="73"/>
      <c r="G8" s="70"/>
      <c r="H8" s="74"/>
      <c r="I8" s="75"/>
      <c r="J8" s="75"/>
      <c r="K8" s="35" t="s">
        <v>65</v>
      </c>
      <c r="L8" s="82">
        <v>8</v>
      </c>
      <c r="M8" s="82"/>
      <c r="N8" s="77"/>
      <c r="O8" s="84" t="s">
        <v>716</v>
      </c>
      <c r="P8" s="84" t="s">
        <v>716</v>
      </c>
      <c r="Q8" s="84" t="s">
        <v>722</v>
      </c>
      <c r="R8" s="86" t="s">
        <v>1211</v>
      </c>
      <c r="S8" s="88">
        <v>43270.58075231482</v>
      </c>
      <c r="T8" s="84">
        <v>79</v>
      </c>
      <c r="U8" s="84">
        <v>4</v>
      </c>
      <c r="V8" s="84"/>
      <c r="W8" s="84"/>
      <c r="X8" s="84" t="s">
        <v>1715</v>
      </c>
      <c r="Y8">
        <v>1</v>
      </c>
      <c r="Z8" s="83" t="str">
        <f>REPLACE(INDEX(GroupVertices[Group],MATCH(Edges[[#This Row],[Vertex 1]],GroupVertices[Vertex],0)),1,1,"")</f>
        <v>1</v>
      </c>
      <c r="AA8" s="83" t="str">
        <f>REPLACE(INDEX(GroupVertices[Group],MATCH(Edges[[#This Row],[Vertex 2]],GroupVertices[Vertex],0)),1,1,"")</f>
        <v>1</v>
      </c>
      <c r="AB8" s="49">
        <v>0</v>
      </c>
      <c r="AC8" s="50">
        <v>0</v>
      </c>
      <c r="AD8" s="49">
        <v>1</v>
      </c>
      <c r="AE8" s="50">
        <v>5</v>
      </c>
      <c r="AF8" s="49">
        <v>0</v>
      </c>
      <c r="AG8" s="50">
        <v>0</v>
      </c>
      <c r="AH8" s="49">
        <v>19</v>
      </c>
      <c r="AI8" s="50">
        <v>95</v>
      </c>
      <c r="AJ8" s="49">
        <v>20</v>
      </c>
    </row>
    <row r="9" spans="1:36" ht="15">
      <c r="A9" s="69" t="s">
        <v>222</v>
      </c>
      <c r="B9" s="69" t="s">
        <v>222</v>
      </c>
      <c r="C9" s="70"/>
      <c r="D9" s="71"/>
      <c r="E9" s="72"/>
      <c r="F9" s="73"/>
      <c r="G9" s="70"/>
      <c r="H9" s="74"/>
      <c r="I9" s="75"/>
      <c r="J9" s="75"/>
      <c r="K9" s="35" t="s">
        <v>65</v>
      </c>
      <c r="L9" s="82">
        <v>9</v>
      </c>
      <c r="M9" s="82"/>
      <c r="N9" s="77"/>
      <c r="O9" s="84" t="s">
        <v>716</v>
      </c>
      <c r="P9" s="84" t="s">
        <v>716</v>
      </c>
      <c r="Q9" s="84" t="s">
        <v>723</v>
      </c>
      <c r="R9" s="86" t="s">
        <v>1212</v>
      </c>
      <c r="S9" s="88">
        <v>43270.774305555555</v>
      </c>
      <c r="T9" s="84">
        <v>323</v>
      </c>
      <c r="U9" s="84">
        <v>3</v>
      </c>
      <c r="V9" s="84"/>
      <c r="W9" s="84"/>
      <c r="X9" s="84" t="s">
        <v>1714</v>
      </c>
      <c r="Y9">
        <v>1</v>
      </c>
      <c r="Z9" s="83" t="str">
        <f>REPLACE(INDEX(GroupVertices[Group],MATCH(Edges[[#This Row],[Vertex 1]],GroupVertices[Vertex],0)),1,1,"")</f>
        <v>1</v>
      </c>
      <c r="AA9" s="83" t="str">
        <f>REPLACE(INDEX(GroupVertices[Group],MATCH(Edges[[#This Row],[Vertex 2]],GroupVertices[Vertex],0)),1,1,"")</f>
        <v>1</v>
      </c>
      <c r="AB9" s="49">
        <v>0</v>
      </c>
      <c r="AC9" s="50">
        <v>0</v>
      </c>
      <c r="AD9" s="49">
        <v>1</v>
      </c>
      <c r="AE9" s="50">
        <v>5</v>
      </c>
      <c r="AF9" s="49">
        <v>0</v>
      </c>
      <c r="AG9" s="50">
        <v>0</v>
      </c>
      <c r="AH9" s="49">
        <v>19</v>
      </c>
      <c r="AI9" s="50">
        <v>95</v>
      </c>
      <c r="AJ9" s="49">
        <v>20</v>
      </c>
    </row>
    <row r="10" spans="1:36" ht="15">
      <c r="A10" s="69" t="s">
        <v>223</v>
      </c>
      <c r="B10" s="69" t="s">
        <v>223</v>
      </c>
      <c r="C10" s="70"/>
      <c r="D10" s="71"/>
      <c r="E10" s="72"/>
      <c r="F10" s="73"/>
      <c r="G10" s="70"/>
      <c r="H10" s="74"/>
      <c r="I10" s="75"/>
      <c r="J10" s="75"/>
      <c r="K10" s="35" t="s">
        <v>65</v>
      </c>
      <c r="L10" s="82">
        <v>10</v>
      </c>
      <c r="M10" s="82"/>
      <c r="N10" s="77"/>
      <c r="O10" s="84" t="s">
        <v>716</v>
      </c>
      <c r="P10" s="84" t="s">
        <v>716</v>
      </c>
      <c r="Q10" s="84" t="s">
        <v>724</v>
      </c>
      <c r="R10" s="86" t="s">
        <v>1213</v>
      </c>
      <c r="S10" s="88">
        <v>43271.85076388889</v>
      </c>
      <c r="T10" s="84">
        <v>166</v>
      </c>
      <c r="U10" s="84">
        <v>8</v>
      </c>
      <c r="V10" s="84"/>
      <c r="W10" s="84"/>
      <c r="X10" s="84" t="s">
        <v>1714</v>
      </c>
      <c r="Y10">
        <v>1</v>
      </c>
      <c r="Z10" s="83" t="str">
        <f>REPLACE(INDEX(GroupVertices[Group],MATCH(Edges[[#This Row],[Vertex 1]],GroupVertices[Vertex],0)),1,1,"")</f>
        <v>1</v>
      </c>
      <c r="AA10" s="83" t="str">
        <f>REPLACE(INDEX(GroupVertices[Group],MATCH(Edges[[#This Row],[Vertex 2]],GroupVertices[Vertex],0)),1,1,"")</f>
        <v>1</v>
      </c>
      <c r="AB10" s="49">
        <v>0</v>
      </c>
      <c r="AC10" s="50">
        <v>0</v>
      </c>
      <c r="AD10" s="49">
        <v>2</v>
      </c>
      <c r="AE10" s="50">
        <v>8.695652173913043</v>
      </c>
      <c r="AF10" s="49">
        <v>0</v>
      </c>
      <c r="AG10" s="50">
        <v>0</v>
      </c>
      <c r="AH10" s="49">
        <v>21</v>
      </c>
      <c r="AI10" s="50">
        <v>91.30434782608695</v>
      </c>
      <c r="AJ10" s="49">
        <v>23</v>
      </c>
    </row>
    <row r="11" spans="1:36" ht="15">
      <c r="A11" s="69" t="s">
        <v>224</v>
      </c>
      <c r="B11" s="69" t="s">
        <v>224</v>
      </c>
      <c r="C11" s="70"/>
      <c r="D11" s="71"/>
      <c r="E11" s="72"/>
      <c r="F11" s="73"/>
      <c r="G11" s="70"/>
      <c r="H11" s="74"/>
      <c r="I11" s="75"/>
      <c r="J11" s="75"/>
      <c r="K11" s="35" t="s">
        <v>65</v>
      </c>
      <c r="L11" s="82">
        <v>11</v>
      </c>
      <c r="M11" s="82"/>
      <c r="N11" s="77"/>
      <c r="O11" s="84" t="s">
        <v>716</v>
      </c>
      <c r="P11" s="84" t="s">
        <v>716</v>
      </c>
      <c r="Q11" s="84" t="s">
        <v>725</v>
      </c>
      <c r="R11" s="86" t="s">
        <v>1214</v>
      </c>
      <c r="S11" s="88">
        <v>43272.81251157408</v>
      </c>
      <c r="T11" s="84">
        <v>541</v>
      </c>
      <c r="U11" s="84">
        <v>66</v>
      </c>
      <c r="V11" s="84"/>
      <c r="W11" s="84"/>
      <c r="X11" s="84"/>
      <c r="Y11">
        <v>1</v>
      </c>
      <c r="Z11" s="83" t="str">
        <f>REPLACE(INDEX(GroupVertices[Group],MATCH(Edges[[#This Row],[Vertex 1]],GroupVertices[Vertex],0)),1,1,"")</f>
        <v>1</v>
      </c>
      <c r="AA11" s="83" t="str">
        <f>REPLACE(INDEX(GroupVertices[Group],MATCH(Edges[[#This Row],[Vertex 2]],GroupVertices[Vertex],0)),1,1,"")</f>
        <v>1</v>
      </c>
      <c r="AB11" s="49">
        <v>0</v>
      </c>
      <c r="AC11" s="50">
        <v>0</v>
      </c>
      <c r="AD11" s="49">
        <v>0</v>
      </c>
      <c r="AE11" s="50">
        <v>0</v>
      </c>
      <c r="AF11" s="49">
        <v>0</v>
      </c>
      <c r="AG11" s="50">
        <v>0</v>
      </c>
      <c r="AH11" s="49">
        <v>20</v>
      </c>
      <c r="AI11" s="50">
        <v>100</v>
      </c>
      <c r="AJ11" s="49">
        <v>20</v>
      </c>
    </row>
    <row r="12" spans="1:36" ht="15">
      <c r="A12" s="69" t="s">
        <v>225</v>
      </c>
      <c r="B12" s="69" t="s">
        <v>225</v>
      </c>
      <c r="C12" s="70"/>
      <c r="D12" s="71"/>
      <c r="E12" s="72"/>
      <c r="F12" s="73"/>
      <c r="G12" s="70"/>
      <c r="H12" s="74"/>
      <c r="I12" s="75"/>
      <c r="J12" s="75"/>
      <c r="K12" s="35" t="s">
        <v>65</v>
      </c>
      <c r="L12" s="82">
        <v>12</v>
      </c>
      <c r="M12" s="82"/>
      <c r="N12" s="77"/>
      <c r="O12" s="84" t="s">
        <v>716</v>
      </c>
      <c r="P12" s="84" t="s">
        <v>716</v>
      </c>
      <c r="Q12" s="84" t="s">
        <v>726</v>
      </c>
      <c r="R12" s="86" t="s">
        <v>1215</v>
      </c>
      <c r="S12" s="88">
        <v>43273.26111111111</v>
      </c>
      <c r="T12" s="84">
        <v>213</v>
      </c>
      <c r="U12" s="84">
        <v>14</v>
      </c>
      <c r="V12" s="84"/>
      <c r="W12" s="84"/>
      <c r="X12" s="84"/>
      <c r="Y12">
        <v>1</v>
      </c>
      <c r="Z12" s="83" t="str">
        <f>REPLACE(INDEX(GroupVertices[Group],MATCH(Edges[[#This Row],[Vertex 1]],GroupVertices[Vertex],0)),1,1,"")</f>
        <v>1</v>
      </c>
      <c r="AA12" s="83" t="str">
        <f>REPLACE(INDEX(GroupVertices[Group],MATCH(Edges[[#This Row],[Vertex 2]],GroupVertices[Vertex],0)),1,1,"")</f>
        <v>1</v>
      </c>
      <c r="AB12" s="49">
        <v>1</v>
      </c>
      <c r="AC12" s="50">
        <v>7.6923076923076925</v>
      </c>
      <c r="AD12" s="49">
        <v>1</v>
      </c>
      <c r="AE12" s="50">
        <v>7.6923076923076925</v>
      </c>
      <c r="AF12" s="49">
        <v>0</v>
      </c>
      <c r="AG12" s="50">
        <v>0</v>
      </c>
      <c r="AH12" s="49">
        <v>11</v>
      </c>
      <c r="AI12" s="50">
        <v>84.61538461538461</v>
      </c>
      <c r="AJ12" s="49">
        <v>13</v>
      </c>
    </row>
    <row r="13" spans="1:36" ht="15">
      <c r="A13" s="69" t="s">
        <v>226</v>
      </c>
      <c r="B13" s="69" t="s">
        <v>226</v>
      </c>
      <c r="C13" s="70"/>
      <c r="D13" s="71"/>
      <c r="E13" s="72"/>
      <c r="F13" s="73"/>
      <c r="G13" s="70"/>
      <c r="H13" s="74"/>
      <c r="I13" s="75"/>
      <c r="J13" s="75"/>
      <c r="K13" s="35" t="s">
        <v>65</v>
      </c>
      <c r="L13" s="82">
        <v>13</v>
      </c>
      <c r="M13" s="82"/>
      <c r="N13" s="77"/>
      <c r="O13" s="84" t="s">
        <v>716</v>
      </c>
      <c r="P13" s="84" t="s">
        <v>716</v>
      </c>
      <c r="Q13" s="84" t="s">
        <v>727</v>
      </c>
      <c r="R13" s="86" t="s">
        <v>1216</v>
      </c>
      <c r="S13" s="88">
        <v>43273.78357638889</v>
      </c>
      <c r="T13" s="84">
        <v>7456</v>
      </c>
      <c r="U13" s="84">
        <v>245</v>
      </c>
      <c r="V13" s="84"/>
      <c r="W13" s="84"/>
      <c r="X13" s="84"/>
      <c r="Y13">
        <v>1</v>
      </c>
      <c r="Z13" s="83" t="str">
        <f>REPLACE(INDEX(GroupVertices[Group],MATCH(Edges[[#This Row],[Vertex 1]],GroupVertices[Vertex],0)),1,1,"")</f>
        <v>1</v>
      </c>
      <c r="AA13" s="83" t="str">
        <f>REPLACE(INDEX(GroupVertices[Group],MATCH(Edges[[#This Row],[Vertex 2]],GroupVertices[Vertex],0)),1,1,"")</f>
        <v>1</v>
      </c>
      <c r="AB13" s="49">
        <v>2</v>
      </c>
      <c r="AC13" s="50">
        <v>11.764705882352942</v>
      </c>
      <c r="AD13" s="49">
        <v>0</v>
      </c>
      <c r="AE13" s="50">
        <v>0</v>
      </c>
      <c r="AF13" s="49">
        <v>0</v>
      </c>
      <c r="AG13" s="50">
        <v>0</v>
      </c>
      <c r="AH13" s="49">
        <v>15</v>
      </c>
      <c r="AI13" s="50">
        <v>88.23529411764706</v>
      </c>
      <c r="AJ13" s="49">
        <v>17</v>
      </c>
    </row>
    <row r="14" spans="1:36" ht="15">
      <c r="A14" s="69" t="s">
        <v>227</v>
      </c>
      <c r="B14" s="69" t="s">
        <v>227</v>
      </c>
      <c r="C14" s="70"/>
      <c r="D14" s="71"/>
      <c r="E14" s="72"/>
      <c r="F14" s="73"/>
      <c r="G14" s="70"/>
      <c r="H14" s="74"/>
      <c r="I14" s="75"/>
      <c r="J14" s="75"/>
      <c r="K14" s="35" t="s">
        <v>65</v>
      </c>
      <c r="L14" s="82">
        <v>14</v>
      </c>
      <c r="M14" s="82"/>
      <c r="N14" s="77"/>
      <c r="O14" s="84" t="s">
        <v>716</v>
      </c>
      <c r="P14" s="84" t="s">
        <v>716</v>
      </c>
      <c r="Q14" s="84" t="s">
        <v>728</v>
      </c>
      <c r="R14" s="86" t="s">
        <v>1217</v>
      </c>
      <c r="S14" s="88">
        <v>43273.87501157408</v>
      </c>
      <c r="T14" s="84">
        <v>503</v>
      </c>
      <c r="U14" s="84">
        <v>11</v>
      </c>
      <c r="V14" s="84"/>
      <c r="W14" s="84"/>
      <c r="X14" s="84" t="s">
        <v>1714</v>
      </c>
      <c r="Y14">
        <v>1</v>
      </c>
      <c r="Z14" s="83" t="str">
        <f>REPLACE(INDEX(GroupVertices[Group],MATCH(Edges[[#This Row],[Vertex 1]],GroupVertices[Vertex],0)),1,1,"")</f>
        <v>1</v>
      </c>
      <c r="AA14" s="83" t="str">
        <f>REPLACE(INDEX(GroupVertices[Group],MATCH(Edges[[#This Row],[Vertex 2]],GroupVertices[Vertex],0)),1,1,"")</f>
        <v>1</v>
      </c>
      <c r="AB14" s="49">
        <v>4</v>
      </c>
      <c r="AC14" s="50">
        <v>14.285714285714286</v>
      </c>
      <c r="AD14" s="49">
        <v>3</v>
      </c>
      <c r="AE14" s="50">
        <v>10.714285714285714</v>
      </c>
      <c r="AF14" s="49">
        <v>0</v>
      </c>
      <c r="AG14" s="50">
        <v>0</v>
      </c>
      <c r="AH14" s="49">
        <v>21</v>
      </c>
      <c r="AI14" s="50">
        <v>75</v>
      </c>
      <c r="AJ14" s="49">
        <v>28</v>
      </c>
    </row>
    <row r="15" spans="1:36" ht="15">
      <c r="A15" s="69" t="s">
        <v>228</v>
      </c>
      <c r="B15" s="69" t="s">
        <v>228</v>
      </c>
      <c r="C15" s="70"/>
      <c r="D15" s="71"/>
      <c r="E15" s="72"/>
      <c r="F15" s="73"/>
      <c r="G15" s="70"/>
      <c r="H15" s="74"/>
      <c r="I15" s="75"/>
      <c r="J15" s="75"/>
      <c r="K15" s="35" t="s">
        <v>65</v>
      </c>
      <c r="L15" s="82">
        <v>15</v>
      </c>
      <c r="M15" s="82"/>
      <c r="N15" s="77"/>
      <c r="O15" s="84" t="s">
        <v>716</v>
      </c>
      <c r="P15" s="84" t="s">
        <v>716</v>
      </c>
      <c r="Q15" s="84" t="s">
        <v>729</v>
      </c>
      <c r="R15" s="86" t="s">
        <v>1218</v>
      </c>
      <c r="S15" s="88">
        <v>43274.76666666667</v>
      </c>
      <c r="T15" s="84">
        <v>216</v>
      </c>
      <c r="U15" s="84">
        <v>24</v>
      </c>
      <c r="V15" s="84"/>
      <c r="W15" s="84"/>
      <c r="X15" s="84"/>
      <c r="Y15">
        <v>1</v>
      </c>
      <c r="Z15" s="83" t="str">
        <f>REPLACE(INDEX(GroupVertices[Group],MATCH(Edges[[#This Row],[Vertex 1]],GroupVertices[Vertex],0)),1,1,"")</f>
        <v>1</v>
      </c>
      <c r="AA15" s="83" t="str">
        <f>REPLACE(INDEX(GroupVertices[Group],MATCH(Edges[[#This Row],[Vertex 2]],GroupVertices[Vertex],0)),1,1,"")</f>
        <v>1</v>
      </c>
      <c r="AB15" s="49">
        <v>1</v>
      </c>
      <c r="AC15" s="50">
        <v>2.5641025641025643</v>
      </c>
      <c r="AD15" s="49">
        <v>1</v>
      </c>
      <c r="AE15" s="50">
        <v>2.5641025641025643</v>
      </c>
      <c r="AF15" s="49">
        <v>0</v>
      </c>
      <c r="AG15" s="50">
        <v>0</v>
      </c>
      <c r="AH15" s="49">
        <v>37</v>
      </c>
      <c r="AI15" s="50">
        <v>94.87179487179488</v>
      </c>
      <c r="AJ15" s="49">
        <v>39</v>
      </c>
    </row>
    <row r="16" spans="1:36" ht="15">
      <c r="A16" s="69" t="s">
        <v>229</v>
      </c>
      <c r="B16" s="69" t="s">
        <v>229</v>
      </c>
      <c r="C16" s="70"/>
      <c r="D16" s="71"/>
      <c r="E16" s="72"/>
      <c r="F16" s="73"/>
      <c r="G16" s="70"/>
      <c r="H16" s="74"/>
      <c r="I16" s="75"/>
      <c r="J16" s="75"/>
      <c r="K16" s="35" t="s">
        <v>65</v>
      </c>
      <c r="L16" s="82">
        <v>16</v>
      </c>
      <c r="M16" s="82"/>
      <c r="N16" s="77"/>
      <c r="O16" s="84" t="s">
        <v>716</v>
      </c>
      <c r="P16" s="84" t="s">
        <v>716</v>
      </c>
      <c r="Q16" s="84" t="s">
        <v>730</v>
      </c>
      <c r="R16" s="86" t="s">
        <v>1219</v>
      </c>
      <c r="S16" s="88">
        <v>43275.802083333336</v>
      </c>
      <c r="T16" s="84">
        <v>1400</v>
      </c>
      <c r="U16" s="84">
        <v>54</v>
      </c>
      <c r="V16" s="84"/>
      <c r="W16" s="84"/>
      <c r="X16" s="84" t="s">
        <v>1713</v>
      </c>
      <c r="Y16">
        <v>1</v>
      </c>
      <c r="Z16" s="83" t="str">
        <f>REPLACE(INDEX(GroupVertices[Group],MATCH(Edges[[#This Row],[Vertex 1]],GroupVertices[Vertex],0)),1,1,"")</f>
        <v>1</v>
      </c>
      <c r="AA16" s="83" t="str">
        <f>REPLACE(INDEX(GroupVertices[Group],MATCH(Edges[[#This Row],[Vertex 2]],GroupVertices[Vertex],0)),1,1,"")</f>
        <v>1</v>
      </c>
      <c r="AB16" s="49">
        <v>1</v>
      </c>
      <c r="AC16" s="50">
        <v>4</v>
      </c>
      <c r="AD16" s="49">
        <v>0</v>
      </c>
      <c r="AE16" s="50">
        <v>0</v>
      </c>
      <c r="AF16" s="49">
        <v>0</v>
      </c>
      <c r="AG16" s="50">
        <v>0</v>
      </c>
      <c r="AH16" s="49">
        <v>24</v>
      </c>
      <c r="AI16" s="50">
        <v>96</v>
      </c>
      <c r="AJ16" s="49">
        <v>25</v>
      </c>
    </row>
    <row r="17" spans="1:36" ht="15">
      <c r="A17" s="69" t="s">
        <v>230</v>
      </c>
      <c r="B17" s="69" t="s">
        <v>230</v>
      </c>
      <c r="C17" s="70"/>
      <c r="D17" s="71"/>
      <c r="E17" s="72"/>
      <c r="F17" s="73"/>
      <c r="G17" s="70"/>
      <c r="H17" s="74"/>
      <c r="I17" s="75"/>
      <c r="J17" s="75"/>
      <c r="K17" s="35" t="s">
        <v>65</v>
      </c>
      <c r="L17" s="82">
        <v>17</v>
      </c>
      <c r="M17" s="82"/>
      <c r="N17" s="77"/>
      <c r="O17" s="84" t="s">
        <v>716</v>
      </c>
      <c r="P17" s="84" t="s">
        <v>716</v>
      </c>
      <c r="Q17" s="84" t="s">
        <v>731</v>
      </c>
      <c r="R17" s="86" t="s">
        <v>1220</v>
      </c>
      <c r="S17" s="88">
        <v>43276.248773148145</v>
      </c>
      <c r="T17" s="84">
        <v>728</v>
      </c>
      <c r="U17" s="84">
        <v>17</v>
      </c>
      <c r="V17" s="84"/>
      <c r="W17" s="84"/>
      <c r="X17" s="84" t="s">
        <v>1716</v>
      </c>
      <c r="Y17">
        <v>1</v>
      </c>
      <c r="Z17" s="83" t="str">
        <f>REPLACE(INDEX(GroupVertices[Group],MATCH(Edges[[#This Row],[Vertex 1]],GroupVertices[Vertex],0)),1,1,"")</f>
        <v>1</v>
      </c>
      <c r="AA17" s="83" t="str">
        <f>REPLACE(INDEX(GroupVertices[Group],MATCH(Edges[[#This Row],[Vertex 2]],GroupVertices[Vertex],0)),1,1,"")</f>
        <v>1</v>
      </c>
      <c r="AB17" s="49">
        <v>2</v>
      </c>
      <c r="AC17" s="50">
        <v>8</v>
      </c>
      <c r="AD17" s="49">
        <v>1</v>
      </c>
      <c r="AE17" s="50">
        <v>4</v>
      </c>
      <c r="AF17" s="49">
        <v>0</v>
      </c>
      <c r="AG17" s="50">
        <v>0</v>
      </c>
      <c r="AH17" s="49">
        <v>22</v>
      </c>
      <c r="AI17" s="50">
        <v>88</v>
      </c>
      <c r="AJ17" s="49">
        <v>25</v>
      </c>
    </row>
    <row r="18" spans="1:36" ht="15">
      <c r="A18" s="69" t="s">
        <v>231</v>
      </c>
      <c r="B18" s="69" t="s">
        <v>231</v>
      </c>
      <c r="C18" s="70"/>
      <c r="D18" s="71"/>
      <c r="E18" s="72"/>
      <c r="F18" s="73"/>
      <c r="G18" s="70"/>
      <c r="H18" s="74"/>
      <c r="I18" s="75"/>
      <c r="J18" s="75"/>
      <c r="K18" s="35" t="s">
        <v>65</v>
      </c>
      <c r="L18" s="82">
        <v>18</v>
      </c>
      <c r="M18" s="82"/>
      <c r="N18" s="77"/>
      <c r="O18" s="84" t="s">
        <v>716</v>
      </c>
      <c r="P18" s="84" t="s">
        <v>716</v>
      </c>
      <c r="Q18" s="84" t="s">
        <v>732</v>
      </c>
      <c r="R18" s="86" t="s">
        <v>1221</v>
      </c>
      <c r="S18" s="88">
        <v>43276.54236111111</v>
      </c>
      <c r="T18" s="84">
        <v>689</v>
      </c>
      <c r="U18" s="84">
        <v>30</v>
      </c>
      <c r="V18" s="84"/>
      <c r="W18" s="84"/>
      <c r="X18" s="84" t="s">
        <v>1714</v>
      </c>
      <c r="Y18">
        <v>1</v>
      </c>
      <c r="Z18" s="83" t="str">
        <f>REPLACE(INDEX(GroupVertices[Group],MATCH(Edges[[#This Row],[Vertex 1]],GroupVertices[Vertex],0)),1,1,"")</f>
        <v>1</v>
      </c>
      <c r="AA18" s="83" t="str">
        <f>REPLACE(INDEX(GroupVertices[Group],MATCH(Edges[[#This Row],[Vertex 2]],GroupVertices[Vertex],0)),1,1,"")</f>
        <v>1</v>
      </c>
      <c r="AB18" s="49">
        <v>1</v>
      </c>
      <c r="AC18" s="50">
        <v>3.7037037037037037</v>
      </c>
      <c r="AD18" s="49">
        <v>2</v>
      </c>
      <c r="AE18" s="50">
        <v>7.407407407407407</v>
      </c>
      <c r="AF18" s="49">
        <v>0</v>
      </c>
      <c r="AG18" s="50">
        <v>0</v>
      </c>
      <c r="AH18" s="49">
        <v>24</v>
      </c>
      <c r="AI18" s="50">
        <v>88.88888888888889</v>
      </c>
      <c r="AJ18" s="49">
        <v>27</v>
      </c>
    </row>
    <row r="19" spans="1:36" ht="15">
      <c r="A19" s="69" t="s">
        <v>232</v>
      </c>
      <c r="B19" s="69" t="s">
        <v>232</v>
      </c>
      <c r="C19" s="70"/>
      <c r="D19" s="71"/>
      <c r="E19" s="72"/>
      <c r="F19" s="73"/>
      <c r="G19" s="70"/>
      <c r="H19" s="74"/>
      <c r="I19" s="75"/>
      <c r="J19" s="75"/>
      <c r="K19" s="35" t="s">
        <v>65</v>
      </c>
      <c r="L19" s="82">
        <v>19</v>
      </c>
      <c r="M19" s="82"/>
      <c r="N19" s="77"/>
      <c r="O19" s="84" t="s">
        <v>716</v>
      </c>
      <c r="P19" s="84" t="s">
        <v>716</v>
      </c>
      <c r="Q19" s="84" t="s">
        <v>733</v>
      </c>
      <c r="R19" s="86" t="s">
        <v>1222</v>
      </c>
      <c r="S19" s="88">
        <v>43276.9340625</v>
      </c>
      <c r="T19" s="84">
        <v>262</v>
      </c>
      <c r="U19" s="84">
        <v>8</v>
      </c>
      <c r="V19" s="84"/>
      <c r="W19" s="84"/>
      <c r="X19" s="84"/>
      <c r="Y19">
        <v>1</v>
      </c>
      <c r="Z19" s="83" t="str">
        <f>REPLACE(INDEX(GroupVertices[Group],MATCH(Edges[[#This Row],[Vertex 1]],GroupVertices[Vertex],0)),1,1,"")</f>
        <v>1</v>
      </c>
      <c r="AA19" s="83" t="str">
        <f>REPLACE(INDEX(GroupVertices[Group],MATCH(Edges[[#This Row],[Vertex 2]],GroupVertices[Vertex],0)),1,1,"")</f>
        <v>1</v>
      </c>
      <c r="AB19" s="49">
        <v>1</v>
      </c>
      <c r="AC19" s="50">
        <v>3.7037037037037037</v>
      </c>
      <c r="AD19" s="49">
        <v>2</v>
      </c>
      <c r="AE19" s="50">
        <v>7.407407407407407</v>
      </c>
      <c r="AF19" s="49">
        <v>0</v>
      </c>
      <c r="AG19" s="50">
        <v>0</v>
      </c>
      <c r="AH19" s="49">
        <v>24</v>
      </c>
      <c r="AI19" s="50">
        <v>88.88888888888889</v>
      </c>
      <c r="AJ19" s="49">
        <v>27</v>
      </c>
    </row>
    <row r="20" spans="1:36" ht="15">
      <c r="A20" s="69" t="s">
        <v>233</v>
      </c>
      <c r="B20" s="69" t="s">
        <v>233</v>
      </c>
      <c r="C20" s="70"/>
      <c r="D20" s="71"/>
      <c r="E20" s="72"/>
      <c r="F20" s="73"/>
      <c r="G20" s="70"/>
      <c r="H20" s="74"/>
      <c r="I20" s="75"/>
      <c r="J20" s="75"/>
      <c r="K20" s="35" t="s">
        <v>65</v>
      </c>
      <c r="L20" s="82">
        <v>20</v>
      </c>
      <c r="M20" s="82"/>
      <c r="N20" s="77"/>
      <c r="O20" s="84" t="s">
        <v>716</v>
      </c>
      <c r="P20" s="84" t="s">
        <v>716</v>
      </c>
      <c r="Q20" s="84" t="s">
        <v>734</v>
      </c>
      <c r="R20" s="86" t="s">
        <v>1223</v>
      </c>
      <c r="S20" s="88">
        <v>43277.52908564815</v>
      </c>
      <c r="T20" s="84">
        <v>2348</v>
      </c>
      <c r="U20" s="84">
        <v>759</v>
      </c>
      <c r="V20" s="84"/>
      <c r="W20" s="84"/>
      <c r="X20" s="84"/>
      <c r="Y20">
        <v>1</v>
      </c>
      <c r="Z20" s="83" t="str">
        <f>REPLACE(INDEX(GroupVertices[Group],MATCH(Edges[[#This Row],[Vertex 1]],GroupVertices[Vertex],0)),1,1,"")</f>
        <v>1</v>
      </c>
      <c r="AA20" s="83" t="str">
        <f>REPLACE(INDEX(GroupVertices[Group],MATCH(Edges[[#This Row],[Vertex 2]],GroupVertices[Vertex],0)),1,1,"")</f>
        <v>1</v>
      </c>
      <c r="AB20" s="49">
        <v>0</v>
      </c>
      <c r="AC20" s="50">
        <v>0</v>
      </c>
      <c r="AD20" s="49">
        <v>2</v>
      </c>
      <c r="AE20" s="50">
        <v>5.882352941176471</v>
      </c>
      <c r="AF20" s="49">
        <v>0</v>
      </c>
      <c r="AG20" s="50">
        <v>0</v>
      </c>
      <c r="AH20" s="49">
        <v>32</v>
      </c>
      <c r="AI20" s="50">
        <v>94.11764705882354</v>
      </c>
      <c r="AJ20" s="49">
        <v>34</v>
      </c>
    </row>
    <row r="21" spans="1:36" ht="15">
      <c r="A21" s="69" t="s">
        <v>234</v>
      </c>
      <c r="B21" s="69" t="s">
        <v>234</v>
      </c>
      <c r="C21" s="70"/>
      <c r="D21" s="71"/>
      <c r="E21" s="72"/>
      <c r="F21" s="73"/>
      <c r="G21" s="70"/>
      <c r="H21" s="74"/>
      <c r="I21" s="75"/>
      <c r="J21" s="75"/>
      <c r="K21" s="35" t="s">
        <v>65</v>
      </c>
      <c r="L21" s="82">
        <v>21</v>
      </c>
      <c r="M21" s="82"/>
      <c r="N21" s="77"/>
      <c r="O21" s="84" t="s">
        <v>716</v>
      </c>
      <c r="P21" s="84" t="s">
        <v>716</v>
      </c>
      <c r="Q21" s="84" t="s">
        <v>735</v>
      </c>
      <c r="R21" s="86" t="s">
        <v>1224</v>
      </c>
      <c r="S21" s="88">
        <v>43277.742418981485</v>
      </c>
      <c r="T21" s="84">
        <v>2036</v>
      </c>
      <c r="U21" s="84">
        <v>100</v>
      </c>
      <c r="V21" s="84"/>
      <c r="W21" s="84"/>
      <c r="X21" s="84"/>
      <c r="Y21">
        <v>1</v>
      </c>
      <c r="Z21" s="83" t="str">
        <f>REPLACE(INDEX(GroupVertices[Group],MATCH(Edges[[#This Row],[Vertex 1]],GroupVertices[Vertex],0)),1,1,"")</f>
        <v>1</v>
      </c>
      <c r="AA21" s="83" t="str">
        <f>REPLACE(INDEX(GroupVertices[Group],MATCH(Edges[[#This Row],[Vertex 2]],GroupVertices[Vertex],0)),1,1,"")</f>
        <v>1</v>
      </c>
      <c r="AB21" s="49">
        <v>1</v>
      </c>
      <c r="AC21" s="50">
        <v>4</v>
      </c>
      <c r="AD21" s="49">
        <v>1</v>
      </c>
      <c r="AE21" s="50">
        <v>4</v>
      </c>
      <c r="AF21" s="49">
        <v>0</v>
      </c>
      <c r="AG21" s="50">
        <v>0</v>
      </c>
      <c r="AH21" s="49">
        <v>23</v>
      </c>
      <c r="AI21" s="50">
        <v>92</v>
      </c>
      <c r="AJ21" s="49">
        <v>25</v>
      </c>
    </row>
    <row r="22" spans="1:36" ht="15">
      <c r="A22" s="69" t="s">
        <v>235</v>
      </c>
      <c r="B22" s="69" t="s">
        <v>235</v>
      </c>
      <c r="C22" s="70"/>
      <c r="D22" s="71"/>
      <c r="E22" s="72"/>
      <c r="F22" s="73"/>
      <c r="G22" s="70"/>
      <c r="H22" s="74"/>
      <c r="I22" s="75"/>
      <c r="J22" s="75"/>
      <c r="K22" s="35" t="s">
        <v>65</v>
      </c>
      <c r="L22" s="82">
        <v>22</v>
      </c>
      <c r="M22" s="82"/>
      <c r="N22" s="77"/>
      <c r="O22" s="84" t="s">
        <v>716</v>
      </c>
      <c r="P22" s="84" t="s">
        <v>716</v>
      </c>
      <c r="Q22" s="84" t="s">
        <v>736</v>
      </c>
      <c r="R22" s="86" t="s">
        <v>1225</v>
      </c>
      <c r="S22" s="88">
        <v>43277.916817129626</v>
      </c>
      <c r="T22" s="84">
        <v>70</v>
      </c>
      <c r="U22" s="84">
        <v>8</v>
      </c>
      <c r="V22" s="84"/>
      <c r="W22" s="84"/>
      <c r="X22" s="84" t="s">
        <v>1714</v>
      </c>
      <c r="Y22">
        <v>1</v>
      </c>
      <c r="Z22" s="83" t="str">
        <f>REPLACE(INDEX(GroupVertices[Group],MATCH(Edges[[#This Row],[Vertex 1]],GroupVertices[Vertex],0)),1,1,"")</f>
        <v>1</v>
      </c>
      <c r="AA22" s="83" t="str">
        <f>REPLACE(INDEX(GroupVertices[Group],MATCH(Edges[[#This Row],[Vertex 2]],GroupVertices[Vertex],0)),1,1,"")</f>
        <v>1</v>
      </c>
      <c r="AB22" s="49">
        <v>0</v>
      </c>
      <c r="AC22" s="50">
        <v>0</v>
      </c>
      <c r="AD22" s="49">
        <v>0</v>
      </c>
      <c r="AE22" s="50">
        <v>0</v>
      </c>
      <c r="AF22" s="49">
        <v>0</v>
      </c>
      <c r="AG22" s="50">
        <v>0</v>
      </c>
      <c r="AH22" s="49">
        <v>28</v>
      </c>
      <c r="AI22" s="50">
        <v>100</v>
      </c>
      <c r="AJ22" s="49">
        <v>28</v>
      </c>
    </row>
    <row r="23" spans="1:36" ht="15">
      <c r="A23" s="69" t="s">
        <v>236</v>
      </c>
      <c r="B23" s="69" t="s">
        <v>236</v>
      </c>
      <c r="C23" s="70"/>
      <c r="D23" s="71"/>
      <c r="E23" s="72"/>
      <c r="F23" s="73"/>
      <c r="G23" s="70"/>
      <c r="H23" s="74"/>
      <c r="I23" s="75"/>
      <c r="J23" s="75"/>
      <c r="K23" s="35" t="s">
        <v>65</v>
      </c>
      <c r="L23" s="82">
        <v>23</v>
      </c>
      <c r="M23" s="82"/>
      <c r="N23" s="77"/>
      <c r="O23" s="84" t="s">
        <v>716</v>
      </c>
      <c r="P23" s="84" t="s">
        <v>716</v>
      </c>
      <c r="Q23" s="84" t="s">
        <v>737</v>
      </c>
      <c r="R23" s="86" t="s">
        <v>1226</v>
      </c>
      <c r="S23" s="88">
        <v>43278.186527777776</v>
      </c>
      <c r="T23" s="84">
        <v>370</v>
      </c>
      <c r="U23" s="84">
        <v>13</v>
      </c>
      <c r="V23" s="84"/>
      <c r="W23" s="84"/>
      <c r="X23" s="84"/>
      <c r="Y23">
        <v>1</v>
      </c>
      <c r="Z23" s="83" t="str">
        <f>REPLACE(INDEX(GroupVertices[Group],MATCH(Edges[[#This Row],[Vertex 1]],GroupVertices[Vertex],0)),1,1,"")</f>
        <v>1</v>
      </c>
      <c r="AA23" s="83" t="str">
        <f>REPLACE(INDEX(GroupVertices[Group],MATCH(Edges[[#This Row],[Vertex 2]],GroupVertices[Vertex],0)),1,1,"")</f>
        <v>1</v>
      </c>
      <c r="AB23" s="49">
        <v>2</v>
      </c>
      <c r="AC23" s="50">
        <v>10.526315789473685</v>
      </c>
      <c r="AD23" s="49">
        <v>1</v>
      </c>
      <c r="AE23" s="50">
        <v>5.2631578947368425</v>
      </c>
      <c r="AF23" s="49">
        <v>0</v>
      </c>
      <c r="AG23" s="50">
        <v>0</v>
      </c>
      <c r="AH23" s="49">
        <v>16</v>
      </c>
      <c r="AI23" s="50">
        <v>84.21052631578948</v>
      </c>
      <c r="AJ23" s="49">
        <v>19</v>
      </c>
    </row>
    <row r="24" spans="1:36" ht="15">
      <c r="A24" s="69" t="s">
        <v>237</v>
      </c>
      <c r="B24" s="69" t="s">
        <v>237</v>
      </c>
      <c r="C24" s="70"/>
      <c r="D24" s="71"/>
      <c r="E24" s="72"/>
      <c r="F24" s="73"/>
      <c r="G24" s="70"/>
      <c r="H24" s="74"/>
      <c r="I24" s="75"/>
      <c r="J24" s="75"/>
      <c r="K24" s="35" t="s">
        <v>65</v>
      </c>
      <c r="L24" s="82">
        <v>24</v>
      </c>
      <c r="M24" s="82"/>
      <c r="N24" s="77"/>
      <c r="O24" s="84" t="s">
        <v>716</v>
      </c>
      <c r="P24" s="84" t="s">
        <v>716</v>
      </c>
      <c r="Q24" s="84" t="s">
        <v>738</v>
      </c>
      <c r="R24" s="86" t="s">
        <v>1227</v>
      </c>
      <c r="S24" s="88">
        <v>43278.260416666664</v>
      </c>
      <c r="T24" s="84">
        <v>1529</v>
      </c>
      <c r="U24" s="84">
        <v>22</v>
      </c>
      <c r="V24" s="84"/>
      <c r="W24" s="84"/>
      <c r="X24" s="84"/>
      <c r="Y24">
        <v>1</v>
      </c>
      <c r="Z24" s="83" t="str">
        <f>REPLACE(INDEX(GroupVertices[Group],MATCH(Edges[[#This Row],[Vertex 1]],GroupVertices[Vertex],0)),1,1,"")</f>
        <v>1</v>
      </c>
      <c r="AA24" s="83" t="str">
        <f>REPLACE(INDEX(GroupVertices[Group],MATCH(Edges[[#This Row],[Vertex 2]],GroupVertices[Vertex],0)),1,1,"")</f>
        <v>1</v>
      </c>
      <c r="AB24" s="49">
        <v>2</v>
      </c>
      <c r="AC24" s="50">
        <v>7.407407407407407</v>
      </c>
      <c r="AD24" s="49">
        <v>0</v>
      </c>
      <c r="AE24" s="50">
        <v>0</v>
      </c>
      <c r="AF24" s="49">
        <v>0</v>
      </c>
      <c r="AG24" s="50">
        <v>0</v>
      </c>
      <c r="AH24" s="49">
        <v>25</v>
      </c>
      <c r="AI24" s="50">
        <v>92.5925925925926</v>
      </c>
      <c r="AJ24" s="49">
        <v>27</v>
      </c>
    </row>
    <row r="25" spans="1:36" ht="15">
      <c r="A25" s="69" t="s">
        <v>238</v>
      </c>
      <c r="B25" s="69" t="s">
        <v>238</v>
      </c>
      <c r="C25" s="70"/>
      <c r="D25" s="71"/>
      <c r="E25" s="72"/>
      <c r="F25" s="73"/>
      <c r="G25" s="70"/>
      <c r="H25" s="74"/>
      <c r="I25" s="75"/>
      <c r="J25" s="75"/>
      <c r="K25" s="35" t="s">
        <v>65</v>
      </c>
      <c r="L25" s="82">
        <v>25</v>
      </c>
      <c r="M25" s="82"/>
      <c r="N25" s="77"/>
      <c r="O25" s="84" t="s">
        <v>716</v>
      </c>
      <c r="P25" s="84" t="s">
        <v>716</v>
      </c>
      <c r="Q25" s="84"/>
      <c r="R25" s="86" t="s">
        <v>1228</v>
      </c>
      <c r="S25" s="88">
        <v>43278.890555555554</v>
      </c>
      <c r="T25" s="84">
        <v>161</v>
      </c>
      <c r="U25" s="84">
        <v>4</v>
      </c>
      <c r="V25" s="84"/>
      <c r="W25" s="84"/>
      <c r="X25" s="84"/>
      <c r="Y25">
        <v>1</v>
      </c>
      <c r="Z25" s="83" t="str">
        <f>REPLACE(INDEX(GroupVertices[Group],MATCH(Edges[[#This Row],[Vertex 1]],GroupVertices[Vertex],0)),1,1,"")</f>
        <v>1</v>
      </c>
      <c r="AA25" s="83" t="str">
        <f>REPLACE(INDEX(GroupVertices[Group],MATCH(Edges[[#This Row],[Vertex 2]],GroupVertices[Vertex],0)),1,1,"")</f>
        <v>1</v>
      </c>
      <c r="AB25" s="49"/>
      <c r="AC25" s="50"/>
      <c r="AD25" s="49"/>
      <c r="AE25" s="50"/>
      <c r="AF25" s="49"/>
      <c r="AG25" s="50"/>
      <c r="AH25" s="49"/>
      <c r="AI25" s="50"/>
      <c r="AJ25" s="49"/>
    </row>
    <row r="26" spans="1:36" ht="15">
      <c r="A26" s="69" t="s">
        <v>239</v>
      </c>
      <c r="B26" s="69" t="s">
        <v>239</v>
      </c>
      <c r="C26" s="70"/>
      <c r="D26" s="71"/>
      <c r="E26" s="72"/>
      <c r="F26" s="73"/>
      <c r="G26" s="70"/>
      <c r="H26" s="74"/>
      <c r="I26" s="75"/>
      <c r="J26" s="75"/>
      <c r="K26" s="35" t="s">
        <v>65</v>
      </c>
      <c r="L26" s="82">
        <v>26</v>
      </c>
      <c r="M26" s="82"/>
      <c r="N26" s="77"/>
      <c r="O26" s="84" t="s">
        <v>716</v>
      </c>
      <c r="P26" s="84" t="s">
        <v>716</v>
      </c>
      <c r="Q26" s="84" t="s">
        <v>739</v>
      </c>
      <c r="R26" s="86" t="s">
        <v>1229</v>
      </c>
      <c r="S26" s="88">
        <v>43278.97574074074</v>
      </c>
      <c r="T26" s="84">
        <v>455</v>
      </c>
      <c r="U26" s="84">
        <v>3</v>
      </c>
      <c r="V26" s="84"/>
      <c r="W26" s="84"/>
      <c r="X26" s="84" t="s">
        <v>1714</v>
      </c>
      <c r="Y26">
        <v>1</v>
      </c>
      <c r="Z26" s="83" t="str">
        <f>REPLACE(INDEX(GroupVertices[Group],MATCH(Edges[[#This Row],[Vertex 1]],GroupVertices[Vertex],0)),1,1,"")</f>
        <v>1</v>
      </c>
      <c r="AA26" s="83" t="str">
        <f>REPLACE(INDEX(GroupVertices[Group],MATCH(Edges[[#This Row],[Vertex 2]],GroupVertices[Vertex],0)),1,1,"")</f>
        <v>1</v>
      </c>
      <c r="AB26" s="49">
        <v>1</v>
      </c>
      <c r="AC26" s="50">
        <v>5.2631578947368425</v>
      </c>
      <c r="AD26" s="49">
        <v>0</v>
      </c>
      <c r="AE26" s="50">
        <v>0</v>
      </c>
      <c r="AF26" s="49">
        <v>0</v>
      </c>
      <c r="AG26" s="50">
        <v>0</v>
      </c>
      <c r="AH26" s="49">
        <v>18</v>
      </c>
      <c r="AI26" s="50">
        <v>94.73684210526316</v>
      </c>
      <c r="AJ26" s="49">
        <v>19</v>
      </c>
    </row>
    <row r="27" spans="1:36" ht="15">
      <c r="A27" s="69" t="s">
        <v>240</v>
      </c>
      <c r="B27" s="69" t="s">
        <v>240</v>
      </c>
      <c r="C27" s="70"/>
      <c r="D27" s="71"/>
      <c r="E27" s="72"/>
      <c r="F27" s="73"/>
      <c r="G27" s="70"/>
      <c r="H27" s="74"/>
      <c r="I27" s="75"/>
      <c r="J27" s="75"/>
      <c r="K27" s="35" t="s">
        <v>65</v>
      </c>
      <c r="L27" s="82">
        <v>27</v>
      </c>
      <c r="M27" s="82"/>
      <c r="N27" s="77"/>
      <c r="O27" s="84" t="s">
        <v>716</v>
      </c>
      <c r="P27" s="84" t="s">
        <v>716</v>
      </c>
      <c r="Q27" s="84" t="s">
        <v>740</v>
      </c>
      <c r="R27" s="86" t="s">
        <v>1230</v>
      </c>
      <c r="S27" s="88">
        <v>43279.29050925926</v>
      </c>
      <c r="T27" s="84">
        <v>149</v>
      </c>
      <c r="U27" s="84">
        <v>2</v>
      </c>
      <c r="V27" s="84"/>
      <c r="W27" s="84"/>
      <c r="X27" s="84" t="s">
        <v>1717</v>
      </c>
      <c r="Y27">
        <v>1</v>
      </c>
      <c r="Z27" s="83" t="str">
        <f>REPLACE(INDEX(GroupVertices[Group],MATCH(Edges[[#This Row],[Vertex 1]],GroupVertices[Vertex],0)),1,1,"")</f>
        <v>1</v>
      </c>
      <c r="AA27" s="83" t="str">
        <f>REPLACE(INDEX(GroupVertices[Group],MATCH(Edges[[#This Row],[Vertex 2]],GroupVertices[Vertex],0)),1,1,"")</f>
        <v>1</v>
      </c>
      <c r="AB27" s="49">
        <v>0</v>
      </c>
      <c r="AC27" s="50">
        <v>0</v>
      </c>
      <c r="AD27" s="49">
        <v>2</v>
      </c>
      <c r="AE27" s="50">
        <v>8.333333333333334</v>
      </c>
      <c r="AF27" s="49">
        <v>0</v>
      </c>
      <c r="AG27" s="50">
        <v>0</v>
      </c>
      <c r="AH27" s="49">
        <v>22</v>
      </c>
      <c r="AI27" s="50">
        <v>91.66666666666667</v>
      </c>
      <c r="AJ27" s="49">
        <v>24</v>
      </c>
    </row>
    <row r="28" spans="1:36" ht="15">
      <c r="A28" s="69" t="s">
        <v>241</v>
      </c>
      <c r="B28" s="69" t="s">
        <v>241</v>
      </c>
      <c r="C28" s="70"/>
      <c r="D28" s="71"/>
      <c r="E28" s="72"/>
      <c r="F28" s="73"/>
      <c r="G28" s="70"/>
      <c r="H28" s="74"/>
      <c r="I28" s="75"/>
      <c r="J28" s="75"/>
      <c r="K28" s="35" t="s">
        <v>65</v>
      </c>
      <c r="L28" s="82">
        <v>28</v>
      </c>
      <c r="M28" s="82"/>
      <c r="N28" s="77"/>
      <c r="O28" s="84" t="s">
        <v>716</v>
      </c>
      <c r="P28" s="84" t="s">
        <v>716</v>
      </c>
      <c r="Q28" s="84" t="s">
        <v>741</v>
      </c>
      <c r="R28" s="86" t="s">
        <v>1231</v>
      </c>
      <c r="S28" s="88">
        <v>43279.466782407406</v>
      </c>
      <c r="T28" s="84">
        <v>828</v>
      </c>
      <c r="U28" s="84">
        <v>80</v>
      </c>
      <c r="V28" s="84"/>
      <c r="W28" s="84"/>
      <c r="X28" s="84" t="s">
        <v>1713</v>
      </c>
      <c r="Y28">
        <v>1</v>
      </c>
      <c r="Z28" s="83" t="str">
        <f>REPLACE(INDEX(GroupVertices[Group],MATCH(Edges[[#This Row],[Vertex 1]],GroupVertices[Vertex],0)),1,1,"")</f>
        <v>1</v>
      </c>
      <c r="AA28" s="83" t="str">
        <f>REPLACE(INDEX(GroupVertices[Group],MATCH(Edges[[#This Row],[Vertex 2]],GroupVertices[Vertex],0)),1,1,"")</f>
        <v>1</v>
      </c>
      <c r="AB28" s="49">
        <v>0</v>
      </c>
      <c r="AC28" s="50">
        <v>0</v>
      </c>
      <c r="AD28" s="49">
        <v>1</v>
      </c>
      <c r="AE28" s="50">
        <v>5.555555555555555</v>
      </c>
      <c r="AF28" s="49">
        <v>0</v>
      </c>
      <c r="AG28" s="50">
        <v>0</v>
      </c>
      <c r="AH28" s="49">
        <v>17</v>
      </c>
      <c r="AI28" s="50">
        <v>94.44444444444444</v>
      </c>
      <c r="AJ28" s="49">
        <v>18</v>
      </c>
    </row>
    <row r="29" spans="1:36" ht="15">
      <c r="A29" s="69" t="s">
        <v>242</v>
      </c>
      <c r="B29" s="69" t="s">
        <v>242</v>
      </c>
      <c r="C29" s="70"/>
      <c r="D29" s="71"/>
      <c r="E29" s="72"/>
      <c r="F29" s="73"/>
      <c r="G29" s="70"/>
      <c r="H29" s="74"/>
      <c r="I29" s="75"/>
      <c r="J29" s="75"/>
      <c r="K29" s="35" t="s">
        <v>65</v>
      </c>
      <c r="L29" s="82">
        <v>29</v>
      </c>
      <c r="M29" s="82"/>
      <c r="N29" s="77"/>
      <c r="O29" s="84" t="s">
        <v>716</v>
      </c>
      <c r="P29" s="84" t="s">
        <v>716</v>
      </c>
      <c r="Q29" s="84" t="s">
        <v>742</v>
      </c>
      <c r="R29" s="86" t="s">
        <v>1232</v>
      </c>
      <c r="S29" s="88">
        <v>43280.229166666664</v>
      </c>
      <c r="T29" s="84">
        <v>494</v>
      </c>
      <c r="U29" s="84">
        <v>15</v>
      </c>
      <c r="V29" s="84"/>
      <c r="W29" s="84"/>
      <c r="X29" s="84"/>
      <c r="Y29">
        <v>1</v>
      </c>
      <c r="Z29" s="83" t="str">
        <f>REPLACE(INDEX(GroupVertices[Group],MATCH(Edges[[#This Row],[Vertex 1]],GroupVertices[Vertex],0)),1,1,"")</f>
        <v>1</v>
      </c>
      <c r="AA29" s="83" t="str">
        <f>REPLACE(INDEX(GroupVertices[Group],MATCH(Edges[[#This Row],[Vertex 2]],GroupVertices[Vertex],0)),1,1,"")</f>
        <v>1</v>
      </c>
      <c r="AB29" s="49">
        <v>0</v>
      </c>
      <c r="AC29" s="50">
        <v>0</v>
      </c>
      <c r="AD29" s="49">
        <v>2</v>
      </c>
      <c r="AE29" s="50">
        <v>6.0606060606060606</v>
      </c>
      <c r="AF29" s="49">
        <v>0</v>
      </c>
      <c r="AG29" s="50">
        <v>0</v>
      </c>
      <c r="AH29" s="49">
        <v>31</v>
      </c>
      <c r="AI29" s="50">
        <v>93.93939393939394</v>
      </c>
      <c r="AJ29" s="49">
        <v>33</v>
      </c>
    </row>
    <row r="30" spans="1:36" ht="15">
      <c r="A30" s="69" t="s">
        <v>243</v>
      </c>
      <c r="B30" s="69" t="s">
        <v>243</v>
      </c>
      <c r="C30" s="70"/>
      <c r="D30" s="71"/>
      <c r="E30" s="72"/>
      <c r="F30" s="73"/>
      <c r="G30" s="70"/>
      <c r="H30" s="74"/>
      <c r="I30" s="75"/>
      <c r="J30" s="75"/>
      <c r="K30" s="35" t="s">
        <v>65</v>
      </c>
      <c r="L30" s="82">
        <v>30</v>
      </c>
      <c r="M30" s="82"/>
      <c r="N30" s="77"/>
      <c r="O30" s="84" t="s">
        <v>716</v>
      </c>
      <c r="P30" s="84" t="s">
        <v>716</v>
      </c>
      <c r="Q30" s="84" t="s">
        <v>743</v>
      </c>
      <c r="R30" s="86" t="s">
        <v>1233</v>
      </c>
      <c r="S30" s="88">
        <v>43280.945810185185</v>
      </c>
      <c r="T30" s="84">
        <v>1289</v>
      </c>
      <c r="U30" s="84">
        <v>36</v>
      </c>
      <c r="V30" s="84"/>
      <c r="W30" s="84"/>
      <c r="X30" s="84"/>
      <c r="Y30">
        <v>1</v>
      </c>
      <c r="Z30" s="83" t="str">
        <f>REPLACE(INDEX(GroupVertices[Group],MATCH(Edges[[#This Row],[Vertex 1]],GroupVertices[Vertex],0)),1,1,"")</f>
        <v>1</v>
      </c>
      <c r="AA30" s="83" t="str">
        <f>REPLACE(INDEX(GroupVertices[Group],MATCH(Edges[[#This Row],[Vertex 2]],GroupVertices[Vertex],0)),1,1,"")</f>
        <v>1</v>
      </c>
      <c r="AB30" s="49">
        <v>0</v>
      </c>
      <c r="AC30" s="50">
        <v>0</v>
      </c>
      <c r="AD30" s="49">
        <v>0</v>
      </c>
      <c r="AE30" s="50">
        <v>0</v>
      </c>
      <c r="AF30" s="49">
        <v>0</v>
      </c>
      <c r="AG30" s="50">
        <v>0</v>
      </c>
      <c r="AH30" s="49">
        <v>11</v>
      </c>
      <c r="AI30" s="50">
        <v>100</v>
      </c>
      <c r="AJ30" s="49">
        <v>11</v>
      </c>
    </row>
    <row r="31" spans="1:36" ht="15">
      <c r="A31" s="69" t="s">
        <v>244</v>
      </c>
      <c r="B31" s="69" t="s">
        <v>244</v>
      </c>
      <c r="C31" s="70"/>
      <c r="D31" s="71"/>
      <c r="E31" s="72"/>
      <c r="F31" s="73"/>
      <c r="G31" s="70"/>
      <c r="H31" s="74"/>
      <c r="I31" s="75"/>
      <c r="J31" s="75"/>
      <c r="K31" s="35" t="s">
        <v>65</v>
      </c>
      <c r="L31" s="82">
        <v>31</v>
      </c>
      <c r="M31" s="82"/>
      <c r="N31" s="77"/>
      <c r="O31" s="84" t="s">
        <v>716</v>
      </c>
      <c r="P31" s="84" t="s">
        <v>716</v>
      </c>
      <c r="Q31" s="84" t="s">
        <v>744</v>
      </c>
      <c r="R31" s="86" t="s">
        <v>1234</v>
      </c>
      <c r="S31" s="88">
        <v>43281.77013888889</v>
      </c>
      <c r="T31" s="84">
        <v>205</v>
      </c>
      <c r="U31" s="84">
        <v>12</v>
      </c>
      <c r="V31" s="84" t="s">
        <v>1706</v>
      </c>
      <c r="W31" s="84" t="s">
        <v>1710</v>
      </c>
      <c r="X31" s="84" t="s">
        <v>1714</v>
      </c>
      <c r="Y31">
        <v>1</v>
      </c>
      <c r="Z31" s="83" t="str">
        <f>REPLACE(INDEX(GroupVertices[Group],MATCH(Edges[[#This Row],[Vertex 1]],GroupVertices[Vertex],0)),1,1,"")</f>
        <v>1</v>
      </c>
      <c r="AA31" s="83" t="str">
        <f>REPLACE(INDEX(GroupVertices[Group],MATCH(Edges[[#This Row],[Vertex 2]],GroupVertices[Vertex],0)),1,1,"")</f>
        <v>1</v>
      </c>
      <c r="AB31" s="49">
        <v>2</v>
      </c>
      <c r="AC31" s="50">
        <v>8.333333333333334</v>
      </c>
      <c r="AD31" s="49">
        <v>2</v>
      </c>
      <c r="AE31" s="50">
        <v>8.333333333333334</v>
      </c>
      <c r="AF31" s="49">
        <v>0</v>
      </c>
      <c r="AG31" s="50">
        <v>0</v>
      </c>
      <c r="AH31" s="49">
        <v>20</v>
      </c>
      <c r="AI31" s="50">
        <v>83.33333333333333</v>
      </c>
      <c r="AJ31" s="49">
        <v>24</v>
      </c>
    </row>
    <row r="32" spans="1:36" ht="15">
      <c r="A32" s="69" t="s">
        <v>245</v>
      </c>
      <c r="B32" s="69" t="s">
        <v>245</v>
      </c>
      <c r="C32" s="70"/>
      <c r="D32" s="71"/>
      <c r="E32" s="72"/>
      <c r="F32" s="73"/>
      <c r="G32" s="70"/>
      <c r="H32" s="74"/>
      <c r="I32" s="75"/>
      <c r="J32" s="75"/>
      <c r="K32" s="35" t="s">
        <v>65</v>
      </c>
      <c r="L32" s="82">
        <v>32</v>
      </c>
      <c r="M32" s="82"/>
      <c r="N32" s="77"/>
      <c r="O32" s="84" t="s">
        <v>716</v>
      </c>
      <c r="P32" s="84" t="s">
        <v>716</v>
      </c>
      <c r="Q32" s="84" t="s">
        <v>745</v>
      </c>
      <c r="R32" s="86" t="s">
        <v>1235</v>
      </c>
      <c r="S32" s="88">
        <v>43283.81650462963</v>
      </c>
      <c r="T32" s="84">
        <v>104</v>
      </c>
      <c r="U32" s="84">
        <v>6</v>
      </c>
      <c r="V32" s="84"/>
      <c r="W32" s="84"/>
      <c r="X32" s="84"/>
      <c r="Y32">
        <v>1</v>
      </c>
      <c r="Z32" s="83" t="str">
        <f>REPLACE(INDEX(GroupVertices[Group],MATCH(Edges[[#This Row],[Vertex 1]],GroupVertices[Vertex],0)),1,1,"")</f>
        <v>1</v>
      </c>
      <c r="AA32" s="83" t="str">
        <f>REPLACE(INDEX(GroupVertices[Group],MATCH(Edges[[#This Row],[Vertex 2]],GroupVertices[Vertex],0)),1,1,"")</f>
        <v>1</v>
      </c>
      <c r="AB32" s="49">
        <v>1</v>
      </c>
      <c r="AC32" s="50">
        <v>2</v>
      </c>
      <c r="AD32" s="49">
        <v>1</v>
      </c>
      <c r="AE32" s="50">
        <v>2</v>
      </c>
      <c r="AF32" s="49">
        <v>0</v>
      </c>
      <c r="AG32" s="50">
        <v>0</v>
      </c>
      <c r="AH32" s="49">
        <v>48</v>
      </c>
      <c r="AI32" s="50">
        <v>96</v>
      </c>
      <c r="AJ32" s="49">
        <v>50</v>
      </c>
    </row>
    <row r="33" spans="1:36" ht="15">
      <c r="A33" s="69" t="s">
        <v>246</v>
      </c>
      <c r="B33" s="69" t="s">
        <v>246</v>
      </c>
      <c r="C33" s="70"/>
      <c r="D33" s="71"/>
      <c r="E33" s="72"/>
      <c r="F33" s="73"/>
      <c r="G33" s="70"/>
      <c r="H33" s="74"/>
      <c r="I33" s="75"/>
      <c r="J33" s="75"/>
      <c r="K33" s="35" t="s">
        <v>65</v>
      </c>
      <c r="L33" s="82">
        <v>33</v>
      </c>
      <c r="M33" s="82"/>
      <c r="N33" s="77"/>
      <c r="O33" s="84" t="s">
        <v>716</v>
      </c>
      <c r="P33" s="84" t="s">
        <v>716</v>
      </c>
      <c r="Q33" s="84" t="s">
        <v>746</v>
      </c>
      <c r="R33" s="86" t="s">
        <v>1236</v>
      </c>
      <c r="S33" s="88">
        <v>43284.07832175926</v>
      </c>
      <c r="T33" s="84">
        <v>171</v>
      </c>
      <c r="U33" s="84">
        <v>14</v>
      </c>
      <c r="V33" s="84"/>
      <c r="W33" s="84"/>
      <c r="X33" s="84"/>
      <c r="Y33">
        <v>1</v>
      </c>
      <c r="Z33" s="83" t="str">
        <f>REPLACE(INDEX(GroupVertices[Group],MATCH(Edges[[#This Row],[Vertex 1]],GroupVertices[Vertex],0)),1,1,"")</f>
        <v>1</v>
      </c>
      <c r="AA33" s="83" t="str">
        <f>REPLACE(INDEX(GroupVertices[Group],MATCH(Edges[[#This Row],[Vertex 2]],GroupVertices[Vertex],0)),1,1,"")</f>
        <v>1</v>
      </c>
      <c r="AB33" s="49">
        <v>1</v>
      </c>
      <c r="AC33" s="50">
        <v>5</v>
      </c>
      <c r="AD33" s="49">
        <v>0</v>
      </c>
      <c r="AE33" s="50">
        <v>0</v>
      </c>
      <c r="AF33" s="49">
        <v>0</v>
      </c>
      <c r="AG33" s="50">
        <v>0</v>
      </c>
      <c r="AH33" s="49">
        <v>19</v>
      </c>
      <c r="AI33" s="50">
        <v>95</v>
      </c>
      <c r="AJ33" s="49">
        <v>20</v>
      </c>
    </row>
    <row r="34" spans="1:36" ht="15">
      <c r="A34" s="69" t="s">
        <v>247</v>
      </c>
      <c r="B34" s="69" t="s">
        <v>247</v>
      </c>
      <c r="C34" s="70"/>
      <c r="D34" s="71"/>
      <c r="E34" s="72"/>
      <c r="F34" s="73"/>
      <c r="G34" s="70"/>
      <c r="H34" s="74"/>
      <c r="I34" s="75"/>
      <c r="J34" s="75"/>
      <c r="K34" s="35" t="s">
        <v>65</v>
      </c>
      <c r="L34" s="82">
        <v>34</v>
      </c>
      <c r="M34" s="82"/>
      <c r="N34" s="77"/>
      <c r="O34" s="84" t="s">
        <v>716</v>
      </c>
      <c r="P34" s="84" t="s">
        <v>716</v>
      </c>
      <c r="Q34" s="84" t="s">
        <v>747</v>
      </c>
      <c r="R34" s="86" t="s">
        <v>1237</v>
      </c>
      <c r="S34" s="88">
        <v>43285.54515046296</v>
      </c>
      <c r="T34" s="84">
        <v>1754</v>
      </c>
      <c r="U34" s="84">
        <v>35</v>
      </c>
      <c r="V34" s="84"/>
      <c r="W34" s="84"/>
      <c r="X34" s="84"/>
      <c r="Y34">
        <v>1</v>
      </c>
      <c r="Z34" s="83" t="str">
        <f>REPLACE(INDEX(GroupVertices[Group],MATCH(Edges[[#This Row],[Vertex 1]],GroupVertices[Vertex],0)),1,1,"")</f>
        <v>1</v>
      </c>
      <c r="AA34" s="83" t="str">
        <f>REPLACE(INDEX(GroupVertices[Group],MATCH(Edges[[#This Row],[Vertex 2]],GroupVertices[Vertex],0)),1,1,"")</f>
        <v>1</v>
      </c>
      <c r="AB34" s="49">
        <v>2</v>
      </c>
      <c r="AC34" s="50">
        <v>5</v>
      </c>
      <c r="AD34" s="49">
        <v>1</v>
      </c>
      <c r="AE34" s="50">
        <v>2.5</v>
      </c>
      <c r="AF34" s="49">
        <v>0</v>
      </c>
      <c r="AG34" s="50">
        <v>0</v>
      </c>
      <c r="AH34" s="49">
        <v>37</v>
      </c>
      <c r="AI34" s="50">
        <v>92.5</v>
      </c>
      <c r="AJ34" s="49">
        <v>40</v>
      </c>
    </row>
    <row r="35" spans="1:36" ht="15">
      <c r="A35" s="69" t="s">
        <v>248</v>
      </c>
      <c r="B35" s="69" t="s">
        <v>248</v>
      </c>
      <c r="C35" s="70"/>
      <c r="D35" s="71"/>
      <c r="E35" s="72"/>
      <c r="F35" s="73"/>
      <c r="G35" s="70"/>
      <c r="H35" s="74"/>
      <c r="I35" s="75"/>
      <c r="J35" s="75"/>
      <c r="K35" s="35" t="s">
        <v>65</v>
      </c>
      <c r="L35" s="82">
        <v>35</v>
      </c>
      <c r="M35" s="82"/>
      <c r="N35" s="77"/>
      <c r="O35" s="84" t="s">
        <v>716</v>
      </c>
      <c r="P35" s="84" t="s">
        <v>716</v>
      </c>
      <c r="Q35" s="84" t="s">
        <v>748</v>
      </c>
      <c r="R35" s="86" t="s">
        <v>1238</v>
      </c>
      <c r="S35" s="88">
        <v>43285.75814814815</v>
      </c>
      <c r="T35" s="84">
        <v>634</v>
      </c>
      <c r="U35" s="84">
        <v>17</v>
      </c>
      <c r="V35" s="84"/>
      <c r="W35" s="84"/>
      <c r="X35" s="84"/>
      <c r="Y35">
        <v>1</v>
      </c>
      <c r="Z35" s="83" t="str">
        <f>REPLACE(INDEX(GroupVertices[Group],MATCH(Edges[[#This Row],[Vertex 1]],GroupVertices[Vertex],0)),1,1,"")</f>
        <v>1</v>
      </c>
      <c r="AA35" s="83" t="str">
        <f>REPLACE(INDEX(GroupVertices[Group],MATCH(Edges[[#This Row],[Vertex 2]],GroupVertices[Vertex],0)),1,1,"")</f>
        <v>1</v>
      </c>
      <c r="AB35" s="49">
        <v>2</v>
      </c>
      <c r="AC35" s="50">
        <v>4.081632653061225</v>
      </c>
      <c r="AD35" s="49">
        <v>1</v>
      </c>
      <c r="AE35" s="50">
        <v>2.0408163265306123</v>
      </c>
      <c r="AF35" s="49">
        <v>0</v>
      </c>
      <c r="AG35" s="50">
        <v>0</v>
      </c>
      <c r="AH35" s="49">
        <v>46</v>
      </c>
      <c r="AI35" s="50">
        <v>93.87755102040816</v>
      </c>
      <c r="AJ35" s="49">
        <v>49</v>
      </c>
    </row>
    <row r="36" spans="1:36" ht="15">
      <c r="A36" s="69" t="s">
        <v>249</v>
      </c>
      <c r="B36" s="69" t="s">
        <v>249</v>
      </c>
      <c r="C36" s="70"/>
      <c r="D36" s="71"/>
      <c r="E36" s="72"/>
      <c r="F36" s="73"/>
      <c r="G36" s="70"/>
      <c r="H36" s="74"/>
      <c r="I36" s="75"/>
      <c r="J36" s="75"/>
      <c r="K36" s="35" t="s">
        <v>65</v>
      </c>
      <c r="L36" s="82">
        <v>36</v>
      </c>
      <c r="M36" s="82"/>
      <c r="N36" s="77"/>
      <c r="O36" s="84" t="s">
        <v>716</v>
      </c>
      <c r="P36" s="84" t="s">
        <v>716</v>
      </c>
      <c r="Q36" s="84" t="s">
        <v>749</v>
      </c>
      <c r="R36" s="86" t="s">
        <v>1239</v>
      </c>
      <c r="S36" s="88">
        <v>43285.79638888889</v>
      </c>
      <c r="T36" s="84">
        <v>822</v>
      </c>
      <c r="U36" s="84">
        <v>240</v>
      </c>
      <c r="V36" s="84"/>
      <c r="W36" s="84"/>
      <c r="X36" s="84"/>
      <c r="Y36">
        <v>1</v>
      </c>
      <c r="Z36" s="83" t="str">
        <f>REPLACE(INDEX(GroupVertices[Group],MATCH(Edges[[#This Row],[Vertex 1]],GroupVertices[Vertex],0)),1,1,"")</f>
        <v>1</v>
      </c>
      <c r="AA36" s="83" t="str">
        <f>REPLACE(INDEX(GroupVertices[Group],MATCH(Edges[[#This Row],[Vertex 2]],GroupVertices[Vertex],0)),1,1,"")</f>
        <v>1</v>
      </c>
      <c r="AB36" s="49">
        <v>1</v>
      </c>
      <c r="AC36" s="50">
        <v>4.3478260869565215</v>
      </c>
      <c r="AD36" s="49">
        <v>0</v>
      </c>
      <c r="AE36" s="50">
        <v>0</v>
      </c>
      <c r="AF36" s="49">
        <v>0</v>
      </c>
      <c r="AG36" s="50">
        <v>0</v>
      </c>
      <c r="AH36" s="49">
        <v>22</v>
      </c>
      <c r="AI36" s="50">
        <v>95.65217391304348</v>
      </c>
      <c r="AJ36" s="49">
        <v>23</v>
      </c>
    </row>
    <row r="37" spans="1:36" ht="15">
      <c r="A37" s="69" t="s">
        <v>250</v>
      </c>
      <c r="B37" s="69" t="s">
        <v>250</v>
      </c>
      <c r="C37" s="70"/>
      <c r="D37" s="71"/>
      <c r="E37" s="72"/>
      <c r="F37" s="73"/>
      <c r="G37" s="70"/>
      <c r="H37" s="74"/>
      <c r="I37" s="75"/>
      <c r="J37" s="75"/>
      <c r="K37" s="35" t="s">
        <v>65</v>
      </c>
      <c r="L37" s="82">
        <v>37</v>
      </c>
      <c r="M37" s="82"/>
      <c r="N37" s="77"/>
      <c r="O37" s="84" t="s">
        <v>716</v>
      </c>
      <c r="P37" s="84" t="s">
        <v>716</v>
      </c>
      <c r="Q37" s="84" t="s">
        <v>750</v>
      </c>
      <c r="R37" s="86" t="s">
        <v>1240</v>
      </c>
      <c r="S37" s="88">
        <v>43285.89545138889</v>
      </c>
      <c r="T37" s="84">
        <v>1301</v>
      </c>
      <c r="U37" s="84">
        <v>526</v>
      </c>
      <c r="V37" s="84"/>
      <c r="W37" s="84"/>
      <c r="X37" s="84"/>
      <c r="Y37">
        <v>1</v>
      </c>
      <c r="Z37" s="83" t="str">
        <f>REPLACE(INDEX(GroupVertices[Group],MATCH(Edges[[#This Row],[Vertex 1]],GroupVertices[Vertex],0)),1,1,"")</f>
        <v>1</v>
      </c>
      <c r="AA37" s="83" t="str">
        <f>REPLACE(INDEX(GroupVertices[Group],MATCH(Edges[[#This Row],[Vertex 2]],GroupVertices[Vertex],0)),1,1,"")</f>
        <v>1</v>
      </c>
      <c r="AB37" s="49">
        <v>2</v>
      </c>
      <c r="AC37" s="50">
        <v>4.651162790697675</v>
      </c>
      <c r="AD37" s="49">
        <v>1</v>
      </c>
      <c r="AE37" s="50">
        <v>2.3255813953488373</v>
      </c>
      <c r="AF37" s="49">
        <v>0</v>
      </c>
      <c r="AG37" s="50">
        <v>0</v>
      </c>
      <c r="AH37" s="49">
        <v>40</v>
      </c>
      <c r="AI37" s="50">
        <v>93.02325581395348</v>
      </c>
      <c r="AJ37" s="49">
        <v>43</v>
      </c>
    </row>
    <row r="38" spans="1:36" ht="15">
      <c r="A38" s="69" t="s">
        <v>251</v>
      </c>
      <c r="B38" s="69" t="s">
        <v>251</v>
      </c>
      <c r="C38" s="70"/>
      <c r="D38" s="71"/>
      <c r="E38" s="72"/>
      <c r="F38" s="73"/>
      <c r="G38" s="70"/>
      <c r="H38" s="74"/>
      <c r="I38" s="75"/>
      <c r="J38" s="75"/>
      <c r="K38" s="35" t="s">
        <v>65</v>
      </c>
      <c r="L38" s="82">
        <v>38</v>
      </c>
      <c r="M38" s="82"/>
      <c r="N38" s="77"/>
      <c r="O38" s="84" t="s">
        <v>716</v>
      </c>
      <c r="P38" s="84" t="s">
        <v>716</v>
      </c>
      <c r="Q38" s="84" t="s">
        <v>751</v>
      </c>
      <c r="R38" s="86" t="s">
        <v>1241</v>
      </c>
      <c r="S38" s="88">
        <v>43285.94876157407</v>
      </c>
      <c r="T38" s="84">
        <v>820</v>
      </c>
      <c r="U38" s="84">
        <v>349</v>
      </c>
      <c r="V38" s="84"/>
      <c r="W38" s="84"/>
      <c r="X38" s="84"/>
      <c r="Y38">
        <v>1</v>
      </c>
      <c r="Z38" s="83" t="str">
        <f>REPLACE(INDEX(GroupVertices[Group],MATCH(Edges[[#This Row],[Vertex 1]],GroupVertices[Vertex],0)),1,1,"")</f>
        <v>1</v>
      </c>
      <c r="AA38" s="83" t="str">
        <f>REPLACE(INDEX(GroupVertices[Group],MATCH(Edges[[#This Row],[Vertex 2]],GroupVertices[Vertex],0)),1,1,"")</f>
        <v>1</v>
      </c>
      <c r="AB38" s="49">
        <v>2</v>
      </c>
      <c r="AC38" s="50">
        <v>6.0606060606060606</v>
      </c>
      <c r="AD38" s="49">
        <v>0</v>
      </c>
      <c r="AE38" s="50">
        <v>0</v>
      </c>
      <c r="AF38" s="49">
        <v>0</v>
      </c>
      <c r="AG38" s="50">
        <v>0</v>
      </c>
      <c r="AH38" s="49">
        <v>31</v>
      </c>
      <c r="AI38" s="50">
        <v>93.93939393939394</v>
      </c>
      <c r="AJ38" s="49">
        <v>33</v>
      </c>
    </row>
    <row r="39" spans="1:36" ht="15">
      <c r="A39" s="69" t="s">
        <v>252</v>
      </c>
      <c r="B39" s="69" t="s">
        <v>252</v>
      </c>
      <c r="C39" s="70"/>
      <c r="D39" s="71"/>
      <c r="E39" s="72"/>
      <c r="F39" s="73"/>
      <c r="G39" s="70"/>
      <c r="H39" s="74"/>
      <c r="I39" s="75"/>
      <c r="J39" s="75"/>
      <c r="K39" s="35" t="s">
        <v>65</v>
      </c>
      <c r="L39" s="82">
        <v>39</v>
      </c>
      <c r="M39" s="82"/>
      <c r="N39" s="77"/>
      <c r="O39" s="84" t="s">
        <v>716</v>
      </c>
      <c r="P39" s="84" t="s">
        <v>716</v>
      </c>
      <c r="Q39" s="84" t="s">
        <v>752</v>
      </c>
      <c r="R39" s="86" t="s">
        <v>1242</v>
      </c>
      <c r="S39" s="88">
        <v>43286.55625</v>
      </c>
      <c r="T39" s="84">
        <v>357</v>
      </c>
      <c r="U39" s="84">
        <v>37</v>
      </c>
      <c r="V39" s="84"/>
      <c r="W39" s="84"/>
      <c r="X39" s="84"/>
      <c r="Y39">
        <v>1</v>
      </c>
      <c r="Z39" s="83" t="str">
        <f>REPLACE(INDEX(GroupVertices[Group],MATCH(Edges[[#This Row],[Vertex 1]],GroupVertices[Vertex],0)),1,1,"")</f>
        <v>1</v>
      </c>
      <c r="AA39" s="83" t="str">
        <f>REPLACE(INDEX(GroupVertices[Group],MATCH(Edges[[#This Row],[Vertex 2]],GroupVertices[Vertex],0)),1,1,"")</f>
        <v>1</v>
      </c>
      <c r="AB39" s="49">
        <v>1</v>
      </c>
      <c r="AC39" s="50">
        <v>1.8867924528301887</v>
      </c>
      <c r="AD39" s="49">
        <v>3</v>
      </c>
      <c r="AE39" s="50">
        <v>5.660377358490566</v>
      </c>
      <c r="AF39" s="49">
        <v>0</v>
      </c>
      <c r="AG39" s="50">
        <v>0</v>
      </c>
      <c r="AH39" s="49">
        <v>49</v>
      </c>
      <c r="AI39" s="50">
        <v>92.45283018867924</v>
      </c>
      <c r="AJ39" s="49">
        <v>53</v>
      </c>
    </row>
    <row r="40" spans="1:36" ht="15">
      <c r="A40" s="69" t="s">
        <v>253</v>
      </c>
      <c r="B40" s="69" t="s">
        <v>253</v>
      </c>
      <c r="C40" s="70"/>
      <c r="D40" s="71"/>
      <c r="E40" s="72"/>
      <c r="F40" s="73"/>
      <c r="G40" s="70"/>
      <c r="H40" s="74"/>
      <c r="I40" s="75"/>
      <c r="J40" s="75"/>
      <c r="K40" s="35" t="s">
        <v>65</v>
      </c>
      <c r="L40" s="82">
        <v>40</v>
      </c>
      <c r="M40" s="82"/>
      <c r="N40" s="77"/>
      <c r="O40" s="84" t="s">
        <v>716</v>
      </c>
      <c r="P40" s="84" t="s">
        <v>716</v>
      </c>
      <c r="Q40" s="84" t="s">
        <v>753</v>
      </c>
      <c r="R40" s="86" t="s">
        <v>1243</v>
      </c>
      <c r="S40" s="88">
        <v>43287.83278935185</v>
      </c>
      <c r="T40" s="84">
        <v>337</v>
      </c>
      <c r="U40" s="84">
        <v>13</v>
      </c>
      <c r="V40" s="84"/>
      <c r="W40" s="84"/>
      <c r="X40" s="84"/>
      <c r="Y40">
        <v>1</v>
      </c>
      <c r="Z40" s="83" t="str">
        <f>REPLACE(INDEX(GroupVertices[Group],MATCH(Edges[[#This Row],[Vertex 1]],GroupVertices[Vertex],0)),1,1,"")</f>
        <v>1</v>
      </c>
      <c r="AA40" s="83" t="str">
        <f>REPLACE(INDEX(GroupVertices[Group],MATCH(Edges[[#This Row],[Vertex 2]],GroupVertices[Vertex],0)),1,1,"")</f>
        <v>1</v>
      </c>
      <c r="AB40" s="49">
        <v>0</v>
      </c>
      <c r="AC40" s="50">
        <v>0</v>
      </c>
      <c r="AD40" s="49">
        <v>4</v>
      </c>
      <c r="AE40" s="50">
        <v>10.526315789473685</v>
      </c>
      <c r="AF40" s="49">
        <v>0</v>
      </c>
      <c r="AG40" s="50">
        <v>0</v>
      </c>
      <c r="AH40" s="49">
        <v>34</v>
      </c>
      <c r="AI40" s="50">
        <v>89.47368421052632</v>
      </c>
      <c r="AJ40" s="49">
        <v>38</v>
      </c>
    </row>
    <row r="41" spans="1:36" ht="15">
      <c r="A41" s="69" t="s">
        <v>254</v>
      </c>
      <c r="B41" s="69" t="s">
        <v>254</v>
      </c>
      <c r="C41" s="70"/>
      <c r="D41" s="71"/>
      <c r="E41" s="72"/>
      <c r="F41" s="73"/>
      <c r="G41" s="70"/>
      <c r="H41" s="74"/>
      <c r="I41" s="75"/>
      <c r="J41" s="75"/>
      <c r="K41" s="35" t="s">
        <v>65</v>
      </c>
      <c r="L41" s="82">
        <v>41</v>
      </c>
      <c r="M41" s="82"/>
      <c r="N41" s="77"/>
      <c r="O41" s="84" t="s">
        <v>716</v>
      </c>
      <c r="P41" s="84" t="s">
        <v>716</v>
      </c>
      <c r="Q41" s="84" t="s">
        <v>754</v>
      </c>
      <c r="R41" s="86" t="s">
        <v>1244</v>
      </c>
      <c r="S41" s="88">
        <v>43288.333333333336</v>
      </c>
      <c r="T41" s="84">
        <v>820</v>
      </c>
      <c r="U41" s="84">
        <v>14</v>
      </c>
      <c r="V41" s="84"/>
      <c r="W41" s="84"/>
      <c r="X41" s="84"/>
      <c r="Y41">
        <v>1</v>
      </c>
      <c r="Z41" s="83" t="str">
        <f>REPLACE(INDEX(GroupVertices[Group],MATCH(Edges[[#This Row],[Vertex 1]],GroupVertices[Vertex],0)),1,1,"")</f>
        <v>1</v>
      </c>
      <c r="AA41" s="83" t="str">
        <f>REPLACE(INDEX(GroupVertices[Group],MATCH(Edges[[#This Row],[Vertex 2]],GroupVertices[Vertex],0)),1,1,"")</f>
        <v>1</v>
      </c>
      <c r="AB41" s="49">
        <v>1</v>
      </c>
      <c r="AC41" s="50">
        <v>6.25</v>
      </c>
      <c r="AD41" s="49">
        <v>0</v>
      </c>
      <c r="AE41" s="50">
        <v>0</v>
      </c>
      <c r="AF41" s="49">
        <v>0</v>
      </c>
      <c r="AG41" s="50">
        <v>0</v>
      </c>
      <c r="AH41" s="49">
        <v>15</v>
      </c>
      <c r="AI41" s="50">
        <v>93.75</v>
      </c>
      <c r="AJ41" s="49">
        <v>16</v>
      </c>
    </row>
    <row r="42" spans="1:36" ht="15">
      <c r="A42" s="69" t="s">
        <v>255</v>
      </c>
      <c r="B42" s="69" t="s">
        <v>255</v>
      </c>
      <c r="C42" s="70"/>
      <c r="D42" s="71"/>
      <c r="E42" s="72"/>
      <c r="F42" s="73"/>
      <c r="G42" s="70"/>
      <c r="H42" s="74"/>
      <c r="I42" s="75"/>
      <c r="J42" s="75"/>
      <c r="K42" s="35" t="s">
        <v>65</v>
      </c>
      <c r="L42" s="82">
        <v>42</v>
      </c>
      <c r="M42" s="82"/>
      <c r="N42" s="77"/>
      <c r="O42" s="84" t="s">
        <v>716</v>
      </c>
      <c r="P42" s="84" t="s">
        <v>716</v>
      </c>
      <c r="Q42" s="84" t="s">
        <v>755</v>
      </c>
      <c r="R42" s="86" t="s">
        <v>1245</v>
      </c>
      <c r="S42" s="88">
        <v>43290.51180555556</v>
      </c>
      <c r="T42" s="84">
        <v>848</v>
      </c>
      <c r="U42" s="84">
        <v>39</v>
      </c>
      <c r="V42" s="84"/>
      <c r="W42" s="84"/>
      <c r="X42" s="84"/>
      <c r="Y42">
        <v>1</v>
      </c>
      <c r="Z42" s="83" t="str">
        <f>REPLACE(INDEX(GroupVertices[Group],MATCH(Edges[[#This Row],[Vertex 1]],GroupVertices[Vertex],0)),1,1,"")</f>
        <v>1</v>
      </c>
      <c r="AA42" s="83" t="str">
        <f>REPLACE(INDEX(GroupVertices[Group],MATCH(Edges[[#This Row],[Vertex 2]],GroupVertices[Vertex],0)),1,1,"")</f>
        <v>1</v>
      </c>
      <c r="AB42" s="49">
        <v>3</v>
      </c>
      <c r="AC42" s="50">
        <v>5.2631578947368425</v>
      </c>
      <c r="AD42" s="49">
        <v>0</v>
      </c>
      <c r="AE42" s="50">
        <v>0</v>
      </c>
      <c r="AF42" s="49">
        <v>0</v>
      </c>
      <c r="AG42" s="50">
        <v>0</v>
      </c>
      <c r="AH42" s="49">
        <v>54</v>
      </c>
      <c r="AI42" s="50">
        <v>94.73684210526316</v>
      </c>
      <c r="AJ42" s="49">
        <v>57</v>
      </c>
    </row>
    <row r="43" spans="1:36" ht="15">
      <c r="A43" s="69" t="s">
        <v>256</v>
      </c>
      <c r="B43" s="69" t="s">
        <v>256</v>
      </c>
      <c r="C43" s="70"/>
      <c r="D43" s="71"/>
      <c r="E43" s="72"/>
      <c r="F43" s="73"/>
      <c r="G43" s="70"/>
      <c r="H43" s="74"/>
      <c r="I43" s="75"/>
      <c r="J43" s="75"/>
      <c r="K43" s="35" t="s">
        <v>65</v>
      </c>
      <c r="L43" s="82">
        <v>43</v>
      </c>
      <c r="M43" s="82"/>
      <c r="N43" s="77"/>
      <c r="O43" s="84" t="s">
        <v>716</v>
      </c>
      <c r="P43" s="84" t="s">
        <v>716</v>
      </c>
      <c r="Q43" s="84" t="s">
        <v>756</v>
      </c>
      <c r="R43" s="86" t="s">
        <v>1246</v>
      </c>
      <c r="S43" s="88">
        <v>43290.85512731481</v>
      </c>
      <c r="T43" s="84">
        <v>226</v>
      </c>
      <c r="U43" s="84">
        <v>18</v>
      </c>
      <c r="V43" s="84"/>
      <c r="W43" s="84"/>
      <c r="X43" s="84"/>
      <c r="Y43">
        <v>1</v>
      </c>
      <c r="Z43" s="83" t="str">
        <f>REPLACE(INDEX(GroupVertices[Group],MATCH(Edges[[#This Row],[Vertex 1]],GroupVertices[Vertex],0)),1,1,"")</f>
        <v>1</v>
      </c>
      <c r="AA43" s="83" t="str">
        <f>REPLACE(INDEX(GroupVertices[Group],MATCH(Edges[[#This Row],[Vertex 2]],GroupVertices[Vertex],0)),1,1,"")</f>
        <v>1</v>
      </c>
      <c r="AB43" s="49">
        <v>2</v>
      </c>
      <c r="AC43" s="50">
        <v>8.695652173913043</v>
      </c>
      <c r="AD43" s="49">
        <v>3</v>
      </c>
      <c r="AE43" s="50">
        <v>13.043478260869565</v>
      </c>
      <c r="AF43" s="49">
        <v>0</v>
      </c>
      <c r="AG43" s="50">
        <v>0</v>
      </c>
      <c r="AH43" s="49">
        <v>18</v>
      </c>
      <c r="AI43" s="50">
        <v>78.26086956521739</v>
      </c>
      <c r="AJ43" s="49">
        <v>23</v>
      </c>
    </row>
    <row r="44" spans="1:36" ht="15">
      <c r="A44" s="69" t="s">
        <v>257</v>
      </c>
      <c r="B44" s="69" t="s">
        <v>257</v>
      </c>
      <c r="C44" s="70"/>
      <c r="D44" s="71"/>
      <c r="E44" s="72"/>
      <c r="F44" s="73"/>
      <c r="G44" s="70"/>
      <c r="H44" s="74"/>
      <c r="I44" s="75"/>
      <c r="J44" s="75"/>
      <c r="K44" s="35" t="s">
        <v>65</v>
      </c>
      <c r="L44" s="82">
        <v>44</v>
      </c>
      <c r="M44" s="82"/>
      <c r="N44" s="77"/>
      <c r="O44" s="84" t="s">
        <v>716</v>
      </c>
      <c r="P44" s="84" t="s">
        <v>716</v>
      </c>
      <c r="Q44" s="84" t="s">
        <v>757</v>
      </c>
      <c r="R44" s="86" t="s">
        <v>1247</v>
      </c>
      <c r="S44" s="88">
        <v>43292.54167824074</v>
      </c>
      <c r="T44" s="84">
        <v>4715</v>
      </c>
      <c r="U44" s="84">
        <v>129</v>
      </c>
      <c r="V44" s="84"/>
      <c r="W44" s="84"/>
      <c r="X44" s="84"/>
      <c r="Y44">
        <v>1</v>
      </c>
      <c r="Z44" s="83" t="str">
        <f>REPLACE(INDEX(GroupVertices[Group],MATCH(Edges[[#This Row],[Vertex 1]],GroupVertices[Vertex],0)),1,1,"")</f>
        <v>1</v>
      </c>
      <c r="AA44" s="83" t="str">
        <f>REPLACE(INDEX(GroupVertices[Group],MATCH(Edges[[#This Row],[Vertex 2]],GroupVertices[Vertex],0)),1,1,"")</f>
        <v>1</v>
      </c>
      <c r="AB44" s="49">
        <v>2</v>
      </c>
      <c r="AC44" s="50">
        <v>6.451612903225806</v>
      </c>
      <c r="AD44" s="49">
        <v>1</v>
      </c>
      <c r="AE44" s="50">
        <v>3.225806451612903</v>
      </c>
      <c r="AF44" s="49">
        <v>0</v>
      </c>
      <c r="AG44" s="50">
        <v>0</v>
      </c>
      <c r="AH44" s="49">
        <v>28</v>
      </c>
      <c r="AI44" s="50">
        <v>90.3225806451613</v>
      </c>
      <c r="AJ44" s="49">
        <v>31</v>
      </c>
    </row>
    <row r="45" spans="1:36" ht="15">
      <c r="A45" s="69" t="s">
        <v>258</v>
      </c>
      <c r="B45" s="69" t="s">
        <v>258</v>
      </c>
      <c r="C45" s="70"/>
      <c r="D45" s="71"/>
      <c r="E45" s="72"/>
      <c r="F45" s="73"/>
      <c r="G45" s="70"/>
      <c r="H45" s="74"/>
      <c r="I45" s="75"/>
      <c r="J45" s="75"/>
      <c r="K45" s="35" t="s">
        <v>65</v>
      </c>
      <c r="L45" s="82">
        <v>45</v>
      </c>
      <c r="M45" s="82"/>
      <c r="N45" s="77"/>
      <c r="O45" s="84" t="s">
        <v>716</v>
      </c>
      <c r="P45" s="84" t="s">
        <v>716</v>
      </c>
      <c r="Q45" s="84" t="s">
        <v>758</v>
      </c>
      <c r="R45" s="86" t="s">
        <v>1248</v>
      </c>
      <c r="S45" s="88">
        <v>43293.22773148148</v>
      </c>
      <c r="T45" s="84">
        <v>513</v>
      </c>
      <c r="U45" s="84">
        <v>11</v>
      </c>
      <c r="V45" s="84" t="s">
        <v>1707</v>
      </c>
      <c r="W45" s="84" t="s">
        <v>1711</v>
      </c>
      <c r="X45" s="84" t="s">
        <v>1714</v>
      </c>
      <c r="Y45">
        <v>1</v>
      </c>
      <c r="Z45" s="83" t="str">
        <f>REPLACE(INDEX(GroupVertices[Group],MATCH(Edges[[#This Row],[Vertex 1]],GroupVertices[Vertex],0)),1,1,"")</f>
        <v>1</v>
      </c>
      <c r="AA45" s="83" t="str">
        <f>REPLACE(INDEX(GroupVertices[Group],MATCH(Edges[[#This Row],[Vertex 2]],GroupVertices[Vertex],0)),1,1,"")</f>
        <v>1</v>
      </c>
      <c r="AB45" s="49">
        <v>0</v>
      </c>
      <c r="AC45" s="50">
        <v>0</v>
      </c>
      <c r="AD45" s="49">
        <v>0</v>
      </c>
      <c r="AE45" s="50">
        <v>0</v>
      </c>
      <c r="AF45" s="49">
        <v>0</v>
      </c>
      <c r="AG45" s="50">
        <v>0</v>
      </c>
      <c r="AH45" s="49">
        <v>27</v>
      </c>
      <c r="AI45" s="50">
        <v>100</v>
      </c>
      <c r="AJ45" s="49">
        <v>27</v>
      </c>
    </row>
    <row r="46" spans="1:36" ht="15">
      <c r="A46" s="69" t="s">
        <v>259</v>
      </c>
      <c r="B46" s="69" t="s">
        <v>259</v>
      </c>
      <c r="C46" s="70"/>
      <c r="D46" s="71"/>
      <c r="E46" s="72"/>
      <c r="F46" s="73"/>
      <c r="G46" s="70"/>
      <c r="H46" s="74"/>
      <c r="I46" s="75"/>
      <c r="J46" s="75"/>
      <c r="K46" s="35" t="s">
        <v>65</v>
      </c>
      <c r="L46" s="82">
        <v>46</v>
      </c>
      <c r="M46" s="82"/>
      <c r="N46" s="77"/>
      <c r="O46" s="84" t="s">
        <v>716</v>
      </c>
      <c r="P46" s="84" t="s">
        <v>716</v>
      </c>
      <c r="Q46" s="84" t="s">
        <v>759</v>
      </c>
      <c r="R46" s="86" t="s">
        <v>1249</v>
      </c>
      <c r="S46" s="88">
        <v>43294.631944444445</v>
      </c>
      <c r="T46" s="84">
        <v>453</v>
      </c>
      <c r="U46" s="84">
        <v>20</v>
      </c>
      <c r="V46" s="84"/>
      <c r="W46" s="84"/>
      <c r="X46" s="84"/>
      <c r="Y46">
        <v>1</v>
      </c>
      <c r="Z46" s="83" t="str">
        <f>REPLACE(INDEX(GroupVertices[Group],MATCH(Edges[[#This Row],[Vertex 1]],GroupVertices[Vertex],0)),1,1,"")</f>
        <v>1</v>
      </c>
      <c r="AA46" s="83" t="str">
        <f>REPLACE(INDEX(GroupVertices[Group],MATCH(Edges[[#This Row],[Vertex 2]],GroupVertices[Vertex],0)),1,1,"")</f>
        <v>1</v>
      </c>
      <c r="AB46" s="49">
        <v>1</v>
      </c>
      <c r="AC46" s="50">
        <v>2.7027027027027026</v>
      </c>
      <c r="AD46" s="49">
        <v>0</v>
      </c>
      <c r="AE46" s="50">
        <v>0</v>
      </c>
      <c r="AF46" s="49">
        <v>0</v>
      </c>
      <c r="AG46" s="50">
        <v>0</v>
      </c>
      <c r="AH46" s="49">
        <v>36</v>
      </c>
      <c r="AI46" s="50">
        <v>97.29729729729729</v>
      </c>
      <c r="AJ46" s="49">
        <v>37</v>
      </c>
    </row>
    <row r="47" spans="1:36" ht="15">
      <c r="A47" s="69" t="s">
        <v>260</v>
      </c>
      <c r="B47" s="69" t="s">
        <v>260</v>
      </c>
      <c r="C47" s="70"/>
      <c r="D47" s="71"/>
      <c r="E47" s="72"/>
      <c r="F47" s="73"/>
      <c r="G47" s="70"/>
      <c r="H47" s="74"/>
      <c r="I47" s="75"/>
      <c r="J47" s="75"/>
      <c r="K47" s="35" t="s">
        <v>65</v>
      </c>
      <c r="L47" s="82">
        <v>47</v>
      </c>
      <c r="M47" s="82"/>
      <c r="N47" s="77"/>
      <c r="O47" s="84" t="s">
        <v>716</v>
      </c>
      <c r="P47" s="84" t="s">
        <v>716</v>
      </c>
      <c r="Q47" s="84" t="s">
        <v>760</v>
      </c>
      <c r="R47" s="86" t="s">
        <v>1250</v>
      </c>
      <c r="S47" s="88">
        <v>43296.333715277775</v>
      </c>
      <c r="T47" s="84">
        <v>280</v>
      </c>
      <c r="U47" s="84">
        <v>10</v>
      </c>
      <c r="V47" s="84"/>
      <c r="W47" s="84"/>
      <c r="X47" s="84"/>
      <c r="Y47">
        <v>1</v>
      </c>
      <c r="Z47" s="83" t="str">
        <f>REPLACE(INDEX(GroupVertices[Group],MATCH(Edges[[#This Row],[Vertex 1]],GroupVertices[Vertex],0)),1,1,"")</f>
        <v>1</v>
      </c>
      <c r="AA47" s="83" t="str">
        <f>REPLACE(INDEX(GroupVertices[Group],MATCH(Edges[[#This Row],[Vertex 2]],GroupVertices[Vertex],0)),1,1,"")</f>
        <v>1</v>
      </c>
      <c r="AB47" s="49">
        <v>0</v>
      </c>
      <c r="AC47" s="50">
        <v>0</v>
      </c>
      <c r="AD47" s="49">
        <v>1</v>
      </c>
      <c r="AE47" s="50">
        <v>5.2631578947368425</v>
      </c>
      <c r="AF47" s="49">
        <v>0</v>
      </c>
      <c r="AG47" s="50">
        <v>0</v>
      </c>
      <c r="AH47" s="49">
        <v>18</v>
      </c>
      <c r="AI47" s="50">
        <v>94.73684210526316</v>
      </c>
      <c r="AJ47" s="49">
        <v>19</v>
      </c>
    </row>
    <row r="48" spans="1:36" ht="15">
      <c r="A48" s="69" t="s">
        <v>261</v>
      </c>
      <c r="B48" s="69" t="s">
        <v>261</v>
      </c>
      <c r="C48" s="70"/>
      <c r="D48" s="71"/>
      <c r="E48" s="72"/>
      <c r="F48" s="73"/>
      <c r="G48" s="70"/>
      <c r="H48" s="74"/>
      <c r="I48" s="75"/>
      <c r="J48" s="75"/>
      <c r="K48" s="35" t="s">
        <v>65</v>
      </c>
      <c r="L48" s="82">
        <v>48</v>
      </c>
      <c r="M48" s="82"/>
      <c r="N48" s="77"/>
      <c r="O48" s="84" t="s">
        <v>716</v>
      </c>
      <c r="P48" s="84" t="s">
        <v>716</v>
      </c>
      <c r="Q48" s="84" t="s">
        <v>761</v>
      </c>
      <c r="R48" s="86" t="s">
        <v>1251</v>
      </c>
      <c r="S48" s="88">
        <v>43297.40798611111</v>
      </c>
      <c r="T48" s="84">
        <v>1495</v>
      </c>
      <c r="U48" s="84">
        <v>83</v>
      </c>
      <c r="V48" s="84"/>
      <c r="W48" s="84"/>
      <c r="X48" s="84" t="s">
        <v>1718</v>
      </c>
      <c r="Y48">
        <v>1</v>
      </c>
      <c r="Z48" s="83" t="str">
        <f>REPLACE(INDEX(GroupVertices[Group],MATCH(Edges[[#This Row],[Vertex 1]],GroupVertices[Vertex],0)),1,1,"")</f>
        <v>1</v>
      </c>
      <c r="AA48" s="83" t="str">
        <f>REPLACE(INDEX(GroupVertices[Group],MATCH(Edges[[#This Row],[Vertex 2]],GroupVertices[Vertex],0)),1,1,"")</f>
        <v>1</v>
      </c>
      <c r="AB48" s="49">
        <v>1</v>
      </c>
      <c r="AC48" s="50">
        <v>4.545454545454546</v>
      </c>
      <c r="AD48" s="49">
        <v>0</v>
      </c>
      <c r="AE48" s="50">
        <v>0</v>
      </c>
      <c r="AF48" s="49">
        <v>0</v>
      </c>
      <c r="AG48" s="50">
        <v>0</v>
      </c>
      <c r="AH48" s="49">
        <v>21</v>
      </c>
      <c r="AI48" s="50">
        <v>95.45454545454545</v>
      </c>
      <c r="AJ48" s="49">
        <v>22</v>
      </c>
    </row>
    <row r="49" spans="1:36" ht="15">
      <c r="A49" s="69" t="s">
        <v>262</v>
      </c>
      <c r="B49" s="69" t="s">
        <v>262</v>
      </c>
      <c r="C49" s="70"/>
      <c r="D49" s="71"/>
      <c r="E49" s="72"/>
      <c r="F49" s="73"/>
      <c r="G49" s="70"/>
      <c r="H49" s="74"/>
      <c r="I49" s="75"/>
      <c r="J49" s="75"/>
      <c r="K49" s="35" t="s">
        <v>65</v>
      </c>
      <c r="L49" s="82">
        <v>49</v>
      </c>
      <c r="M49" s="82"/>
      <c r="N49" s="77"/>
      <c r="O49" s="84" t="s">
        <v>716</v>
      </c>
      <c r="P49" s="84" t="s">
        <v>716</v>
      </c>
      <c r="Q49" s="84" t="s">
        <v>762</v>
      </c>
      <c r="R49" s="86" t="s">
        <v>1252</v>
      </c>
      <c r="S49" s="88">
        <v>43298.92613425926</v>
      </c>
      <c r="T49" s="84">
        <v>186</v>
      </c>
      <c r="U49" s="84">
        <v>7</v>
      </c>
      <c r="V49" s="84"/>
      <c r="W49" s="84"/>
      <c r="X49" s="84" t="s">
        <v>1719</v>
      </c>
      <c r="Y49">
        <v>1</v>
      </c>
      <c r="Z49" s="83" t="str">
        <f>REPLACE(INDEX(GroupVertices[Group],MATCH(Edges[[#This Row],[Vertex 1]],GroupVertices[Vertex],0)),1,1,"")</f>
        <v>1</v>
      </c>
      <c r="AA49" s="83" t="str">
        <f>REPLACE(INDEX(GroupVertices[Group],MATCH(Edges[[#This Row],[Vertex 2]],GroupVertices[Vertex],0)),1,1,"")</f>
        <v>1</v>
      </c>
      <c r="AB49" s="49">
        <v>1</v>
      </c>
      <c r="AC49" s="50">
        <v>2.5641025641025643</v>
      </c>
      <c r="AD49" s="49">
        <v>3</v>
      </c>
      <c r="AE49" s="50">
        <v>7.6923076923076925</v>
      </c>
      <c r="AF49" s="49">
        <v>0</v>
      </c>
      <c r="AG49" s="50">
        <v>0</v>
      </c>
      <c r="AH49" s="49">
        <v>35</v>
      </c>
      <c r="AI49" s="50">
        <v>89.74358974358974</v>
      </c>
      <c r="AJ49" s="49">
        <v>39</v>
      </c>
    </row>
    <row r="50" spans="1:36" ht="15">
      <c r="A50" s="69" t="s">
        <v>263</v>
      </c>
      <c r="B50" s="69" t="s">
        <v>263</v>
      </c>
      <c r="C50" s="70"/>
      <c r="D50" s="71"/>
      <c r="E50" s="72"/>
      <c r="F50" s="73"/>
      <c r="G50" s="70"/>
      <c r="H50" s="74"/>
      <c r="I50" s="75"/>
      <c r="J50" s="75"/>
      <c r="K50" s="35" t="s">
        <v>65</v>
      </c>
      <c r="L50" s="82">
        <v>50</v>
      </c>
      <c r="M50" s="82"/>
      <c r="N50" s="77"/>
      <c r="O50" s="84" t="s">
        <v>716</v>
      </c>
      <c r="P50" s="84" t="s">
        <v>716</v>
      </c>
      <c r="Q50" s="84" t="s">
        <v>763</v>
      </c>
      <c r="R50" s="86" t="s">
        <v>1253</v>
      </c>
      <c r="S50" s="88">
        <v>43300.33972222222</v>
      </c>
      <c r="T50" s="84">
        <v>226</v>
      </c>
      <c r="U50" s="84">
        <v>9</v>
      </c>
      <c r="V50" s="84"/>
      <c r="W50" s="84"/>
      <c r="X50" s="84" t="s">
        <v>1714</v>
      </c>
      <c r="Y50">
        <v>1</v>
      </c>
      <c r="Z50" s="83" t="str">
        <f>REPLACE(INDEX(GroupVertices[Group],MATCH(Edges[[#This Row],[Vertex 1]],GroupVertices[Vertex],0)),1,1,"")</f>
        <v>1</v>
      </c>
      <c r="AA50" s="83" t="str">
        <f>REPLACE(INDEX(GroupVertices[Group],MATCH(Edges[[#This Row],[Vertex 2]],GroupVertices[Vertex],0)),1,1,"")</f>
        <v>1</v>
      </c>
      <c r="AB50" s="49">
        <v>0</v>
      </c>
      <c r="AC50" s="50">
        <v>0</v>
      </c>
      <c r="AD50" s="49">
        <v>1</v>
      </c>
      <c r="AE50" s="50">
        <v>6.666666666666667</v>
      </c>
      <c r="AF50" s="49">
        <v>0</v>
      </c>
      <c r="AG50" s="50">
        <v>0</v>
      </c>
      <c r="AH50" s="49">
        <v>14</v>
      </c>
      <c r="AI50" s="50">
        <v>93.33333333333333</v>
      </c>
      <c r="AJ50" s="49">
        <v>15</v>
      </c>
    </row>
    <row r="51" spans="1:36" ht="15">
      <c r="A51" s="69" t="s">
        <v>264</v>
      </c>
      <c r="B51" s="69" t="s">
        <v>264</v>
      </c>
      <c r="C51" s="70"/>
      <c r="D51" s="71"/>
      <c r="E51" s="72"/>
      <c r="F51" s="73"/>
      <c r="G51" s="70"/>
      <c r="H51" s="74"/>
      <c r="I51" s="75"/>
      <c r="J51" s="75"/>
      <c r="K51" s="35" t="s">
        <v>65</v>
      </c>
      <c r="L51" s="82">
        <v>51</v>
      </c>
      <c r="M51" s="82"/>
      <c r="N51" s="77"/>
      <c r="O51" s="84" t="s">
        <v>716</v>
      </c>
      <c r="P51" s="84" t="s">
        <v>716</v>
      </c>
      <c r="Q51" s="84" t="s">
        <v>764</v>
      </c>
      <c r="R51" s="86" t="s">
        <v>1254</v>
      </c>
      <c r="S51" s="88">
        <v>43304.583333333336</v>
      </c>
      <c r="T51" s="84">
        <v>976</v>
      </c>
      <c r="U51" s="84">
        <v>31</v>
      </c>
      <c r="V51" s="84"/>
      <c r="W51" s="84"/>
      <c r="X51" s="84"/>
      <c r="Y51">
        <v>1</v>
      </c>
      <c r="Z51" s="83" t="str">
        <f>REPLACE(INDEX(GroupVertices[Group],MATCH(Edges[[#This Row],[Vertex 1]],GroupVertices[Vertex],0)),1,1,"")</f>
        <v>1</v>
      </c>
      <c r="AA51" s="83" t="str">
        <f>REPLACE(INDEX(GroupVertices[Group],MATCH(Edges[[#This Row],[Vertex 2]],GroupVertices[Vertex],0)),1,1,"")</f>
        <v>1</v>
      </c>
      <c r="AB51" s="49">
        <v>2</v>
      </c>
      <c r="AC51" s="50">
        <v>7.407407407407407</v>
      </c>
      <c r="AD51" s="49">
        <v>0</v>
      </c>
      <c r="AE51" s="50">
        <v>0</v>
      </c>
      <c r="AF51" s="49">
        <v>0</v>
      </c>
      <c r="AG51" s="50">
        <v>0</v>
      </c>
      <c r="AH51" s="49">
        <v>25</v>
      </c>
      <c r="AI51" s="50">
        <v>92.5925925925926</v>
      </c>
      <c r="AJ51" s="49">
        <v>27</v>
      </c>
    </row>
    <row r="52" spans="1:36" ht="15">
      <c r="A52" s="69" t="s">
        <v>265</v>
      </c>
      <c r="B52" s="69" t="s">
        <v>265</v>
      </c>
      <c r="C52" s="70"/>
      <c r="D52" s="71"/>
      <c r="E52" s="72"/>
      <c r="F52" s="73"/>
      <c r="G52" s="70"/>
      <c r="H52" s="74"/>
      <c r="I52" s="75"/>
      <c r="J52" s="75"/>
      <c r="K52" s="35" t="s">
        <v>65</v>
      </c>
      <c r="L52" s="82">
        <v>52</v>
      </c>
      <c r="M52" s="82"/>
      <c r="N52" s="77"/>
      <c r="O52" s="84" t="s">
        <v>716</v>
      </c>
      <c r="P52" s="84" t="s">
        <v>716</v>
      </c>
      <c r="Q52" s="84" t="s">
        <v>765</v>
      </c>
      <c r="R52" s="86" t="s">
        <v>1255</v>
      </c>
      <c r="S52" s="88">
        <v>43305.40269675926</v>
      </c>
      <c r="T52" s="84">
        <v>1173</v>
      </c>
      <c r="U52" s="84">
        <v>68</v>
      </c>
      <c r="V52" s="84"/>
      <c r="W52" s="84"/>
      <c r="X52" s="84"/>
      <c r="Y52">
        <v>1</v>
      </c>
      <c r="Z52" s="83" t="str">
        <f>REPLACE(INDEX(GroupVertices[Group],MATCH(Edges[[#This Row],[Vertex 1]],GroupVertices[Vertex],0)),1,1,"")</f>
        <v>1</v>
      </c>
      <c r="AA52" s="83" t="str">
        <f>REPLACE(INDEX(GroupVertices[Group],MATCH(Edges[[#This Row],[Vertex 2]],GroupVertices[Vertex],0)),1,1,"")</f>
        <v>1</v>
      </c>
      <c r="AB52" s="49">
        <v>2</v>
      </c>
      <c r="AC52" s="50">
        <v>6.666666666666667</v>
      </c>
      <c r="AD52" s="49">
        <v>0</v>
      </c>
      <c r="AE52" s="50">
        <v>0</v>
      </c>
      <c r="AF52" s="49">
        <v>0</v>
      </c>
      <c r="AG52" s="50">
        <v>0</v>
      </c>
      <c r="AH52" s="49">
        <v>28</v>
      </c>
      <c r="AI52" s="50">
        <v>93.33333333333333</v>
      </c>
      <c r="AJ52" s="49">
        <v>30</v>
      </c>
    </row>
    <row r="53" spans="1:36" ht="15">
      <c r="A53" s="69" t="s">
        <v>266</v>
      </c>
      <c r="B53" s="69" t="s">
        <v>266</v>
      </c>
      <c r="C53" s="70"/>
      <c r="D53" s="71"/>
      <c r="E53" s="72"/>
      <c r="F53" s="73"/>
      <c r="G53" s="70"/>
      <c r="H53" s="74"/>
      <c r="I53" s="75"/>
      <c r="J53" s="75"/>
      <c r="K53" s="35" t="s">
        <v>65</v>
      </c>
      <c r="L53" s="82">
        <v>53</v>
      </c>
      <c r="M53" s="82"/>
      <c r="N53" s="77"/>
      <c r="O53" s="84" t="s">
        <v>716</v>
      </c>
      <c r="P53" s="84" t="s">
        <v>716</v>
      </c>
      <c r="Q53" s="84" t="s">
        <v>766</v>
      </c>
      <c r="R53" s="86" t="s">
        <v>1256</v>
      </c>
      <c r="S53" s="88">
        <v>43306.98541666667</v>
      </c>
      <c r="T53" s="84">
        <v>408</v>
      </c>
      <c r="U53" s="84">
        <v>45</v>
      </c>
      <c r="V53" s="84"/>
      <c r="W53" s="84"/>
      <c r="X53" s="84" t="s">
        <v>1720</v>
      </c>
      <c r="Y53">
        <v>1</v>
      </c>
      <c r="Z53" s="83" t="str">
        <f>REPLACE(INDEX(GroupVertices[Group],MATCH(Edges[[#This Row],[Vertex 1]],GroupVertices[Vertex],0)),1,1,"")</f>
        <v>1</v>
      </c>
      <c r="AA53" s="83" t="str">
        <f>REPLACE(INDEX(GroupVertices[Group],MATCH(Edges[[#This Row],[Vertex 2]],GroupVertices[Vertex],0)),1,1,"")</f>
        <v>1</v>
      </c>
      <c r="AB53" s="49">
        <v>0</v>
      </c>
      <c r="AC53" s="50">
        <v>0</v>
      </c>
      <c r="AD53" s="49">
        <v>1</v>
      </c>
      <c r="AE53" s="50">
        <v>3.7037037037037037</v>
      </c>
      <c r="AF53" s="49">
        <v>0</v>
      </c>
      <c r="AG53" s="50">
        <v>0</v>
      </c>
      <c r="AH53" s="49">
        <v>26</v>
      </c>
      <c r="AI53" s="50">
        <v>96.29629629629629</v>
      </c>
      <c r="AJ53" s="49">
        <v>27</v>
      </c>
    </row>
    <row r="54" spans="1:36" ht="15">
      <c r="A54" s="69" t="s">
        <v>267</v>
      </c>
      <c r="B54" s="69" t="s">
        <v>267</v>
      </c>
      <c r="C54" s="70"/>
      <c r="D54" s="71"/>
      <c r="E54" s="72"/>
      <c r="F54" s="73"/>
      <c r="G54" s="70"/>
      <c r="H54" s="74"/>
      <c r="I54" s="75"/>
      <c r="J54" s="75"/>
      <c r="K54" s="35" t="s">
        <v>65</v>
      </c>
      <c r="L54" s="82">
        <v>54</v>
      </c>
      <c r="M54" s="82"/>
      <c r="N54" s="77"/>
      <c r="O54" s="84" t="s">
        <v>716</v>
      </c>
      <c r="P54" s="84" t="s">
        <v>716</v>
      </c>
      <c r="Q54" s="84" t="s">
        <v>767</v>
      </c>
      <c r="R54" s="86" t="s">
        <v>1257</v>
      </c>
      <c r="S54" s="88">
        <v>43311.42925925926</v>
      </c>
      <c r="T54" s="84">
        <v>169</v>
      </c>
      <c r="U54" s="84">
        <v>32</v>
      </c>
      <c r="V54" s="84"/>
      <c r="W54" s="84"/>
      <c r="X54" s="84" t="s">
        <v>1721</v>
      </c>
      <c r="Y54">
        <v>1</v>
      </c>
      <c r="Z54" s="83" t="str">
        <f>REPLACE(INDEX(GroupVertices[Group],MATCH(Edges[[#This Row],[Vertex 1]],GroupVertices[Vertex],0)),1,1,"")</f>
        <v>1</v>
      </c>
      <c r="AA54" s="83" t="str">
        <f>REPLACE(INDEX(GroupVertices[Group],MATCH(Edges[[#This Row],[Vertex 2]],GroupVertices[Vertex],0)),1,1,"")</f>
        <v>1</v>
      </c>
      <c r="AB54" s="49">
        <v>2</v>
      </c>
      <c r="AC54" s="50">
        <v>8</v>
      </c>
      <c r="AD54" s="49">
        <v>2</v>
      </c>
      <c r="AE54" s="50">
        <v>8</v>
      </c>
      <c r="AF54" s="49">
        <v>0</v>
      </c>
      <c r="AG54" s="50">
        <v>0</v>
      </c>
      <c r="AH54" s="49">
        <v>21</v>
      </c>
      <c r="AI54" s="50">
        <v>84</v>
      </c>
      <c r="AJ54" s="49">
        <v>25</v>
      </c>
    </row>
    <row r="55" spans="1:36" ht="15">
      <c r="A55" s="69" t="s">
        <v>268</v>
      </c>
      <c r="B55" s="69" t="s">
        <v>268</v>
      </c>
      <c r="C55" s="70"/>
      <c r="D55" s="71"/>
      <c r="E55" s="72"/>
      <c r="F55" s="73"/>
      <c r="G55" s="70"/>
      <c r="H55" s="74"/>
      <c r="I55" s="75"/>
      <c r="J55" s="75"/>
      <c r="K55" s="35" t="s">
        <v>65</v>
      </c>
      <c r="L55" s="82">
        <v>55</v>
      </c>
      <c r="M55" s="82"/>
      <c r="N55" s="77"/>
      <c r="O55" s="84" t="s">
        <v>716</v>
      </c>
      <c r="P55" s="84" t="s">
        <v>716</v>
      </c>
      <c r="Q55" s="84" t="s">
        <v>768</v>
      </c>
      <c r="R55" s="86" t="s">
        <v>1258</v>
      </c>
      <c r="S55" s="88">
        <v>43312.437523148146</v>
      </c>
      <c r="T55" s="84">
        <v>559</v>
      </c>
      <c r="U55" s="84">
        <v>83</v>
      </c>
      <c r="V55" s="84"/>
      <c r="W55" s="84"/>
      <c r="X55" s="84" t="s">
        <v>1722</v>
      </c>
      <c r="Y55">
        <v>1</v>
      </c>
      <c r="Z55" s="83" t="str">
        <f>REPLACE(INDEX(GroupVertices[Group],MATCH(Edges[[#This Row],[Vertex 1]],GroupVertices[Vertex],0)),1,1,"")</f>
        <v>1</v>
      </c>
      <c r="AA55" s="83" t="str">
        <f>REPLACE(INDEX(GroupVertices[Group],MATCH(Edges[[#This Row],[Vertex 2]],GroupVertices[Vertex],0)),1,1,"")</f>
        <v>1</v>
      </c>
      <c r="AB55" s="49">
        <v>2</v>
      </c>
      <c r="AC55" s="50">
        <v>9.523809523809524</v>
      </c>
      <c r="AD55" s="49">
        <v>0</v>
      </c>
      <c r="AE55" s="50">
        <v>0</v>
      </c>
      <c r="AF55" s="49">
        <v>0</v>
      </c>
      <c r="AG55" s="50">
        <v>0</v>
      </c>
      <c r="AH55" s="49">
        <v>19</v>
      </c>
      <c r="AI55" s="50">
        <v>90.47619047619048</v>
      </c>
      <c r="AJ55" s="49">
        <v>21</v>
      </c>
    </row>
    <row r="56" spans="1:36" ht="15">
      <c r="A56" s="69" t="s">
        <v>269</v>
      </c>
      <c r="B56" s="69" t="s">
        <v>269</v>
      </c>
      <c r="C56" s="70"/>
      <c r="D56" s="71"/>
      <c r="E56" s="72"/>
      <c r="F56" s="73"/>
      <c r="G56" s="70"/>
      <c r="H56" s="74"/>
      <c r="I56" s="75"/>
      <c r="J56" s="75"/>
      <c r="K56" s="35" t="s">
        <v>65</v>
      </c>
      <c r="L56" s="82">
        <v>56</v>
      </c>
      <c r="M56" s="82"/>
      <c r="N56" s="77"/>
      <c r="O56" s="84" t="s">
        <v>716</v>
      </c>
      <c r="P56" s="84" t="s">
        <v>716</v>
      </c>
      <c r="Q56" s="84" t="s">
        <v>769</v>
      </c>
      <c r="R56" s="86" t="s">
        <v>1259</v>
      </c>
      <c r="S56" s="88">
        <v>43313.84392361111</v>
      </c>
      <c r="T56" s="84">
        <v>505</v>
      </c>
      <c r="U56" s="84">
        <v>72</v>
      </c>
      <c r="V56" s="84"/>
      <c r="W56" s="84"/>
      <c r="X56" s="84" t="s">
        <v>1723</v>
      </c>
      <c r="Y56">
        <v>1</v>
      </c>
      <c r="Z56" s="83" t="str">
        <f>REPLACE(INDEX(GroupVertices[Group],MATCH(Edges[[#This Row],[Vertex 1]],GroupVertices[Vertex],0)),1,1,"")</f>
        <v>1</v>
      </c>
      <c r="AA56" s="83" t="str">
        <f>REPLACE(INDEX(GroupVertices[Group],MATCH(Edges[[#This Row],[Vertex 2]],GroupVertices[Vertex],0)),1,1,"")</f>
        <v>1</v>
      </c>
      <c r="AB56" s="49">
        <v>1</v>
      </c>
      <c r="AC56" s="50">
        <v>7.6923076923076925</v>
      </c>
      <c r="AD56" s="49">
        <v>0</v>
      </c>
      <c r="AE56" s="50">
        <v>0</v>
      </c>
      <c r="AF56" s="49">
        <v>0</v>
      </c>
      <c r="AG56" s="50">
        <v>0</v>
      </c>
      <c r="AH56" s="49">
        <v>12</v>
      </c>
      <c r="AI56" s="50">
        <v>92.3076923076923</v>
      </c>
      <c r="AJ56" s="49">
        <v>13</v>
      </c>
    </row>
    <row r="57" spans="1:36" ht="15">
      <c r="A57" s="69" t="s">
        <v>270</v>
      </c>
      <c r="B57" s="69" t="s">
        <v>270</v>
      </c>
      <c r="C57" s="70"/>
      <c r="D57" s="71"/>
      <c r="E57" s="72"/>
      <c r="F57" s="73"/>
      <c r="G57" s="70"/>
      <c r="H57" s="74"/>
      <c r="I57" s="75"/>
      <c r="J57" s="75"/>
      <c r="K57" s="35" t="s">
        <v>65</v>
      </c>
      <c r="L57" s="82">
        <v>57</v>
      </c>
      <c r="M57" s="82"/>
      <c r="N57" s="77"/>
      <c r="O57" s="84" t="s">
        <v>716</v>
      </c>
      <c r="P57" s="84" t="s">
        <v>716</v>
      </c>
      <c r="Q57" s="84" t="s">
        <v>770</v>
      </c>
      <c r="R57" s="86" t="s">
        <v>1260</v>
      </c>
      <c r="S57" s="88">
        <v>43314.31521990741</v>
      </c>
      <c r="T57" s="84">
        <v>208</v>
      </c>
      <c r="U57" s="84">
        <v>13</v>
      </c>
      <c r="V57" s="84"/>
      <c r="W57" s="84"/>
      <c r="X57" s="84" t="s">
        <v>1724</v>
      </c>
      <c r="Y57">
        <v>1</v>
      </c>
      <c r="Z57" s="83" t="str">
        <f>REPLACE(INDEX(GroupVertices[Group],MATCH(Edges[[#This Row],[Vertex 1]],GroupVertices[Vertex],0)),1,1,"")</f>
        <v>1</v>
      </c>
      <c r="AA57" s="83" t="str">
        <f>REPLACE(INDEX(GroupVertices[Group],MATCH(Edges[[#This Row],[Vertex 2]],GroupVertices[Vertex],0)),1,1,"")</f>
        <v>1</v>
      </c>
      <c r="AB57" s="49">
        <v>1</v>
      </c>
      <c r="AC57" s="50">
        <v>2.6315789473684212</v>
      </c>
      <c r="AD57" s="49">
        <v>1</v>
      </c>
      <c r="AE57" s="50">
        <v>2.6315789473684212</v>
      </c>
      <c r="AF57" s="49">
        <v>0</v>
      </c>
      <c r="AG57" s="50">
        <v>0</v>
      </c>
      <c r="AH57" s="49">
        <v>36</v>
      </c>
      <c r="AI57" s="50">
        <v>94.73684210526316</v>
      </c>
      <c r="AJ57" s="49">
        <v>38</v>
      </c>
    </row>
    <row r="58" spans="1:36" ht="15">
      <c r="A58" s="69" t="s">
        <v>271</v>
      </c>
      <c r="B58" s="69" t="s">
        <v>271</v>
      </c>
      <c r="C58" s="70"/>
      <c r="D58" s="71"/>
      <c r="E58" s="72"/>
      <c r="F58" s="73"/>
      <c r="G58" s="70"/>
      <c r="H58" s="74"/>
      <c r="I58" s="75"/>
      <c r="J58" s="75"/>
      <c r="K58" s="35" t="s">
        <v>65</v>
      </c>
      <c r="L58" s="82">
        <v>58</v>
      </c>
      <c r="M58" s="82"/>
      <c r="N58" s="77"/>
      <c r="O58" s="84" t="s">
        <v>716</v>
      </c>
      <c r="P58" s="84" t="s">
        <v>716</v>
      </c>
      <c r="Q58" s="84" t="s">
        <v>771</v>
      </c>
      <c r="R58" s="86" t="s">
        <v>1261</v>
      </c>
      <c r="S58" s="88">
        <v>43315.331724537034</v>
      </c>
      <c r="T58" s="84">
        <v>4632</v>
      </c>
      <c r="U58" s="84">
        <v>252</v>
      </c>
      <c r="V58" s="84"/>
      <c r="W58" s="84"/>
      <c r="X58" s="84"/>
      <c r="Y58">
        <v>1</v>
      </c>
      <c r="Z58" s="83" t="str">
        <f>REPLACE(INDEX(GroupVertices[Group],MATCH(Edges[[#This Row],[Vertex 1]],GroupVertices[Vertex],0)),1,1,"")</f>
        <v>1</v>
      </c>
      <c r="AA58" s="83" t="str">
        <f>REPLACE(INDEX(GroupVertices[Group],MATCH(Edges[[#This Row],[Vertex 2]],GroupVertices[Vertex],0)),1,1,"")</f>
        <v>1</v>
      </c>
      <c r="AB58" s="49">
        <v>0</v>
      </c>
      <c r="AC58" s="50">
        <v>0</v>
      </c>
      <c r="AD58" s="49">
        <v>0</v>
      </c>
      <c r="AE58" s="50">
        <v>0</v>
      </c>
      <c r="AF58" s="49">
        <v>0</v>
      </c>
      <c r="AG58" s="50">
        <v>0</v>
      </c>
      <c r="AH58" s="49">
        <v>13</v>
      </c>
      <c r="AI58" s="50">
        <v>100</v>
      </c>
      <c r="AJ58" s="49">
        <v>13</v>
      </c>
    </row>
    <row r="59" spans="1:36" ht="15">
      <c r="A59" s="69" t="s">
        <v>272</v>
      </c>
      <c r="B59" s="69" t="s">
        <v>272</v>
      </c>
      <c r="C59" s="70"/>
      <c r="D59" s="71"/>
      <c r="E59" s="72"/>
      <c r="F59" s="73"/>
      <c r="G59" s="70"/>
      <c r="H59" s="74"/>
      <c r="I59" s="75"/>
      <c r="J59" s="75"/>
      <c r="K59" s="35" t="s">
        <v>65</v>
      </c>
      <c r="L59" s="82">
        <v>59</v>
      </c>
      <c r="M59" s="82"/>
      <c r="N59" s="77"/>
      <c r="O59" s="84" t="s">
        <v>716</v>
      </c>
      <c r="P59" s="84" t="s">
        <v>716</v>
      </c>
      <c r="Q59" s="84" t="s">
        <v>772</v>
      </c>
      <c r="R59" s="86" t="s">
        <v>1262</v>
      </c>
      <c r="S59" s="88">
        <v>43318.54798611111</v>
      </c>
      <c r="T59" s="84">
        <v>1521</v>
      </c>
      <c r="U59" s="84">
        <v>67</v>
      </c>
      <c r="V59" s="84"/>
      <c r="W59" s="84"/>
      <c r="X59" s="84" t="s">
        <v>1713</v>
      </c>
      <c r="Y59">
        <v>1</v>
      </c>
      <c r="Z59" s="83" t="str">
        <f>REPLACE(INDEX(GroupVertices[Group],MATCH(Edges[[#This Row],[Vertex 1]],GroupVertices[Vertex],0)),1,1,"")</f>
        <v>1</v>
      </c>
      <c r="AA59" s="83" t="str">
        <f>REPLACE(INDEX(GroupVertices[Group],MATCH(Edges[[#This Row],[Vertex 2]],GroupVertices[Vertex],0)),1,1,"")</f>
        <v>1</v>
      </c>
      <c r="AB59" s="49">
        <v>0</v>
      </c>
      <c r="AC59" s="50">
        <v>0</v>
      </c>
      <c r="AD59" s="49">
        <v>2</v>
      </c>
      <c r="AE59" s="50">
        <v>8</v>
      </c>
      <c r="AF59" s="49">
        <v>0</v>
      </c>
      <c r="AG59" s="50">
        <v>0</v>
      </c>
      <c r="AH59" s="49">
        <v>23</v>
      </c>
      <c r="AI59" s="50">
        <v>92</v>
      </c>
      <c r="AJ59" s="49">
        <v>25</v>
      </c>
    </row>
    <row r="60" spans="1:36" ht="15">
      <c r="A60" s="69" t="s">
        <v>273</v>
      </c>
      <c r="B60" s="69" t="s">
        <v>273</v>
      </c>
      <c r="C60" s="70"/>
      <c r="D60" s="71"/>
      <c r="E60" s="72"/>
      <c r="F60" s="73"/>
      <c r="G60" s="70"/>
      <c r="H60" s="74"/>
      <c r="I60" s="75"/>
      <c r="J60" s="75"/>
      <c r="K60" s="35" t="s">
        <v>65</v>
      </c>
      <c r="L60" s="82">
        <v>60</v>
      </c>
      <c r="M60" s="82"/>
      <c r="N60" s="77"/>
      <c r="O60" s="84" t="s">
        <v>716</v>
      </c>
      <c r="P60" s="84" t="s">
        <v>716</v>
      </c>
      <c r="Q60" s="84" t="s">
        <v>773</v>
      </c>
      <c r="R60" s="86" t="s">
        <v>1263</v>
      </c>
      <c r="S60" s="88">
        <v>43319.44310185185</v>
      </c>
      <c r="T60" s="84">
        <v>268</v>
      </c>
      <c r="U60" s="84">
        <v>0</v>
      </c>
      <c r="V60" s="84"/>
      <c r="W60" s="84"/>
      <c r="X60" s="84"/>
      <c r="Y60">
        <v>1</v>
      </c>
      <c r="Z60" s="83" t="str">
        <f>REPLACE(INDEX(GroupVertices[Group],MATCH(Edges[[#This Row],[Vertex 1]],GroupVertices[Vertex],0)),1,1,"")</f>
        <v>1</v>
      </c>
      <c r="AA60" s="83" t="str">
        <f>REPLACE(INDEX(GroupVertices[Group],MATCH(Edges[[#This Row],[Vertex 2]],GroupVertices[Vertex],0)),1,1,"")</f>
        <v>1</v>
      </c>
      <c r="AB60" s="49">
        <v>5</v>
      </c>
      <c r="AC60" s="50">
        <v>5.882352941176471</v>
      </c>
      <c r="AD60" s="49">
        <v>0</v>
      </c>
      <c r="AE60" s="50">
        <v>0</v>
      </c>
      <c r="AF60" s="49">
        <v>0</v>
      </c>
      <c r="AG60" s="50">
        <v>0</v>
      </c>
      <c r="AH60" s="49">
        <v>80</v>
      </c>
      <c r="AI60" s="50">
        <v>94.11764705882354</v>
      </c>
      <c r="AJ60" s="49">
        <v>85</v>
      </c>
    </row>
    <row r="61" spans="1:36" ht="15">
      <c r="A61" s="69" t="s">
        <v>274</v>
      </c>
      <c r="B61" s="69" t="s">
        <v>274</v>
      </c>
      <c r="C61" s="70"/>
      <c r="D61" s="71"/>
      <c r="E61" s="72"/>
      <c r="F61" s="73"/>
      <c r="G61" s="70"/>
      <c r="H61" s="74"/>
      <c r="I61" s="75"/>
      <c r="J61" s="75"/>
      <c r="K61" s="35" t="s">
        <v>65</v>
      </c>
      <c r="L61" s="82">
        <v>61</v>
      </c>
      <c r="M61" s="82"/>
      <c r="N61" s="77"/>
      <c r="O61" s="84" t="s">
        <v>716</v>
      </c>
      <c r="P61" s="84" t="s">
        <v>716</v>
      </c>
      <c r="Q61" s="84"/>
      <c r="R61" s="86" t="s">
        <v>1264</v>
      </c>
      <c r="S61" s="88">
        <v>43319.44396990741</v>
      </c>
      <c r="T61" s="84">
        <v>2389</v>
      </c>
      <c r="U61" s="84">
        <v>16</v>
      </c>
      <c r="V61" s="84"/>
      <c r="W61" s="84"/>
      <c r="X61" s="84"/>
      <c r="Y61">
        <v>1</v>
      </c>
      <c r="Z61" s="83" t="str">
        <f>REPLACE(INDEX(GroupVertices[Group],MATCH(Edges[[#This Row],[Vertex 1]],GroupVertices[Vertex],0)),1,1,"")</f>
        <v>1</v>
      </c>
      <c r="AA61" s="83" t="str">
        <f>REPLACE(INDEX(GroupVertices[Group],MATCH(Edges[[#This Row],[Vertex 2]],GroupVertices[Vertex],0)),1,1,"")</f>
        <v>1</v>
      </c>
      <c r="AB61" s="49"/>
      <c r="AC61" s="50"/>
      <c r="AD61" s="49"/>
      <c r="AE61" s="50"/>
      <c r="AF61" s="49"/>
      <c r="AG61" s="50"/>
      <c r="AH61" s="49"/>
      <c r="AI61" s="50"/>
      <c r="AJ61" s="49"/>
    </row>
    <row r="62" spans="1:36" ht="15">
      <c r="A62" s="69" t="s">
        <v>275</v>
      </c>
      <c r="B62" s="69" t="s">
        <v>275</v>
      </c>
      <c r="C62" s="70"/>
      <c r="D62" s="71"/>
      <c r="E62" s="72"/>
      <c r="F62" s="73"/>
      <c r="G62" s="70"/>
      <c r="H62" s="74"/>
      <c r="I62" s="75"/>
      <c r="J62" s="75"/>
      <c r="K62" s="35" t="s">
        <v>65</v>
      </c>
      <c r="L62" s="82">
        <v>62</v>
      </c>
      <c r="M62" s="82"/>
      <c r="N62" s="77"/>
      <c r="O62" s="84" t="s">
        <v>716</v>
      </c>
      <c r="P62" s="84" t="s">
        <v>716</v>
      </c>
      <c r="Q62" s="84" t="s">
        <v>774</v>
      </c>
      <c r="R62" s="86" t="s">
        <v>1265</v>
      </c>
      <c r="S62" s="88">
        <v>43320.12501157408</v>
      </c>
      <c r="T62" s="84">
        <v>2536</v>
      </c>
      <c r="U62" s="84">
        <v>64</v>
      </c>
      <c r="V62" s="84"/>
      <c r="W62" s="84"/>
      <c r="X62" s="84"/>
      <c r="Y62">
        <v>1</v>
      </c>
      <c r="Z62" s="83" t="str">
        <f>REPLACE(INDEX(GroupVertices[Group],MATCH(Edges[[#This Row],[Vertex 1]],GroupVertices[Vertex],0)),1,1,"")</f>
        <v>1</v>
      </c>
      <c r="AA62" s="83" t="str">
        <f>REPLACE(INDEX(GroupVertices[Group],MATCH(Edges[[#This Row],[Vertex 2]],GroupVertices[Vertex],0)),1,1,"")</f>
        <v>1</v>
      </c>
      <c r="AB62" s="49">
        <v>1</v>
      </c>
      <c r="AC62" s="50">
        <v>3.4482758620689653</v>
      </c>
      <c r="AD62" s="49">
        <v>0</v>
      </c>
      <c r="AE62" s="50">
        <v>0</v>
      </c>
      <c r="AF62" s="49">
        <v>0</v>
      </c>
      <c r="AG62" s="50">
        <v>0</v>
      </c>
      <c r="AH62" s="49">
        <v>28</v>
      </c>
      <c r="AI62" s="50">
        <v>96.55172413793103</v>
      </c>
      <c r="AJ62" s="49">
        <v>29</v>
      </c>
    </row>
    <row r="63" spans="1:36" ht="15">
      <c r="A63" s="69" t="s">
        <v>276</v>
      </c>
      <c r="B63" s="69" t="s">
        <v>276</v>
      </c>
      <c r="C63" s="70"/>
      <c r="D63" s="71"/>
      <c r="E63" s="72"/>
      <c r="F63" s="73"/>
      <c r="G63" s="70"/>
      <c r="H63" s="74"/>
      <c r="I63" s="75"/>
      <c r="J63" s="75"/>
      <c r="K63" s="35" t="s">
        <v>65</v>
      </c>
      <c r="L63" s="82">
        <v>63</v>
      </c>
      <c r="M63" s="82"/>
      <c r="N63" s="77"/>
      <c r="O63" s="84" t="s">
        <v>716</v>
      </c>
      <c r="P63" s="84" t="s">
        <v>716</v>
      </c>
      <c r="Q63" s="84" t="s">
        <v>775</v>
      </c>
      <c r="R63" s="86" t="s">
        <v>1266</v>
      </c>
      <c r="S63" s="88">
        <v>43320.58431712963</v>
      </c>
      <c r="T63" s="84">
        <v>607</v>
      </c>
      <c r="U63" s="84">
        <v>19</v>
      </c>
      <c r="V63" s="84"/>
      <c r="W63" s="84"/>
      <c r="X63" s="84" t="s">
        <v>1725</v>
      </c>
      <c r="Y63">
        <v>1</v>
      </c>
      <c r="Z63" s="83" t="str">
        <f>REPLACE(INDEX(GroupVertices[Group],MATCH(Edges[[#This Row],[Vertex 1]],GroupVertices[Vertex],0)),1,1,"")</f>
        <v>1</v>
      </c>
      <c r="AA63" s="83" t="str">
        <f>REPLACE(INDEX(GroupVertices[Group],MATCH(Edges[[#This Row],[Vertex 2]],GroupVertices[Vertex],0)),1,1,"")</f>
        <v>1</v>
      </c>
      <c r="AB63" s="49">
        <v>2</v>
      </c>
      <c r="AC63" s="50">
        <v>4.166666666666667</v>
      </c>
      <c r="AD63" s="49">
        <v>0</v>
      </c>
      <c r="AE63" s="50">
        <v>0</v>
      </c>
      <c r="AF63" s="49">
        <v>0</v>
      </c>
      <c r="AG63" s="50">
        <v>0</v>
      </c>
      <c r="AH63" s="49">
        <v>46</v>
      </c>
      <c r="AI63" s="50">
        <v>95.83333333333333</v>
      </c>
      <c r="AJ63" s="49">
        <v>48</v>
      </c>
    </row>
    <row r="64" spans="1:36" ht="15">
      <c r="A64" s="69" t="s">
        <v>277</v>
      </c>
      <c r="B64" s="69" t="s">
        <v>277</v>
      </c>
      <c r="C64" s="70"/>
      <c r="D64" s="71"/>
      <c r="E64" s="72"/>
      <c r="F64" s="73"/>
      <c r="G64" s="70"/>
      <c r="H64" s="74"/>
      <c r="I64" s="75"/>
      <c r="J64" s="75"/>
      <c r="K64" s="35" t="s">
        <v>65</v>
      </c>
      <c r="L64" s="82">
        <v>64</v>
      </c>
      <c r="M64" s="82"/>
      <c r="N64" s="77"/>
      <c r="O64" s="84" t="s">
        <v>716</v>
      </c>
      <c r="P64" s="84" t="s">
        <v>716</v>
      </c>
      <c r="Q64" s="84" t="s">
        <v>776</v>
      </c>
      <c r="R64" s="86" t="s">
        <v>1267</v>
      </c>
      <c r="S64" s="88">
        <v>43321.62449074074</v>
      </c>
      <c r="T64" s="84">
        <v>524</v>
      </c>
      <c r="U64" s="84">
        <v>13</v>
      </c>
      <c r="V64" s="84"/>
      <c r="W64" s="84"/>
      <c r="X64" s="84" t="s">
        <v>1714</v>
      </c>
      <c r="Y64">
        <v>1</v>
      </c>
      <c r="Z64" s="83" t="str">
        <f>REPLACE(INDEX(GroupVertices[Group],MATCH(Edges[[#This Row],[Vertex 1]],GroupVertices[Vertex],0)),1,1,"")</f>
        <v>1</v>
      </c>
      <c r="AA64" s="83" t="str">
        <f>REPLACE(INDEX(GroupVertices[Group],MATCH(Edges[[#This Row],[Vertex 2]],GroupVertices[Vertex],0)),1,1,"")</f>
        <v>1</v>
      </c>
      <c r="AB64" s="49">
        <v>4</v>
      </c>
      <c r="AC64" s="50">
        <v>6.779661016949152</v>
      </c>
      <c r="AD64" s="49">
        <v>1</v>
      </c>
      <c r="AE64" s="50">
        <v>1.694915254237288</v>
      </c>
      <c r="AF64" s="49">
        <v>0</v>
      </c>
      <c r="AG64" s="50">
        <v>0</v>
      </c>
      <c r="AH64" s="49">
        <v>54</v>
      </c>
      <c r="AI64" s="50">
        <v>91.52542372881356</v>
      </c>
      <c r="AJ64" s="49">
        <v>59</v>
      </c>
    </row>
    <row r="65" spans="1:36" ht="15">
      <c r="A65" s="69" t="s">
        <v>278</v>
      </c>
      <c r="B65" s="69" t="s">
        <v>278</v>
      </c>
      <c r="C65" s="70"/>
      <c r="D65" s="71"/>
      <c r="E65" s="72"/>
      <c r="F65" s="73"/>
      <c r="G65" s="70"/>
      <c r="H65" s="74"/>
      <c r="I65" s="75"/>
      <c r="J65" s="75"/>
      <c r="K65" s="35" t="s">
        <v>65</v>
      </c>
      <c r="L65" s="82">
        <v>65</v>
      </c>
      <c r="M65" s="82"/>
      <c r="N65" s="77"/>
      <c r="O65" s="84" t="s">
        <v>716</v>
      </c>
      <c r="P65" s="84" t="s">
        <v>716</v>
      </c>
      <c r="Q65" s="84" t="s">
        <v>777</v>
      </c>
      <c r="R65" s="86" t="s">
        <v>1268</v>
      </c>
      <c r="S65" s="88">
        <v>43322.12123842593</v>
      </c>
      <c r="T65" s="84">
        <v>170</v>
      </c>
      <c r="U65" s="84">
        <v>2</v>
      </c>
      <c r="V65" s="84"/>
      <c r="W65" s="84"/>
      <c r="X65" s="84" t="s">
        <v>1713</v>
      </c>
      <c r="Y65">
        <v>1</v>
      </c>
      <c r="Z65" s="83" t="str">
        <f>REPLACE(INDEX(GroupVertices[Group],MATCH(Edges[[#This Row],[Vertex 1]],GroupVertices[Vertex],0)),1,1,"")</f>
        <v>1</v>
      </c>
      <c r="AA65" s="83" t="str">
        <f>REPLACE(INDEX(GroupVertices[Group],MATCH(Edges[[#This Row],[Vertex 2]],GroupVertices[Vertex],0)),1,1,"")</f>
        <v>1</v>
      </c>
      <c r="AB65" s="49">
        <v>0</v>
      </c>
      <c r="AC65" s="50">
        <v>0</v>
      </c>
      <c r="AD65" s="49">
        <v>0</v>
      </c>
      <c r="AE65" s="50">
        <v>0</v>
      </c>
      <c r="AF65" s="49">
        <v>0</v>
      </c>
      <c r="AG65" s="50">
        <v>0</v>
      </c>
      <c r="AH65" s="49">
        <v>10</v>
      </c>
      <c r="AI65" s="50">
        <v>100</v>
      </c>
      <c r="AJ65" s="49">
        <v>10</v>
      </c>
    </row>
    <row r="66" spans="1:36" ht="15">
      <c r="A66" s="69" t="s">
        <v>279</v>
      </c>
      <c r="B66" s="69" t="s">
        <v>279</v>
      </c>
      <c r="C66" s="70"/>
      <c r="D66" s="71"/>
      <c r="E66" s="72"/>
      <c r="F66" s="73"/>
      <c r="G66" s="70"/>
      <c r="H66" s="74"/>
      <c r="I66" s="75"/>
      <c r="J66" s="75"/>
      <c r="K66" s="35" t="s">
        <v>65</v>
      </c>
      <c r="L66" s="82">
        <v>66</v>
      </c>
      <c r="M66" s="82"/>
      <c r="N66" s="77"/>
      <c r="O66" s="84" t="s">
        <v>716</v>
      </c>
      <c r="P66" s="84" t="s">
        <v>716</v>
      </c>
      <c r="Q66" s="84" t="s">
        <v>778</v>
      </c>
      <c r="R66" s="86" t="s">
        <v>1269</v>
      </c>
      <c r="S66" s="88">
        <v>43323.60833333333</v>
      </c>
      <c r="T66" s="84">
        <v>564</v>
      </c>
      <c r="U66" s="84">
        <v>25</v>
      </c>
      <c r="V66" s="84"/>
      <c r="W66" s="84"/>
      <c r="X66" s="84"/>
      <c r="Y66">
        <v>1</v>
      </c>
      <c r="Z66" s="83" t="str">
        <f>REPLACE(INDEX(GroupVertices[Group],MATCH(Edges[[#This Row],[Vertex 1]],GroupVertices[Vertex],0)),1,1,"")</f>
        <v>1</v>
      </c>
      <c r="AA66" s="83" t="str">
        <f>REPLACE(INDEX(GroupVertices[Group],MATCH(Edges[[#This Row],[Vertex 2]],GroupVertices[Vertex],0)),1,1,"")</f>
        <v>1</v>
      </c>
      <c r="AB66" s="49">
        <v>1</v>
      </c>
      <c r="AC66" s="50">
        <v>4.545454545454546</v>
      </c>
      <c r="AD66" s="49">
        <v>0</v>
      </c>
      <c r="AE66" s="50">
        <v>0</v>
      </c>
      <c r="AF66" s="49">
        <v>0</v>
      </c>
      <c r="AG66" s="50">
        <v>0</v>
      </c>
      <c r="AH66" s="49">
        <v>21</v>
      </c>
      <c r="AI66" s="50">
        <v>95.45454545454545</v>
      </c>
      <c r="AJ66" s="49">
        <v>22</v>
      </c>
    </row>
    <row r="67" spans="1:36" ht="15">
      <c r="A67" s="69" t="s">
        <v>280</v>
      </c>
      <c r="B67" s="69" t="s">
        <v>280</v>
      </c>
      <c r="C67" s="70"/>
      <c r="D67" s="71"/>
      <c r="E67" s="72"/>
      <c r="F67" s="73"/>
      <c r="G67" s="70"/>
      <c r="H67" s="74"/>
      <c r="I67" s="75"/>
      <c r="J67" s="75"/>
      <c r="K67" s="35" t="s">
        <v>65</v>
      </c>
      <c r="L67" s="82">
        <v>67</v>
      </c>
      <c r="M67" s="82"/>
      <c r="N67" s="77"/>
      <c r="O67" s="84" t="s">
        <v>716</v>
      </c>
      <c r="P67" s="84" t="s">
        <v>716</v>
      </c>
      <c r="Q67" s="84" t="s">
        <v>779</v>
      </c>
      <c r="R67" s="86" t="s">
        <v>1270</v>
      </c>
      <c r="S67" s="88">
        <v>43324.58263888889</v>
      </c>
      <c r="T67" s="84">
        <v>514</v>
      </c>
      <c r="U67" s="84">
        <v>47</v>
      </c>
      <c r="V67" s="84"/>
      <c r="W67" s="84"/>
      <c r="X67" s="84" t="s">
        <v>1726</v>
      </c>
      <c r="Y67">
        <v>1</v>
      </c>
      <c r="Z67" s="83" t="str">
        <f>REPLACE(INDEX(GroupVertices[Group],MATCH(Edges[[#This Row],[Vertex 1]],GroupVertices[Vertex],0)),1,1,"")</f>
        <v>1</v>
      </c>
      <c r="AA67" s="83" t="str">
        <f>REPLACE(INDEX(GroupVertices[Group],MATCH(Edges[[#This Row],[Vertex 2]],GroupVertices[Vertex],0)),1,1,"")</f>
        <v>1</v>
      </c>
      <c r="AB67" s="49">
        <v>1</v>
      </c>
      <c r="AC67" s="50">
        <v>2.380952380952381</v>
      </c>
      <c r="AD67" s="49">
        <v>2</v>
      </c>
      <c r="AE67" s="50">
        <v>4.761904761904762</v>
      </c>
      <c r="AF67" s="49">
        <v>0</v>
      </c>
      <c r="AG67" s="50">
        <v>0</v>
      </c>
      <c r="AH67" s="49">
        <v>39</v>
      </c>
      <c r="AI67" s="50">
        <v>92.85714285714286</v>
      </c>
      <c r="AJ67" s="49">
        <v>42</v>
      </c>
    </row>
    <row r="68" spans="1:36" ht="15">
      <c r="A68" s="69" t="s">
        <v>281</v>
      </c>
      <c r="B68" s="69" t="s">
        <v>281</v>
      </c>
      <c r="C68" s="70"/>
      <c r="D68" s="71"/>
      <c r="E68" s="72"/>
      <c r="F68" s="73"/>
      <c r="G68" s="70"/>
      <c r="H68" s="74"/>
      <c r="I68" s="75"/>
      <c r="J68" s="75"/>
      <c r="K68" s="35" t="s">
        <v>65</v>
      </c>
      <c r="L68" s="82">
        <v>68</v>
      </c>
      <c r="M68" s="82"/>
      <c r="N68" s="77"/>
      <c r="O68" s="84" t="s">
        <v>716</v>
      </c>
      <c r="P68" s="84" t="s">
        <v>716</v>
      </c>
      <c r="Q68" s="84" t="s">
        <v>780</v>
      </c>
      <c r="R68" s="86" t="s">
        <v>1271</v>
      </c>
      <c r="S68" s="88">
        <v>43325.58366898148</v>
      </c>
      <c r="T68" s="84">
        <v>44</v>
      </c>
      <c r="U68" s="84">
        <v>13</v>
      </c>
      <c r="V68" s="84"/>
      <c r="W68" s="84"/>
      <c r="X68" s="84"/>
      <c r="Y68">
        <v>1</v>
      </c>
      <c r="Z68" s="83" t="str">
        <f>REPLACE(INDEX(GroupVertices[Group],MATCH(Edges[[#This Row],[Vertex 1]],GroupVertices[Vertex],0)),1,1,"")</f>
        <v>1</v>
      </c>
      <c r="AA68" s="83" t="str">
        <f>REPLACE(INDEX(GroupVertices[Group],MATCH(Edges[[#This Row],[Vertex 2]],GroupVertices[Vertex],0)),1,1,"")</f>
        <v>1</v>
      </c>
      <c r="AB68" s="49">
        <v>3</v>
      </c>
      <c r="AC68" s="50">
        <v>4.166666666666667</v>
      </c>
      <c r="AD68" s="49">
        <v>3</v>
      </c>
      <c r="AE68" s="50">
        <v>4.166666666666667</v>
      </c>
      <c r="AF68" s="49">
        <v>0</v>
      </c>
      <c r="AG68" s="50">
        <v>0</v>
      </c>
      <c r="AH68" s="49">
        <v>66</v>
      </c>
      <c r="AI68" s="50">
        <v>91.66666666666667</v>
      </c>
      <c r="AJ68" s="49">
        <v>72</v>
      </c>
    </row>
    <row r="69" spans="1:36" ht="15">
      <c r="A69" s="69" t="s">
        <v>282</v>
      </c>
      <c r="B69" s="69" t="s">
        <v>282</v>
      </c>
      <c r="C69" s="70"/>
      <c r="D69" s="71"/>
      <c r="E69" s="72"/>
      <c r="F69" s="73"/>
      <c r="G69" s="70"/>
      <c r="H69" s="74"/>
      <c r="I69" s="75"/>
      <c r="J69" s="75"/>
      <c r="K69" s="35" t="s">
        <v>65</v>
      </c>
      <c r="L69" s="82">
        <v>69</v>
      </c>
      <c r="M69" s="82"/>
      <c r="N69" s="77"/>
      <c r="O69" s="84" t="s">
        <v>716</v>
      </c>
      <c r="P69" s="84" t="s">
        <v>716</v>
      </c>
      <c r="Q69" s="84" t="s">
        <v>781</v>
      </c>
      <c r="R69" s="86" t="s">
        <v>1272</v>
      </c>
      <c r="S69" s="88">
        <v>43325.60126157408</v>
      </c>
      <c r="T69" s="84">
        <v>2324</v>
      </c>
      <c r="U69" s="84">
        <v>257</v>
      </c>
      <c r="V69" s="84" t="s">
        <v>1708</v>
      </c>
      <c r="W69" s="84" t="s">
        <v>1712</v>
      </c>
      <c r="X69" s="84" t="s">
        <v>1727</v>
      </c>
      <c r="Y69">
        <v>1</v>
      </c>
      <c r="Z69" s="83" t="str">
        <f>REPLACE(INDEX(GroupVertices[Group],MATCH(Edges[[#This Row],[Vertex 1]],GroupVertices[Vertex],0)),1,1,"")</f>
        <v>1</v>
      </c>
      <c r="AA69" s="83" t="str">
        <f>REPLACE(INDEX(GroupVertices[Group],MATCH(Edges[[#This Row],[Vertex 2]],GroupVertices[Vertex],0)),1,1,"")</f>
        <v>1</v>
      </c>
      <c r="AB69" s="49">
        <v>1</v>
      </c>
      <c r="AC69" s="50">
        <v>3.8461538461538463</v>
      </c>
      <c r="AD69" s="49">
        <v>2</v>
      </c>
      <c r="AE69" s="50">
        <v>7.6923076923076925</v>
      </c>
      <c r="AF69" s="49">
        <v>0</v>
      </c>
      <c r="AG69" s="50">
        <v>0</v>
      </c>
      <c r="AH69" s="49">
        <v>23</v>
      </c>
      <c r="AI69" s="50">
        <v>88.46153846153847</v>
      </c>
      <c r="AJ69" s="49">
        <v>26</v>
      </c>
    </row>
    <row r="70" spans="1:36" ht="15">
      <c r="A70" s="69" t="s">
        <v>283</v>
      </c>
      <c r="B70" s="69" t="s">
        <v>283</v>
      </c>
      <c r="C70" s="70"/>
      <c r="D70" s="71"/>
      <c r="E70" s="72"/>
      <c r="F70" s="73"/>
      <c r="G70" s="70"/>
      <c r="H70" s="74"/>
      <c r="I70" s="75"/>
      <c r="J70" s="75"/>
      <c r="K70" s="35" t="s">
        <v>65</v>
      </c>
      <c r="L70" s="82">
        <v>70</v>
      </c>
      <c r="M70" s="82"/>
      <c r="N70" s="77"/>
      <c r="O70" s="84" t="s">
        <v>716</v>
      </c>
      <c r="P70" s="84" t="s">
        <v>716</v>
      </c>
      <c r="Q70" s="84" t="s">
        <v>782</v>
      </c>
      <c r="R70" s="86" t="s">
        <v>1273</v>
      </c>
      <c r="S70" s="88">
        <v>43326.27244212963</v>
      </c>
      <c r="T70" s="84">
        <v>656</v>
      </c>
      <c r="U70" s="84">
        <v>35</v>
      </c>
      <c r="V70" s="84"/>
      <c r="W70" s="84"/>
      <c r="X70" s="84"/>
      <c r="Y70">
        <v>1</v>
      </c>
      <c r="Z70" s="83" t="str">
        <f>REPLACE(INDEX(GroupVertices[Group],MATCH(Edges[[#This Row],[Vertex 1]],GroupVertices[Vertex],0)),1,1,"")</f>
        <v>1</v>
      </c>
      <c r="AA70" s="83" t="str">
        <f>REPLACE(INDEX(GroupVertices[Group],MATCH(Edges[[#This Row],[Vertex 2]],GroupVertices[Vertex],0)),1,1,"")</f>
        <v>1</v>
      </c>
      <c r="AB70" s="49">
        <v>0</v>
      </c>
      <c r="AC70" s="50">
        <v>0</v>
      </c>
      <c r="AD70" s="49">
        <v>2</v>
      </c>
      <c r="AE70" s="50">
        <v>9.523809523809524</v>
      </c>
      <c r="AF70" s="49">
        <v>0</v>
      </c>
      <c r="AG70" s="50">
        <v>0</v>
      </c>
      <c r="AH70" s="49">
        <v>19</v>
      </c>
      <c r="AI70" s="50">
        <v>90.47619047619048</v>
      </c>
      <c r="AJ70" s="49">
        <v>21</v>
      </c>
    </row>
    <row r="71" spans="1:36" ht="15">
      <c r="A71" s="69" t="s">
        <v>284</v>
      </c>
      <c r="B71" s="69" t="s">
        <v>284</v>
      </c>
      <c r="C71" s="70"/>
      <c r="D71" s="71"/>
      <c r="E71" s="72"/>
      <c r="F71" s="73"/>
      <c r="G71" s="70"/>
      <c r="H71" s="74"/>
      <c r="I71" s="75"/>
      <c r="J71" s="75"/>
      <c r="K71" s="35" t="s">
        <v>65</v>
      </c>
      <c r="L71" s="82">
        <v>71</v>
      </c>
      <c r="M71" s="82"/>
      <c r="N71" s="77"/>
      <c r="O71" s="84" t="s">
        <v>716</v>
      </c>
      <c r="P71" s="84" t="s">
        <v>716</v>
      </c>
      <c r="Q71" s="84" t="s">
        <v>783</v>
      </c>
      <c r="R71" s="86" t="s">
        <v>1274</v>
      </c>
      <c r="S71" s="88">
        <v>43326.92337962963</v>
      </c>
      <c r="T71" s="84">
        <v>667</v>
      </c>
      <c r="U71" s="84">
        <v>63</v>
      </c>
      <c r="V71" s="84"/>
      <c r="W71" s="84"/>
      <c r="X71" s="84"/>
      <c r="Y71">
        <v>1</v>
      </c>
      <c r="Z71" s="83" t="str">
        <f>REPLACE(INDEX(GroupVertices[Group],MATCH(Edges[[#This Row],[Vertex 1]],GroupVertices[Vertex],0)),1,1,"")</f>
        <v>1</v>
      </c>
      <c r="AA71" s="83" t="str">
        <f>REPLACE(INDEX(GroupVertices[Group],MATCH(Edges[[#This Row],[Vertex 2]],GroupVertices[Vertex],0)),1,1,"")</f>
        <v>1</v>
      </c>
      <c r="AB71" s="49">
        <v>0</v>
      </c>
      <c r="AC71" s="50">
        <v>0</v>
      </c>
      <c r="AD71" s="49">
        <v>1</v>
      </c>
      <c r="AE71" s="50">
        <v>6.666666666666667</v>
      </c>
      <c r="AF71" s="49">
        <v>0</v>
      </c>
      <c r="AG71" s="50">
        <v>0</v>
      </c>
      <c r="AH71" s="49">
        <v>14</v>
      </c>
      <c r="AI71" s="50">
        <v>93.33333333333333</v>
      </c>
      <c r="AJ71" s="49">
        <v>15</v>
      </c>
    </row>
    <row r="72" spans="1:36" ht="15">
      <c r="A72" s="69" t="s">
        <v>285</v>
      </c>
      <c r="B72" s="69" t="s">
        <v>285</v>
      </c>
      <c r="C72" s="70"/>
      <c r="D72" s="71"/>
      <c r="E72" s="72"/>
      <c r="F72" s="73"/>
      <c r="G72" s="70"/>
      <c r="H72" s="74"/>
      <c r="I72" s="75"/>
      <c r="J72" s="75"/>
      <c r="K72" s="35" t="s">
        <v>65</v>
      </c>
      <c r="L72" s="82">
        <v>72</v>
      </c>
      <c r="M72" s="82"/>
      <c r="N72" s="77"/>
      <c r="O72" s="84" t="s">
        <v>716</v>
      </c>
      <c r="P72" s="84" t="s">
        <v>716</v>
      </c>
      <c r="Q72" s="84" t="s">
        <v>784</v>
      </c>
      <c r="R72" s="86" t="s">
        <v>1275</v>
      </c>
      <c r="S72" s="88">
        <v>43327.277349537035</v>
      </c>
      <c r="T72" s="84">
        <v>887</v>
      </c>
      <c r="U72" s="84">
        <v>87</v>
      </c>
      <c r="V72" s="84"/>
      <c r="W72" s="84"/>
      <c r="X72" s="84"/>
      <c r="Y72">
        <v>1</v>
      </c>
      <c r="Z72" s="83" t="str">
        <f>REPLACE(INDEX(GroupVertices[Group],MATCH(Edges[[#This Row],[Vertex 1]],GroupVertices[Vertex],0)),1,1,"")</f>
        <v>1</v>
      </c>
      <c r="AA72" s="83" t="str">
        <f>REPLACE(INDEX(GroupVertices[Group],MATCH(Edges[[#This Row],[Vertex 2]],GroupVertices[Vertex],0)),1,1,"")</f>
        <v>1</v>
      </c>
      <c r="AB72" s="49">
        <v>0</v>
      </c>
      <c r="AC72" s="50">
        <v>0</v>
      </c>
      <c r="AD72" s="49">
        <v>2</v>
      </c>
      <c r="AE72" s="50">
        <v>5.405405405405405</v>
      </c>
      <c r="AF72" s="49">
        <v>0</v>
      </c>
      <c r="AG72" s="50">
        <v>0</v>
      </c>
      <c r="AH72" s="49">
        <v>35</v>
      </c>
      <c r="AI72" s="50">
        <v>94.5945945945946</v>
      </c>
      <c r="AJ72" s="49">
        <v>37</v>
      </c>
    </row>
    <row r="73" spans="1:36" ht="15">
      <c r="A73" s="69" t="s">
        <v>286</v>
      </c>
      <c r="B73" s="69" t="s">
        <v>286</v>
      </c>
      <c r="C73" s="70"/>
      <c r="D73" s="71"/>
      <c r="E73" s="72"/>
      <c r="F73" s="73"/>
      <c r="G73" s="70"/>
      <c r="H73" s="74"/>
      <c r="I73" s="75"/>
      <c r="J73" s="75"/>
      <c r="K73" s="35" t="s">
        <v>65</v>
      </c>
      <c r="L73" s="82">
        <v>73</v>
      </c>
      <c r="M73" s="82"/>
      <c r="N73" s="77"/>
      <c r="O73" s="84" t="s">
        <v>716</v>
      </c>
      <c r="P73" s="84" t="s">
        <v>716</v>
      </c>
      <c r="Q73" s="84" t="s">
        <v>785</v>
      </c>
      <c r="R73" s="86" t="s">
        <v>1276</v>
      </c>
      <c r="S73" s="88">
        <v>43328.76707175926</v>
      </c>
      <c r="T73" s="84">
        <v>1701</v>
      </c>
      <c r="U73" s="84">
        <v>77</v>
      </c>
      <c r="V73" s="84"/>
      <c r="W73" s="84"/>
      <c r="X73" s="84" t="s">
        <v>1713</v>
      </c>
      <c r="Y73">
        <v>1</v>
      </c>
      <c r="Z73" s="83" t="str">
        <f>REPLACE(INDEX(GroupVertices[Group],MATCH(Edges[[#This Row],[Vertex 1]],GroupVertices[Vertex],0)),1,1,"")</f>
        <v>1</v>
      </c>
      <c r="AA73" s="83" t="str">
        <f>REPLACE(INDEX(GroupVertices[Group],MATCH(Edges[[#This Row],[Vertex 2]],GroupVertices[Vertex],0)),1,1,"")</f>
        <v>1</v>
      </c>
      <c r="AB73" s="49">
        <v>0</v>
      </c>
      <c r="AC73" s="50">
        <v>0</v>
      </c>
      <c r="AD73" s="49">
        <v>0</v>
      </c>
      <c r="AE73" s="50">
        <v>0</v>
      </c>
      <c r="AF73" s="49">
        <v>0</v>
      </c>
      <c r="AG73" s="50">
        <v>0</v>
      </c>
      <c r="AH73" s="49">
        <v>19</v>
      </c>
      <c r="AI73" s="50">
        <v>100</v>
      </c>
      <c r="AJ73" s="49">
        <v>19</v>
      </c>
    </row>
    <row r="74" spans="1:36" ht="15">
      <c r="A74" s="69" t="s">
        <v>287</v>
      </c>
      <c r="B74" s="69" t="s">
        <v>287</v>
      </c>
      <c r="C74" s="70"/>
      <c r="D74" s="71"/>
      <c r="E74" s="72"/>
      <c r="F74" s="73"/>
      <c r="G74" s="70"/>
      <c r="H74" s="74"/>
      <c r="I74" s="75"/>
      <c r="J74" s="75"/>
      <c r="K74" s="35" t="s">
        <v>65</v>
      </c>
      <c r="L74" s="82">
        <v>74</v>
      </c>
      <c r="M74" s="82"/>
      <c r="N74" s="77"/>
      <c r="O74" s="84" t="s">
        <v>716</v>
      </c>
      <c r="P74" s="84" t="s">
        <v>716</v>
      </c>
      <c r="Q74" s="84" t="s">
        <v>786</v>
      </c>
      <c r="R74" s="86" t="s">
        <v>1277</v>
      </c>
      <c r="S74" s="88">
        <v>43330.229166666664</v>
      </c>
      <c r="T74" s="84">
        <v>252</v>
      </c>
      <c r="U74" s="84">
        <v>11</v>
      </c>
      <c r="V74" s="84"/>
      <c r="W74" s="84"/>
      <c r="X74" s="84" t="s">
        <v>1728</v>
      </c>
      <c r="Y74">
        <v>1</v>
      </c>
      <c r="Z74" s="83" t="str">
        <f>REPLACE(INDEX(GroupVertices[Group],MATCH(Edges[[#This Row],[Vertex 1]],GroupVertices[Vertex],0)),1,1,"")</f>
        <v>1</v>
      </c>
      <c r="AA74" s="83" t="str">
        <f>REPLACE(INDEX(GroupVertices[Group],MATCH(Edges[[#This Row],[Vertex 2]],GroupVertices[Vertex],0)),1,1,"")</f>
        <v>1</v>
      </c>
      <c r="AB74" s="49">
        <v>0</v>
      </c>
      <c r="AC74" s="50">
        <v>0</v>
      </c>
      <c r="AD74" s="49">
        <v>0</v>
      </c>
      <c r="AE74" s="50">
        <v>0</v>
      </c>
      <c r="AF74" s="49">
        <v>0</v>
      </c>
      <c r="AG74" s="50">
        <v>0</v>
      </c>
      <c r="AH74" s="49">
        <v>12</v>
      </c>
      <c r="AI74" s="50">
        <v>100</v>
      </c>
      <c r="AJ74" s="49">
        <v>12</v>
      </c>
    </row>
    <row r="75" spans="1:36" ht="15">
      <c r="A75" s="69" t="s">
        <v>288</v>
      </c>
      <c r="B75" s="69" t="s">
        <v>288</v>
      </c>
      <c r="C75" s="70"/>
      <c r="D75" s="71"/>
      <c r="E75" s="72"/>
      <c r="F75" s="73"/>
      <c r="G75" s="70"/>
      <c r="H75" s="74"/>
      <c r="I75" s="75"/>
      <c r="J75" s="75"/>
      <c r="K75" s="35" t="s">
        <v>65</v>
      </c>
      <c r="L75" s="82">
        <v>75</v>
      </c>
      <c r="M75" s="82"/>
      <c r="N75" s="77"/>
      <c r="O75" s="84" t="s">
        <v>716</v>
      </c>
      <c r="P75" s="84" t="s">
        <v>716</v>
      </c>
      <c r="Q75" s="84" t="s">
        <v>787</v>
      </c>
      <c r="R75" s="86" t="s">
        <v>1278</v>
      </c>
      <c r="S75" s="88">
        <v>43331.25</v>
      </c>
      <c r="T75" s="84">
        <v>1568</v>
      </c>
      <c r="U75" s="84">
        <v>101</v>
      </c>
      <c r="V75" s="84" t="s">
        <v>1708</v>
      </c>
      <c r="W75" s="84" t="s">
        <v>1712</v>
      </c>
      <c r="X75" s="84" t="s">
        <v>1727</v>
      </c>
      <c r="Y75">
        <v>1</v>
      </c>
      <c r="Z75" s="83" t="str">
        <f>REPLACE(INDEX(GroupVertices[Group],MATCH(Edges[[#This Row],[Vertex 1]],GroupVertices[Vertex],0)),1,1,"")</f>
        <v>1</v>
      </c>
      <c r="AA75" s="83" t="str">
        <f>REPLACE(INDEX(GroupVertices[Group],MATCH(Edges[[#This Row],[Vertex 2]],GroupVertices[Vertex],0)),1,1,"")</f>
        <v>1</v>
      </c>
      <c r="AB75" s="49">
        <v>1</v>
      </c>
      <c r="AC75" s="50">
        <v>3.125</v>
      </c>
      <c r="AD75" s="49">
        <v>2</v>
      </c>
      <c r="AE75" s="50">
        <v>6.25</v>
      </c>
      <c r="AF75" s="49">
        <v>0</v>
      </c>
      <c r="AG75" s="50">
        <v>0</v>
      </c>
      <c r="AH75" s="49">
        <v>29</v>
      </c>
      <c r="AI75" s="50">
        <v>90.625</v>
      </c>
      <c r="AJ75" s="49">
        <v>32</v>
      </c>
    </row>
    <row r="76" spans="1:36" ht="15">
      <c r="A76" s="69" t="s">
        <v>289</v>
      </c>
      <c r="B76" s="69" t="s">
        <v>289</v>
      </c>
      <c r="C76" s="70"/>
      <c r="D76" s="71"/>
      <c r="E76" s="72"/>
      <c r="F76" s="73"/>
      <c r="G76" s="70"/>
      <c r="H76" s="74"/>
      <c r="I76" s="75"/>
      <c r="J76" s="75"/>
      <c r="K76" s="35" t="s">
        <v>65</v>
      </c>
      <c r="L76" s="82">
        <v>76</v>
      </c>
      <c r="M76" s="82"/>
      <c r="N76" s="77"/>
      <c r="O76" s="84" t="s">
        <v>716</v>
      </c>
      <c r="P76" s="84" t="s">
        <v>716</v>
      </c>
      <c r="Q76" s="84" t="s">
        <v>788</v>
      </c>
      <c r="R76" s="86" t="s">
        <v>1279</v>
      </c>
      <c r="S76" s="88">
        <v>43331.770833333336</v>
      </c>
      <c r="T76" s="84">
        <v>285</v>
      </c>
      <c r="U76" s="84">
        <v>10</v>
      </c>
      <c r="V76" s="84"/>
      <c r="W76" s="84"/>
      <c r="X76" s="84"/>
      <c r="Y76">
        <v>1</v>
      </c>
      <c r="Z76" s="83" t="str">
        <f>REPLACE(INDEX(GroupVertices[Group],MATCH(Edges[[#This Row],[Vertex 1]],GroupVertices[Vertex],0)),1,1,"")</f>
        <v>1</v>
      </c>
      <c r="AA76" s="83" t="str">
        <f>REPLACE(INDEX(GroupVertices[Group],MATCH(Edges[[#This Row],[Vertex 2]],GroupVertices[Vertex],0)),1,1,"")</f>
        <v>1</v>
      </c>
      <c r="AB76" s="49">
        <v>0</v>
      </c>
      <c r="AC76" s="50">
        <v>0</v>
      </c>
      <c r="AD76" s="49">
        <v>1</v>
      </c>
      <c r="AE76" s="50">
        <v>4.545454545454546</v>
      </c>
      <c r="AF76" s="49">
        <v>0</v>
      </c>
      <c r="AG76" s="50">
        <v>0</v>
      </c>
      <c r="AH76" s="49">
        <v>21</v>
      </c>
      <c r="AI76" s="50">
        <v>95.45454545454545</v>
      </c>
      <c r="AJ76" s="49">
        <v>22</v>
      </c>
    </row>
    <row r="77" spans="1:36" ht="15">
      <c r="A77" s="69" t="s">
        <v>290</v>
      </c>
      <c r="B77" s="69" t="s">
        <v>290</v>
      </c>
      <c r="C77" s="70"/>
      <c r="D77" s="71"/>
      <c r="E77" s="72"/>
      <c r="F77" s="73"/>
      <c r="G77" s="70"/>
      <c r="H77" s="74"/>
      <c r="I77" s="75"/>
      <c r="J77" s="75"/>
      <c r="K77" s="35" t="s">
        <v>65</v>
      </c>
      <c r="L77" s="82">
        <v>77</v>
      </c>
      <c r="M77" s="82"/>
      <c r="N77" s="77"/>
      <c r="O77" s="84" t="s">
        <v>716</v>
      </c>
      <c r="P77" s="84" t="s">
        <v>716</v>
      </c>
      <c r="Q77" s="84" t="s">
        <v>789</v>
      </c>
      <c r="R77" s="86" t="s">
        <v>1280</v>
      </c>
      <c r="S77" s="88">
        <v>43332.44598379629</v>
      </c>
      <c r="T77" s="84">
        <v>247</v>
      </c>
      <c r="U77" s="84">
        <v>3</v>
      </c>
      <c r="V77" s="84"/>
      <c r="W77" s="84"/>
      <c r="X77" s="84"/>
      <c r="Y77">
        <v>1</v>
      </c>
      <c r="Z77" s="83" t="str">
        <f>REPLACE(INDEX(GroupVertices[Group],MATCH(Edges[[#This Row],[Vertex 1]],GroupVertices[Vertex],0)),1,1,"")</f>
        <v>1</v>
      </c>
      <c r="AA77" s="83" t="str">
        <f>REPLACE(INDEX(GroupVertices[Group],MATCH(Edges[[#This Row],[Vertex 2]],GroupVertices[Vertex],0)),1,1,"")</f>
        <v>1</v>
      </c>
      <c r="AB77" s="49">
        <v>3</v>
      </c>
      <c r="AC77" s="50">
        <v>5.660377358490566</v>
      </c>
      <c r="AD77" s="49">
        <v>0</v>
      </c>
      <c r="AE77" s="50">
        <v>0</v>
      </c>
      <c r="AF77" s="49">
        <v>0</v>
      </c>
      <c r="AG77" s="50">
        <v>0</v>
      </c>
      <c r="AH77" s="49">
        <v>50</v>
      </c>
      <c r="AI77" s="50">
        <v>94.33962264150944</v>
      </c>
      <c r="AJ77" s="49">
        <v>53</v>
      </c>
    </row>
    <row r="78" spans="1:36" ht="15">
      <c r="A78" s="69" t="s">
        <v>291</v>
      </c>
      <c r="B78" s="69" t="s">
        <v>291</v>
      </c>
      <c r="C78" s="70"/>
      <c r="D78" s="71"/>
      <c r="E78" s="72"/>
      <c r="F78" s="73"/>
      <c r="G78" s="70"/>
      <c r="H78" s="74"/>
      <c r="I78" s="75"/>
      <c r="J78" s="75"/>
      <c r="K78" s="35" t="s">
        <v>65</v>
      </c>
      <c r="L78" s="82">
        <v>78</v>
      </c>
      <c r="M78" s="82"/>
      <c r="N78" s="77"/>
      <c r="O78" s="84" t="s">
        <v>716</v>
      </c>
      <c r="P78" s="84" t="s">
        <v>716</v>
      </c>
      <c r="Q78" s="84" t="s">
        <v>790</v>
      </c>
      <c r="R78" s="86" t="s">
        <v>1281</v>
      </c>
      <c r="S78" s="88">
        <v>43333.532534722224</v>
      </c>
      <c r="T78" s="84">
        <v>491</v>
      </c>
      <c r="U78" s="84">
        <v>32</v>
      </c>
      <c r="V78" s="84"/>
      <c r="W78" s="84"/>
      <c r="X78" s="84" t="s">
        <v>1729</v>
      </c>
      <c r="Y78">
        <v>1</v>
      </c>
      <c r="Z78" s="83" t="str">
        <f>REPLACE(INDEX(GroupVertices[Group],MATCH(Edges[[#This Row],[Vertex 1]],GroupVertices[Vertex],0)),1,1,"")</f>
        <v>1</v>
      </c>
      <c r="AA78" s="83" t="str">
        <f>REPLACE(INDEX(GroupVertices[Group],MATCH(Edges[[#This Row],[Vertex 2]],GroupVertices[Vertex],0)),1,1,"")</f>
        <v>1</v>
      </c>
      <c r="AB78" s="49">
        <v>2</v>
      </c>
      <c r="AC78" s="50">
        <v>6.451612903225806</v>
      </c>
      <c r="AD78" s="49">
        <v>0</v>
      </c>
      <c r="AE78" s="50">
        <v>0</v>
      </c>
      <c r="AF78" s="49">
        <v>0</v>
      </c>
      <c r="AG78" s="50">
        <v>0</v>
      </c>
      <c r="AH78" s="49">
        <v>29</v>
      </c>
      <c r="AI78" s="50">
        <v>93.54838709677419</v>
      </c>
      <c r="AJ78" s="49">
        <v>31</v>
      </c>
    </row>
    <row r="79" spans="1:36" ht="15">
      <c r="A79" s="69" t="s">
        <v>292</v>
      </c>
      <c r="B79" s="69" t="s">
        <v>292</v>
      </c>
      <c r="C79" s="70"/>
      <c r="D79" s="71"/>
      <c r="E79" s="72"/>
      <c r="F79" s="73"/>
      <c r="G79" s="70"/>
      <c r="H79" s="74"/>
      <c r="I79" s="75"/>
      <c r="J79" s="75"/>
      <c r="K79" s="35" t="s">
        <v>65</v>
      </c>
      <c r="L79" s="82">
        <v>79</v>
      </c>
      <c r="M79" s="82"/>
      <c r="N79" s="77"/>
      <c r="O79" s="84" t="s">
        <v>716</v>
      </c>
      <c r="P79" s="84" t="s">
        <v>716</v>
      </c>
      <c r="Q79" s="84" t="s">
        <v>791</v>
      </c>
      <c r="R79" s="86" t="s">
        <v>1282</v>
      </c>
      <c r="S79" s="88">
        <v>43335.97666666667</v>
      </c>
      <c r="T79" s="84">
        <v>1161</v>
      </c>
      <c r="U79" s="84">
        <v>33</v>
      </c>
      <c r="V79" s="84"/>
      <c r="W79" s="84"/>
      <c r="X79" s="84"/>
      <c r="Y79">
        <v>1</v>
      </c>
      <c r="Z79" s="83" t="str">
        <f>REPLACE(INDEX(GroupVertices[Group],MATCH(Edges[[#This Row],[Vertex 1]],GroupVertices[Vertex],0)),1,1,"")</f>
        <v>1</v>
      </c>
      <c r="AA79" s="83" t="str">
        <f>REPLACE(INDEX(GroupVertices[Group],MATCH(Edges[[#This Row],[Vertex 2]],GroupVertices[Vertex],0)),1,1,"")</f>
        <v>1</v>
      </c>
      <c r="AB79" s="49">
        <v>1</v>
      </c>
      <c r="AC79" s="50">
        <v>3.5714285714285716</v>
      </c>
      <c r="AD79" s="49">
        <v>0</v>
      </c>
      <c r="AE79" s="50">
        <v>0</v>
      </c>
      <c r="AF79" s="49">
        <v>0</v>
      </c>
      <c r="AG79" s="50">
        <v>0</v>
      </c>
      <c r="AH79" s="49">
        <v>27</v>
      </c>
      <c r="AI79" s="50">
        <v>96.42857142857143</v>
      </c>
      <c r="AJ79" s="49">
        <v>28</v>
      </c>
    </row>
    <row r="80" spans="1:36" ht="15">
      <c r="A80" s="69" t="s">
        <v>293</v>
      </c>
      <c r="B80" s="69" t="s">
        <v>293</v>
      </c>
      <c r="C80" s="70"/>
      <c r="D80" s="71"/>
      <c r="E80" s="72"/>
      <c r="F80" s="73"/>
      <c r="G80" s="70"/>
      <c r="H80" s="74"/>
      <c r="I80" s="75"/>
      <c r="J80" s="75"/>
      <c r="K80" s="35" t="s">
        <v>65</v>
      </c>
      <c r="L80" s="82">
        <v>80</v>
      </c>
      <c r="M80" s="82"/>
      <c r="N80" s="77"/>
      <c r="O80" s="84" t="s">
        <v>716</v>
      </c>
      <c r="P80" s="84" t="s">
        <v>716</v>
      </c>
      <c r="Q80" s="84" t="s">
        <v>792</v>
      </c>
      <c r="R80" s="86" t="s">
        <v>1283</v>
      </c>
      <c r="S80" s="88">
        <v>43336.270833333336</v>
      </c>
      <c r="T80" s="84">
        <v>1079</v>
      </c>
      <c r="U80" s="84">
        <v>109</v>
      </c>
      <c r="V80" s="84"/>
      <c r="W80" s="84"/>
      <c r="X80" s="84"/>
      <c r="Y80">
        <v>1</v>
      </c>
      <c r="Z80" s="83" t="str">
        <f>REPLACE(INDEX(GroupVertices[Group],MATCH(Edges[[#This Row],[Vertex 1]],GroupVertices[Vertex],0)),1,1,"")</f>
        <v>1</v>
      </c>
      <c r="AA80" s="83" t="str">
        <f>REPLACE(INDEX(GroupVertices[Group],MATCH(Edges[[#This Row],[Vertex 2]],GroupVertices[Vertex],0)),1,1,"")</f>
        <v>1</v>
      </c>
      <c r="AB80" s="49">
        <v>0</v>
      </c>
      <c r="AC80" s="50">
        <v>0</v>
      </c>
      <c r="AD80" s="49">
        <v>0</v>
      </c>
      <c r="AE80" s="50">
        <v>0</v>
      </c>
      <c r="AF80" s="49">
        <v>0</v>
      </c>
      <c r="AG80" s="50">
        <v>0</v>
      </c>
      <c r="AH80" s="49">
        <v>21</v>
      </c>
      <c r="AI80" s="50">
        <v>100</v>
      </c>
      <c r="AJ80" s="49">
        <v>21</v>
      </c>
    </row>
    <row r="81" spans="1:36" ht="15">
      <c r="A81" s="69" t="s">
        <v>294</v>
      </c>
      <c r="B81" s="69" t="s">
        <v>294</v>
      </c>
      <c r="C81" s="70"/>
      <c r="D81" s="71"/>
      <c r="E81" s="72"/>
      <c r="F81" s="73"/>
      <c r="G81" s="70"/>
      <c r="H81" s="74"/>
      <c r="I81" s="75"/>
      <c r="J81" s="75"/>
      <c r="K81" s="35" t="s">
        <v>65</v>
      </c>
      <c r="L81" s="82">
        <v>81</v>
      </c>
      <c r="M81" s="82"/>
      <c r="N81" s="77"/>
      <c r="O81" s="84" t="s">
        <v>716</v>
      </c>
      <c r="P81" s="84" t="s">
        <v>716</v>
      </c>
      <c r="Q81" s="84" t="s">
        <v>793</v>
      </c>
      <c r="R81" s="86" t="s">
        <v>1284</v>
      </c>
      <c r="S81" s="88">
        <v>43336.8494212963</v>
      </c>
      <c r="T81" s="84">
        <v>924</v>
      </c>
      <c r="U81" s="84">
        <v>39</v>
      </c>
      <c r="V81" s="84"/>
      <c r="W81" s="84"/>
      <c r="X81" s="84"/>
      <c r="Y81">
        <v>1</v>
      </c>
      <c r="Z81" s="83" t="str">
        <f>REPLACE(INDEX(GroupVertices[Group],MATCH(Edges[[#This Row],[Vertex 1]],GroupVertices[Vertex],0)),1,1,"")</f>
        <v>1</v>
      </c>
      <c r="AA81" s="83" t="str">
        <f>REPLACE(INDEX(GroupVertices[Group],MATCH(Edges[[#This Row],[Vertex 2]],GroupVertices[Vertex],0)),1,1,"")</f>
        <v>1</v>
      </c>
      <c r="AB81" s="49">
        <v>0</v>
      </c>
      <c r="AC81" s="50">
        <v>0</v>
      </c>
      <c r="AD81" s="49">
        <v>2</v>
      </c>
      <c r="AE81" s="50">
        <v>5.555555555555555</v>
      </c>
      <c r="AF81" s="49">
        <v>0</v>
      </c>
      <c r="AG81" s="50">
        <v>0</v>
      </c>
      <c r="AH81" s="49">
        <v>34</v>
      </c>
      <c r="AI81" s="50">
        <v>94.44444444444444</v>
      </c>
      <c r="AJ81" s="49">
        <v>36</v>
      </c>
    </row>
    <row r="82" spans="1:36" ht="15">
      <c r="A82" s="69" t="s">
        <v>295</v>
      </c>
      <c r="B82" s="69" t="s">
        <v>295</v>
      </c>
      <c r="C82" s="70"/>
      <c r="D82" s="71"/>
      <c r="E82" s="72"/>
      <c r="F82" s="73"/>
      <c r="G82" s="70"/>
      <c r="H82" s="74"/>
      <c r="I82" s="75"/>
      <c r="J82" s="75"/>
      <c r="K82" s="35" t="s">
        <v>65</v>
      </c>
      <c r="L82" s="82">
        <v>82</v>
      </c>
      <c r="M82" s="82"/>
      <c r="N82" s="77"/>
      <c r="O82" s="84" t="s">
        <v>716</v>
      </c>
      <c r="P82" s="84" t="s">
        <v>716</v>
      </c>
      <c r="Q82" s="84" t="s">
        <v>794</v>
      </c>
      <c r="R82" s="86" t="s">
        <v>1285</v>
      </c>
      <c r="S82" s="88">
        <v>43337.81597222222</v>
      </c>
      <c r="T82" s="84">
        <v>2195</v>
      </c>
      <c r="U82" s="84">
        <v>27</v>
      </c>
      <c r="V82" s="84"/>
      <c r="W82" s="84"/>
      <c r="X82" s="84"/>
      <c r="Y82">
        <v>1</v>
      </c>
      <c r="Z82" s="83" t="str">
        <f>REPLACE(INDEX(GroupVertices[Group],MATCH(Edges[[#This Row],[Vertex 1]],GroupVertices[Vertex],0)),1,1,"")</f>
        <v>1</v>
      </c>
      <c r="AA82" s="83" t="str">
        <f>REPLACE(INDEX(GroupVertices[Group],MATCH(Edges[[#This Row],[Vertex 2]],GroupVertices[Vertex],0)),1,1,"")</f>
        <v>1</v>
      </c>
      <c r="AB82" s="49">
        <v>0</v>
      </c>
      <c r="AC82" s="50">
        <v>0</v>
      </c>
      <c r="AD82" s="49">
        <v>0</v>
      </c>
      <c r="AE82" s="50">
        <v>0</v>
      </c>
      <c r="AF82" s="49">
        <v>0</v>
      </c>
      <c r="AG82" s="50">
        <v>0</v>
      </c>
      <c r="AH82" s="49">
        <v>12</v>
      </c>
      <c r="AI82" s="50">
        <v>100</v>
      </c>
      <c r="AJ82" s="49">
        <v>12</v>
      </c>
    </row>
    <row r="83" spans="1:36" ht="15">
      <c r="A83" s="69" t="s">
        <v>296</v>
      </c>
      <c r="B83" s="69" t="s">
        <v>296</v>
      </c>
      <c r="C83" s="70"/>
      <c r="D83" s="71"/>
      <c r="E83" s="72"/>
      <c r="F83" s="73"/>
      <c r="G83" s="70"/>
      <c r="H83" s="74"/>
      <c r="I83" s="75"/>
      <c r="J83" s="75"/>
      <c r="K83" s="35" t="s">
        <v>65</v>
      </c>
      <c r="L83" s="82">
        <v>83</v>
      </c>
      <c r="M83" s="82"/>
      <c r="N83" s="77"/>
      <c r="O83" s="84" t="s">
        <v>716</v>
      </c>
      <c r="P83" s="84" t="s">
        <v>716</v>
      </c>
      <c r="Q83" s="84" t="s">
        <v>795</v>
      </c>
      <c r="R83" s="86" t="s">
        <v>1286</v>
      </c>
      <c r="S83" s="88">
        <v>43339.28895833333</v>
      </c>
      <c r="T83" s="84">
        <v>170</v>
      </c>
      <c r="U83" s="84">
        <v>2</v>
      </c>
      <c r="V83" s="84"/>
      <c r="W83" s="84"/>
      <c r="X83" s="84" t="s">
        <v>1730</v>
      </c>
      <c r="Y83">
        <v>1</v>
      </c>
      <c r="Z83" s="83" t="str">
        <f>REPLACE(INDEX(GroupVertices[Group],MATCH(Edges[[#This Row],[Vertex 1]],GroupVertices[Vertex],0)),1,1,"")</f>
        <v>1</v>
      </c>
      <c r="AA83" s="83" t="str">
        <f>REPLACE(INDEX(GroupVertices[Group],MATCH(Edges[[#This Row],[Vertex 2]],GroupVertices[Vertex],0)),1,1,"")</f>
        <v>1</v>
      </c>
      <c r="AB83" s="49">
        <v>0</v>
      </c>
      <c r="AC83" s="50">
        <v>0</v>
      </c>
      <c r="AD83" s="49">
        <v>1</v>
      </c>
      <c r="AE83" s="50">
        <v>2.857142857142857</v>
      </c>
      <c r="AF83" s="49">
        <v>0</v>
      </c>
      <c r="AG83" s="50">
        <v>0</v>
      </c>
      <c r="AH83" s="49">
        <v>34</v>
      </c>
      <c r="AI83" s="50">
        <v>97.14285714285714</v>
      </c>
      <c r="AJ83" s="49">
        <v>35</v>
      </c>
    </row>
    <row r="84" spans="1:36" ht="15">
      <c r="A84" s="69" t="s">
        <v>297</v>
      </c>
      <c r="B84" s="69" t="s">
        <v>297</v>
      </c>
      <c r="C84" s="70"/>
      <c r="D84" s="71"/>
      <c r="E84" s="72"/>
      <c r="F84" s="73"/>
      <c r="G84" s="70"/>
      <c r="H84" s="74"/>
      <c r="I84" s="75"/>
      <c r="J84" s="75"/>
      <c r="K84" s="35" t="s">
        <v>65</v>
      </c>
      <c r="L84" s="82">
        <v>84</v>
      </c>
      <c r="M84" s="82"/>
      <c r="N84" s="77"/>
      <c r="O84" s="84" t="s">
        <v>716</v>
      </c>
      <c r="P84" s="84" t="s">
        <v>716</v>
      </c>
      <c r="Q84" s="84" t="s">
        <v>796</v>
      </c>
      <c r="R84" s="86" t="s">
        <v>1287</v>
      </c>
      <c r="S84" s="88">
        <v>43339.81597222222</v>
      </c>
      <c r="T84" s="84">
        <v>411</v>
      </c>
      <c r="U84" s="84">
        <v>15</v>
      </c>
      <c r="V84" s="84"/>
      <c r="W84" s="84"/>
      <c r="X84" s="84"/>
      <c r="Y84">
        <v>1</v>
      </c>
      <c r="Z84" s="83" t="str">
        <f>REPLACE(INDEX(GroupVertices[Group],MATCH(Edges[[#This Row],[Vertex 1]],GroupVertices[Vertex],0)),1,1,"")</f>
        <v>1</v>
      </c>
      <c r="AA84" s="83" t="str">
        <f>REPLACE(INDEX(GroupVertices[Group],MATCH(Edges[[#This Row],[Vertex 2]],GroupVertices[Vertex],0)),1,1,"")</f>
        <v>1</v>
      </c>
      <c r="AB84" s="49">
        <v>0</v>
      </c>
      <c r="AC84" s="50">
        <v>0</v>
      </c>
      <c r="AD84" s="49">
        <v>0</v>
      </c>
      <c r="AE84" s="50">
        <v>0</v>
      </c>
      <c r="AF84" s="49">
        <v>0</v>
      </c>
      <c r="AG84" s="50">
        <v>0</v>
      </c>
      <c r="AH84" s="49">
        <v>12</v>
      </c>
      <c r="AI84" s="50">
        <v>100</v>
      </c>
      <c r="AJ84" s="49">
        <v>12</v>
      </c>
    </row>
    <row r="85" spans="1:36" ht="15">
      <c r="A85" s="69" t="s">
        <v>298</v>
      </c>
      <c r="B85" s="69" t="s">
        <v>298</v>
      </c>
      <c r="C85" s="70"/>
      <c r="D85" s="71"/>
      <c r="E85" s="72"/>
      <c r="F85" s="73"/>
      <c r="G85" s="70"/>
      <c r="H85" s="74"/>
      <c r="I85" s="75"/>
      <c r="J85" s="75"/>
      <c r="K85" s="35" t="s">
        <v>65</v>
      </c>
      <c r="L85" s="82">
        <v>85</v>
      </c>
      <c r="M85" s="82"/>
      <c r="N85" s="77"/>
      <c r="O85" s="84" t="s">
        <v>716</v>
      </c>
      <c r="P85" s="84" t="s">
        <v>716</v>
      </c>
      <c r="Q85" s="84" t="s">
        <v>797</v>
      </c>
      <c r="R85" s="86" t="s">
        <v>1288</v>
      </c>
      <c r="S85" s="88">
        <v>43340.75821759259</v>
      </c>
      <c r="T85" s="84">
        <v>1582</v>
      </c>
      <c r="U85" s="84">
        <v>60</v>
      </c>
      <c r="V85" s="84"/>
      <c r="W85" s="84"/>
      <c r="X85" s="84"/>
      <c r="Y85">
        <v>1</v>
      </c>
      <c r="Z85" s="83" t="str">
        <f>REPLACE(INDEX(GroupVertices[Group],MATCH(Edges[[#This Row],[Vertex 1]],GroupVertices[Vertex],0)),1,1,"")</f>
        <v>1</v>
      </c>
      <c r="AA85" s="83" t="str">
        <f>REPLACE(INDEX(GroupVertices[Group],MATCH(Edges[[#This Row],[Vertex 2]],GroupVertices[Vertex],0)),1,1,"")</f>
        <v>1</v>
      </c>
      <c r="AB85" s="49">
        <v>0</v>
      </c>
      <c r="AC85" s="50">
        <v>0</v>
      </c>
      <c r="AD85" s="49">
        <v>1</v>
      </c>
      <c r="AE85" s="50">
        <v>2.7777777777777777</v>
      </c>
      <c r="AF85" s="49">
        <v>0</v>
      </c>
      <c r="AG85" s="50">
        <v>0</v>
      </c>
      <c r="AH85" s="49">
        <v>35</v>
      </c>
      <c r="AI85" s="50">
        <v>97.22222222222223</v>
      </c>
      <c r="AJ85" s="49">
        <v>36</v>
      </c>
    </row>
    <row r="86" spans="1:36" ht="15">
      <c r="A86" s="69" t="s">
        <v>299</v>
      </c>
      <c r="B86" s="69" t="s">
        <v>299</v>
      </c>
      <c r="C86" s="70"/>
      <c r="D86" s="71"/>
      <c r="E86" s="72"/>
      <c r="F86" s="73"/>
      <c r="G86" s="70"/>
      <c r="H86" s="74"/>
      <c r="I86" s="75"/>
      <c r="J86" s="75"/>
      <c r="K86" s="35" t="s">
        <v>65</v>
      </c>
      <c r="L86" s="82">
        <v>86</v>
      </c>
      <c r="M86" s="82"/>
      <c r="N86" s="77"/>
      <c r="O86" s="84" t="s">
        <v>716</v>
      </c>
      <c r="P86" s="84" t="s">
        <v>716</v>
      </c>
      <c r="Q86" s="84" t="s">
        <v>798</v>
      </c>
      <c r="R86" s="86" t="s">
        <v>1289</v>
      </c>
      <c r="S86" s="88">
        <v>43341.260416666664</v>
      </c>
      <c r="T86" s="84">
        <v>472</v>
      </c>
      <c r="U86" s="84">
        <v>24</v>
      </c>
      <c r="V86" s="84"/>
      <c r="W86" s="84"/>
      <c r="X86" s="84"/>
      <c r="Y86">
        <v>1</v>
      </c>
      <c r="Z86" s="83" t="str">
        <f>REPLACE(INDEX(GroupVertices[Group],MATCH(Edges[[#This Row],[Vertex 1]],GroupVertices[Vertex],0)),1,1,"")</f>
        <v>1</v>
      </c>
      <c r="AA86" s="83" t="str">
        <f>REPLACE(INDEX(GroupVertices[Group],MATCH(Edges[[#This Row],[Vertex 2]],GroupVertices[Vertex],0)),1,1,"")</f>
        <v>1</v>
      </c>
      <c r="AB86" s="49">
        <v>0</v>
      </c>
      <c r="AC86" s="50">
        <v>0</v>
      </c>
      <c r="AD86" s="49">
        <v>0</v>
      </c>
      <c r="AE86" s="50">
        <v>0</v>
      </c>
      <c r="AF86" s="49">
        <v>0</v>
      </c>
      <c r="AG86" s="50">
        <v>0</v>
      </c>
      <c r="AH86" s="49">
        <v>22</v>
      </c>
      <c r="AI86" s="50">
        <v>100</v>
      </c>
      <c r="AJ86" s="49">
        <v>22</v>
      </c>
    </row>
    <row r="87" spans="1:36" ht="15">
      <c r="A87" s="69" t="s">
        <v>300</v>
      </c>
      <c r="B87" s="69" t="s">
        <v>300</v>
      </c>
      <c r="C87" s="70"/>
      <c r="D87" s="71"/>
      <c r="E87" s="72"/>
      <c r="F87" s="73"/>
      <c r="G87" s="70"/>
      <c r="H87" s="74"/>
      <c r="I87" s="75"/>
      <c r="J87" s="75"/>
      <c r="K87" s="35" t="s">
        <v>65</v>
      </c>
      <c r="L87" s="82">
        <v>87</v>
      </c>
      <c r="M87" s="82"/>
      <c r="N87" s="77"/>
      <c r="O87" s="84" t="s">
        <v>716</v>
      </c>
      <c r="P87" s="84" t="s">
        <v>716</v>
      </c>
      <c r="Q87" s="84" t="s">
        <v>799</v>
      </c>
      <c r="R87" s="86" t="s">
        <v>1290</v>
      </c>
      <c r="S87" s="88">
        <v>43341.875752314816</v>
      </c>
      <c r="T87" s="84">
        <v>57</v>
      </c>
      <c r="U87" s="84">
        <v>6</v>
      </c>
      <c r="V87" s="84"/>
      <c r="W87" s="84"/>
      <c r="X87" s="84"/>
      <c r="Y87">
        <v>1</v>
      </c>
      <c r="Z87" s="83" t="str">
        <f>REPLACE(INDEX(GroupVertices[Group],MATCH(Edges[[#This Row],[Vertex 1]],GroupVertices[Vertex],0)),1,1,"")</f>
        <v>1</v>
      </c>
      <c r="AA87" s="83" t="str">
        <f>REPLACE(INDEX(GroupVertices[Group],MATCH(Edges[[#This Row],[Vertex 2]],GroupVertices[Vertex],0)),1,1,"")</f>
        <v>1</v>
      </c>
      <c r="AB87" s="49">
        <v>1</v>
      </c>
      <c r="AC87" s="50">
        <v>2.380952380952381</v>
      </c>
      <c r="AD87" s="49">
        <v>2</v>
      </c>
      <c r="AE87" s="50">
        <v>4.761904761904762</v>
      </c>
      <c r="AF87" s="49">
        <v>0</v>
      </c>
      <c r="AG87" s="50">
        <v>0</v>
      </c>
      <c r="AH87" s="49">
        <v>39</v>
      </c>
      <c r="AI87" s="50">
        <v>92.85714285714286</v>
      </c>
      <c r="AJ87" s="49">
        <v>42</v>
      </c>
    </row>
    <row r="88" spans="1:36" ht="15">
      <c r="A88" s="69" t="s">
        <v>301</v>
      </c>
      <c r="B88" s="69" t="s">
        <v>301</v>
      </c>
      <c r="C88" s="70"/>
      <c r="D88" s="71"/>
      <c r="E88" s="72"/>
      <c r="F88" s="73"/>
      <c r="G88" s="70"/>
      <c r="H88" s="74"/>
      <c r="I88" s="75"/>
      <c r="J88" s="75"/>
      <c r="K88" s="35" t="s">
        <v>65</v>
      </c>
      <c r="L88" s="82">
        <v>88</v>
      </c>
      <c r="M88" s="82"/>
      <c r="N88" s="77"/>
      <c r="O88" s="84" t="s">
        <v>716</v>
      </c>
      <c r="P88" s="84" t="s">
        <v>716</v>
      </c>
      <c r="Q88" s="84" t="s">
        <v>800</v>
      </c>
      <c r="R88" s="86" t="s">
        <v>1291</v>
      </c>
      <c r="S88" s="88">
        <v>43342.29520833334</v>
      </c>
      <c r="T88" s="84">
        <v>735</v>
      </c>
      <c r="U88" s="84">
        <v>30</v>
      </c>
      <c r="V88" s="84"/>
      <c r="W88" s="84"/>
      <c r="X88" s="84"/>
      <c r="Y88">
        <v>1</v>
      </c>
      <c r="Z88" s="83" t="str">
        <f>REPLACE(INDEX(GroupVertices[Group],MATCH(Edges[[#This Row],[Vertex 1]],GroupVertices[Vertex],0)),1,1,"")</f>
        <v>1</v>
      </c>
      <c r="AA88" s="83" t="str">
        <f>REPLACE(INDEX(GroupVertices[Group],MATCH(Edges[[#This Row],[Vertex 2]],GroupVertices[Vertex],0)),1,1,"")</f>
        <v>1</v>
      </c>
      <c r="AB88" s="49">
        <v>2</v>
      </c>
      <c r="AC88" s="50">
        <v>25</v>
      </c>
      <c r="AD88" s="49">
        <v>1</v>
      </c>
      <c r="AE88" s="50">
        <v>12.5</v>
      </c>
      <c r="AF88" s="49">
        <v>0</v>
      </c>
      <c r="AG88" s="50">
        <v>0</v>
      </c>
      <c r="AH88" s="49">
        <v>5</v>
      </c>
      <c r="AI88" s="50">
        <v>62.5</v>
      </c>
      <c r="AJ88" s="49">
        <v>8</v>
      </c>
    </row>
    <row r="89" spans="1:36" ht="15">
      <c r="A89" s="69" t="s">
        <v>302</v>
      </c>
      <c r="B89" s="69" t="s">
        <v>302</v>
      </c>
      <c r="C89" s="70"/>
      <c r="D89" s="71"/>
      <c r="E89" s="72"/>
      <c r="F89" s="73"/>
      <c r="G89" s="70"/>
      <c r="H89" s="74"/>
      <c r="I89" s="75"/>
      <c r="J89" s="75"/>
      <c r="K89" s="35" t="s">
        <v>65</v>
      </c>
      <c r="L89" s="82">
        <v>89</v>
      </c>
      <c r="M89" s="82"/>
      <c r="N89" s="77"/>
      <c r="O89" s="84" t="s">
        <v>716</v>
      </c>
      <c r="P89" s="84" t="s">
        <v>716</v>
      </c>
      <c r="Q89" s="84" t="s">
        <v>801</v>
      </c>
      <c r="R89" s="86" t="s">
        <v>1292</v>
      </c>
      <c r="S89" s="88">
        <v>43342.44101851852</v>
      </c>
      <c r="T89" s="84">
        <v>639</v>
      </c>
      <c r="U89" s="84">
        <v>45</v>
      </c>
      <c r="V89" s="84"/>
      <c r="W89" s="84"/>
      <c r="X89" s="84" t="s">
        <v>1731</v>
      </c>
      <c r="Y89">
        <v>1</v>
      </c>
      <c r="Z89" s="83" t="str">
        <f>REPLACE(INDEX(GroupVertices[Group],MATCH(Edges[[#This Row],[Vertex 1]],GroupVertices[Vertex],0)),1,1,"")</f>
        <v>1</v>
      </c>
      <c r="AA89" s="83" t="str">
        <f>REPLACE(INDEX(GroupVertices[Group],MATCH(Edges[[#This Row],[Vertex 2]],GroupVertices[Vertex],0)),1,1,"")</f>
        <v>1</v>
      </c>
      <c r="AB89" s="49">
        <v>2</v>
      </c>
      <c r="AC89" s="50">
        <v>4.25531914893617</v>
      </c>
      <c r="AD89" s="49">
        <v>1</v>
      </c>
      <c r="AE89" s="50">
        <v>2.127659574468085</v>
      </c>
      <c r="AF89" s="49">
        <v>0</v>
      </c>
      <c r="AG89" s="50">
        <v>0</v>
      </c>
      <c r="AH89" s="49">
        <v>44</v>
      </c>
      <c r="AI89" s="50">
        <v>93.61702127659575</v>
      </c>
      <c r="AJ89" s="49">
        <v>47</v>
      </c>
    </row>
    <row r="90" spans="1:36" ht="15">
      <c r="A90" s="69" t="s">
        <v>303</v>
      </c>
      <c r="B90" s="69" t="s">
        <v>303</v>
      </c>
      <c r="C90" s="70"/>
      <c r="D90" s="71"/>
      <c r="E90" s="72"/>
      <c r="F90" s="73"/>
      <c r="G90" s="70"/>
      <c r="H90" s="74"/>
      <c r="I90" s="75"/>
      <c r="J90" s="75"/>
      <c r="K90" s="35" t="s">
        <v>65</v>
      </c>
      <c r="L90" s="82">
        <v>90</v>
      </c>
      <c r="M90" s="82"/>
      <c r="N90" s="77"/>
      <c r="O90" s="84" t="s">
        <v>716</v>
      </c>
      <c r="P90" s="84" t="s">
        <v>716</v>
      </c>
      <c r="Q90" s="84" t="s">
        <v>802</v>
      </c>
      <c r="R90" s="86" t="s">
        <v>1293</v>
      </c>
      <c r="S90" s="88">
        <v>43345.208333333336</v>
      </c>
      <c r="T90" s="84">
        <v>1261</v>
      </c>
      <c r="U90" s="84">
        <v>73</v>
      </c>
      <c r="V90" s="84"/>
      <c r="W90" s="84"/>
      <c r="X90" s="84"/>
      <c r="Y90">
        <v>1</v>
      </c>
      <c r="Z90" s="83" t="str">
        <f>REPLACE(INDEX(GroupVertices[Group],MATCH(Edges[[#This Row],[Vertex 1]],GroupVertices[Vertex],0)),1,1,"")</f>
        <v>1</v>
      </c>
      <c r="AA90" s="83" t="str">
        <f>REPLACE(INDEX(GroupVertices[Group],MATCH(Edges[[#This Row],[Vertex 2]],GroupVertices[Vertex],0)),1,1,"")</f>
        <v>1</v>
      </c>
      <c r="AB90" s="49">
        <v>0</v>
      </c>
      <c r="AC90" s="50">
        <v>0</v>
      </c>
      <c r="AD90" s="49">
        <v>0</v>
      </c>
      <c r="AE90" s="50">
        <v>0</v>
      </c>
      <c r="AF90" s="49">
        <v>0</v>
      </c>
      <c r="AG90" s="50">
        <v>0</v>
      </c>
      <c r="AH90" s="49">
        <v>28</v>
      </c>
      <c r="AI90" s="50">
        <v>100</v>
      </c>
      <c r="AJ90" s="49">
        <v>28</v>
      </c>
    </row>
    <row r="91" spans="1:36" ht="15">
      <c r="A91" s="69" t="s">
        <v>304</v>
      </c>
      <c r="B91" s="69" t="s">
        <v>304</v>
      </c>
      <c r="C91" s="70"/>
      <c r="D91" s="71"/>
      <c r="E91" s="72"/>
      <c r="F91" s="73"/>
      <c r="G91" s="70"/>
      <c r="H91" s="74"/>
      <c r="I91" s="75"/>
      <c r="J91" s="75"/>
      <c r="K91" s="35" t="s">
        <v>65</v>
      </c>
      <c r="L91" s="82">
        <v>91</v>
      </c>
      <c r="M91" s="82"/>
      <c r="N91" s="77"/>
      <c r="O91" s="84" t="s">
        <v>716</v>
      </c>
      <c r="P91" s="84" t="s">
        <v>716</v>
      </c>
      <c r="Q91" s="84" t="s">
        <v>803</v>
      </c>
      <c r="R91" s="86" t="s">
        <v>1294</v>
      </c>
      <c r="S91" s="88">
        <v>43346.11087962963</v>
      </c>
      <c r="T91" s="84">
        <v>861</v>
      </c>
      <c r="U91" s="84">
        <v>112</v>
      </c>
      <c r="V91" s="84"/>
      <c r="W91" s="84"/>
      <c r="X91" s="84"/>
      <c r="Y91">
        <v>1</v>
      </c>
      <c r="Z91" s="83" t="str">
        <f>REPLACE(INDEX(GroupVertices[Group],MATCH(Edges[[#This Row],[Vertex 1]],GroupVertices[Vertex],0)),1,1,"")</f>
        <v>1</v>
      </c>
      <c r="AA91" s="83" t="str">
        <f>REPLACE(INDEX(GroupVertices[Group],MATCH(Edges[[#This Row],[Vertex 2]],GroupVertices[Vertex],0)),1,1,"")</f>
        <v>1</v>
      </c>
      <c r="AB91" s="49">
        <v>1</v>
      </c>
      <c r="AC91" s="50">
        <v>5.2631578947368425</v>
      </c>
      <c r="AD91" s="49">
        <v>1</v>
      </c>
      <c r="AE91" s="50">
        <v>5.2631578947368425</v>
      </c>
      <c r="AF91" s="49">
        <v>0</v>
      </c>
      <c r="AG91" s="50">
        <v>0</v>
      </c>
      <c r="AH91" s="49">
        <v>17</v>
      </c>
      <c r="AI91" s="50">
        <v>89.47368421052632</v>
      </c>
      <c r="AJ91" s="49">
        <v>19</v>
      </c>
    </row>
    <row r="92" spans="1:36" ht="15">
      <c r="A92" s="69" t="s">
        <v>305</v>
      </c>
      <c r="B92" s="69" t="s">
        <v>305</v>
      </c>
      <c r="C92" s="70"/>
      <c r="D92" s="71"/>
      <c r="E92" s="72"/>
      <c r="F92" s="73"/>
      <c r="G92" s="70"/>
      <c r="H92" s="74"/>
      <c r="I92" s="75"/>
      <c r="J92" s="75"/>
      <c r="K92" s="35" t="s">
        <v>65</v>
      </c>
      <c r="L92" s="82">
        <v>92</v>
      </c>
      <c r="M92" s="82"/>
      <c r="N92" s="77"/>
      <c r="O92" s="84" t="s">
        <v>716</v>
      </c>
      <c r="P92" s="84" t="s">
        <v>716</v>
      </c>
      <c r="Q92" s="84" t="s">
        <v>804</v>
      </c>
      <c r="R92" s="86" t="s">
        <v>1295</v>
      </c>
      <c r="S92" s="88">
        <v>43346.55621527778</v>
      </c>
      <c r="T92" s="84">
        <v>861</v>
      </c>
      <c r="U92" s="84">
        <v>31</v>
      </c>
      <c r="V92" s="84"/>
      <c r="W92" s="84"/>
      <c r="X92" s="84"/>
      <c r="Y92">
        <v>1</v>
      </c>
      <c r="Z92" s="83" t="str">
        <f>REPLACE(INDEX(GroupVertices[Group],MATCH(Edges[[#This Row],[Vertex 1]],GroupVertices[Vertex],0)),1,1,"")</f>
        <v>1</v>
      </c>
      <c r="AA92" s="83" t="str">
        <f>REPLACE(INDEX(GroupVertices[Group],MATCH(Edges[[#This Row],[Vertex 2]],GroupVertices[Vertex],0)),1,1,"")</f>
        <v>1</v>
      </c>
      <c r="AB92" s="49">
        <v>1</v>
      </c>
      <c r="AC92" s="50">
        <v>2.5</v>
      </c>
      <c r="AD92" s="49">
        <v>1</v>
      </c>
      <c r="AE92" s="50">
        <v>2.5</v>
      </c>
      <c r="AF92" s="49">
        <v>0</v>
      </c>
      <c r="AG92" s="50">
        <v>0</v>
      </c>
      <c r="AH92" s="49">
        <v>38</v>
      </c>
      <c r="AI92" s="50">
        <v>95</v>
      </c>
      <c r="AJ92" s="49">
        <v>40</v>
      </c>
    </row>
    <row r="93" spans="1:36" ht="15">
      <c r="A93" s="69" t="s">
        <v>306</v>
      </c>
      <c r="B93" s="69" t="s">
        <v>306</v>
      </c>
      <c r="C93" s="70"/>
      <c r="D93" s="71"/>
      <c r="E93" s="72"/>
      <c r="F93" s="73"/>
      <c r="G93" s="70"/>
      <c r="H93" s="74"/>
      <c r="I93" s="75"/>
      <c r="J93" s="75"/>
      <c r="K93" s="35" t="s">
        <v>65</v>
      </c>
      <c r="L93" s="82">
        <v>93</v>
      </c>
      <c r="M93" s="82"/>
      <c r="N93" s="77"/>
      <c r="O93" s="84" t="s">
        <v>716</v>
      </c>
      <c r="P93" s="84" t="s">
        <v>716</v>
      </c>
      <c r="Q93" s="84" t="s">
        <v>805</v>
      </c>
      <c r="R93" s="86" t="s">
        <v>1296</v>
      </c>
      <c r="S93" s="88">
        <v>43347.947916666664</v>
      </c>
      <c r="T93" s="84">
        <v>510</v>
      </c>
      <c r="U93" s="84">
        <v>10</v>
      </c>
      <c r="V93" s="84"/>
      <c r="W93" s="84"/>
      <c r="X93" s="84" t="s">
        <v>1732</v>
      </c>
      <c r="Y93">
        <v>1</v>
      </c>
      <c r="Z93" s="83" t="str">
        <f>REPLACE(INDEX(GroupVertices[Group],MATCH(Edges[[#This Row],[Vertex 1]],GroupVertices[Vertex],0)),1,1,"")</f>
        <v>1</v>
      </c>
      <c r="AA93" s="83" t="str">
        <f>REPLACE(INDEX(GroupVertices[Group],MATCH(Edges[[#This Row],[Vertex 2]],GroupVertices[Vertex],0)),1,1,"")</f>
        <v>1</v>
      </c>
      <c r="AB93" s="49">
        <v>0</v>
      </c>
      <c r="AC93" s="50">
        <v>0</v>
      </c>
      <c r="AD93" s="49">
        <v>0</v>
      </c>
      <c r="AE93" s="50">
        <v>0</v>
      </c>
      <c r="AF93" s="49">
        <v>0</v>
      </c>
      <c r="AG93" s="50">
        <v>0</v>
      </c>
      <c r="AH93" s="49">
        <v>15</v>
      </c>
      <c r="AI93" s="50">
        <v>100</v>
      </c>
      <c r="AJ93" s="49">
        <v>15</v>
      </c>
    </row>
    <row r="94" spans="1:36" ht="15">
      <c r="A94" s="69" t="s">
        <v>307</v>
      </c>
      <c r="B94" s="69" t="s">
        <v>307</v>
      </c>
      <c r="C94" s="70"/>
      <c r="D94" s="71"/>
      <c r="E94" s="72"/>
      <c r="F94" s="73"/>
      <c r="G94" s="70"/>
      <c r="H94" s="74"/>
      <c r="I94" s="75"/>
      <c r="J94" s="75"/>
      <c r="K94" s="35" t="s">
        <v>65</v>
      </c>
      <c r="L94" s="82">
        <v>94</v>
      </c>
      <c r="M94" s="82"/>
      <c r="N94" s="77"/>
      <c r="O94" s="84" t="s">
        <v>716</v>
      </c>
      <c r="P94" s="84" t="s">
        <v>716</v>
      </c>
      <c r="Q94" s="84" t="s">
        <v>806</v>
      </c>
      <c r="R94" s="86" t="s">
        <v>1297</v>
      </c>
      <c r="S94" s="88">
        <v>43348.21648148148</v>
      </c>
      <c r="T94" s="84">
        <v>215</v>
      </c>
      <c r="U94" s="84">
        <v>2</v>
      </c>
      <c r="V94" s="84"/>
      <c r="W94" s="84"/>
      <c r="X94" s="84"/>
      <c r="Y94">
        <v>1</v>
      </c>
      <c r="Z94" s="83" t="str">
        <f>REPLACE(INDEX(GroupVertices[Group],MATCH(Edges[[#This Row],[Vertex 1]],GroupVertices[Vertex],0)),1,1,"")</f>
        <v>1</v>
      </c>
      <c r="AA94" s="83" t="str">
        <f>REPLACE(INDEX(GroupVertices[Group],MATCH(Edges[[#This Row],[Vertex 2]],GroupVertices[Vertex],0)),1,1,"")</f>
        <v>1</v>
      </c>
      <c r="AB94" s="49">
        <v>2</v>
      </c>
      <c r="AC94" s="50">
        <v>10</v>
      </c>
      <c r="AD94" s="49">
        <v>1</v>
      </c>
      <c r="AE94" s="50">
        <v>5</v>
      </c>
      <c r="AF94" s="49">
        <v>0</v>
      </c>
      <c r="AG94" s="50">
        <v>0</v>
      </c>
      <c r="AH94" s="49">
        <v>17</v>
      </c>
      <c r="AI94" s="50">
        <v>85</v>
      </c>
      <c r="AJ94" s="49">
        <v>20</v>
      </c>
    </row>
    <row r="95" spans="1:36" ht="15">
      <c r="A95" s="69" t="s">
        <v>308</v>
      </c>
      <c r="B95" s="69" t="s">
        <v>308</v>
      </c>
      <c r="C95" s="70"/>
      <c r="D95" s="71"/>
      <c r="E95" s="72"/>
      <c r="F95" s="73"/>
      <c r="G95" s="70"/>
      <c r="H95" s="74"/>
      <c r="I95" s="75"/>
      <c r="J95" s="75"/>
      <c r="K95" s="35" t="s">
        <v>65</v>
      </c>
      <c r="L95" s="82">
        <v>95</v>
      </c>
      <c r="M95" s="82"/>
      <c r="N95" s="77"/>
      <c r="O95" s="84" t="s">
        <v>716</v>
      </c>
      <c r="P95" s="84" t="s">
        <v>716</v>
      </c>
      <c r="Q95" s="84" t="s">
        <v>807</v>
      </c>
      <c r="R95" s="86" t="s">
        <v>1298</v>
      </c>
      <c r="S95" s="88">
        <v>43348.61554398148</v>
      </c>
      <c r="T95" s="84">
        <v>344</v>
      </c>
      <c r="U95" s="84">
        <v>46</v>
      </c>
      <c r="V95" s="84"/>
      <c r="W95" s="84"/>
      <c r="X95" s="84"/>
      <c r="Y95">
        <v>1</v>
      </c>
      <c r="Z95" s="83" t="str">
        <f>REPLACE(INDEX(GroupVertices[Group],MATCH(Edges[[#This Row],[Vertex 1]],GroupVertices[Vertex],0)),1,1,"")</f>
        <v>1</v>
      </c>
      <c r="AA95" s="83" t="str">
        <f>REPLACE(INDEX(GroupVertices[Group],MATCH(Edges[[#This Row],[Vertex 2]],GroupVertices[Vertex],0)),1,1,"")</f>
        <v>1</v>
      </c>
      <c r="AB95" s="49">
        <v>1</v>
      </c>
      <c r="AC95" s="50">
        <v>3.125</v>
      </c>
      <c r="AD95" s="49">
        <v>1</v>
      </c>
      <c r="AE95" s="50">
        <v>3.125</v>
      </c>
      <c r="AF95" s="49">
        <v>0</v>
      </c>
      <c r="AG95" s="50">
        <v>0</v>
      </c>
      <c r="AH95" s="49">
        <v>30</v>
      </c>
      <c r="AI95" s="50">
        <v>93.75</v>
      </c>
      <c r="AJ95" s="49">
        <v>32</v>
      </c>
    </row>
    <row r="96" spans="1:36" ht="15">
      <c r="A96" s="69" t="s">
        <v>309</v>
      </c>
      <c r="B96" s="69" t="s">
        <v>309</v>
      </c>
      <c r="C96" s="70"/>
      <c r="D96" s="71"/>
      <c r="E96" s="72"/>
      <c r="F96" s="73"/>
      <c r="G96" s="70"/>
      <c r="H96" s="74"/>
      <c r="I96" s="75"/>
      <c r="J96" s="75"/>
      <c r="K96" s="35" t="s">
        <v>65</v>
      </c>
      <c r="L96" s="82">
        <v>96</v>
      </c>
      <c r="M96" s="82"/>
      <c r="N96" s="77"/>
      <c r="O96" s="84" t="s">
        <v>716</v>
      </c>
      <c r="P96" s="84" t="s">
        <v>716</v>
      </c>
      <c r="Q96" s="84" t="s">
        <v>808</v>
      </c>
      <c r="R96" s="86" t="s">
        <v>1299</v>
      </c>
      <c r="S96" s="88">
        <v>43348.76217592593</v>
      </c>
      <c r="T96" s="84">
        <v>49</v>
      </c>
      <c r="U96" s="84">
        <v>3</v>
      </c>
      <c r="V96" s="84"/>
      <c r="W96" s="84"/>
      <c r="X96" s="84" t="s">
        <v>1733</v>
      </c>
      <c r="Y96">
        <v>1</v>
      </c>
      <c r="Z96" s="83" t="str">
        <f>REPLACE(INDEX(GroupVertices[Group],MATCH(Edges[[#This Row],[Vertex 1]],GroupVertices[Vertex],0)),1,1,"")</f>
        <v>1</v>
      </c>
      <c r="AA96" s="83" t="str">
        <f>REPLACE(INDEX(GroupVertices[Group],MATCH(Edges[[#This Row],[Vertex 2]],GroupVertices[Vertex],0)),1,1,"")</f>
        <v>1</v>
      </c>
      <c r="AB96" s="49">
        <v>5</v>
      </c>
      <c r="AC96" s="50">
        <v>6.756756756756757</v>
      </c>
      <c r="AD96" s="49">
        <v>5</v>
      </c>
      <c r="AE96" s="50">
        <v>6.756756756756757</v>
      </c>
      <c r="AF96" s="49">
        <v>0</v>
      </c>
      <c r="AG96" s="50">
        <v>0</v>
      </c>
      <c r="AH96" s="49">
        <v>64</v>
      </c>
      <c r="AI96" s="50">
        <v>86.48648648648648</v>
      </c>
      <c r="AJ96" s="49">
        <v>74</v>
      </c>
    </row>
    <row r="97" spans="1:36" ht="15">
      <c r="A97" s="69" t="s">
        <v>310</v>
      </c>
      <c r="B97" s="69" t="s">
        <v>310</v>
      </c>
      <c r="C97" s="70"/>
      <c r="D97" s="71"/>
      <c r="E97" s="72"/>
      <c r="F97" s="73"/>
      <c r="G97" s="70"/>
      <c r="H97" s="74"/>
      <c r="I97" s="75"/>
      <c r="J97" s="75"/>
      <c r="K97" s="35" t="s">
        <v>65</v>
      </c>
      <c r="L97" s="82">
        <v>97</v>
      </c>
      <c r="M97" s="82"/>
      <c r="N97" s="77"/>
      <c r="O97" s="84" t="s">
        <v>716</v>
      </c>
      <c r="P97" s="84" t="s">
        <v>716</v>
      </c>
      <c r="Q97" s="84" t="s">
        <v>809</v>
      </c>
      <c r="R97" s="86" t="s">
        <v>1300</v>
      </c>
      <c r="S97" s="88">
        <v>43349.391550925924</v>
      </c>
      <c r="T97" s="84">
        <v>638</v>
      </c>
      <c r="U97" s="84">
        <v>74</v>
      </c>
      <c r="V97" s="84"/>
      <c r="W97" s="84"/>
      <c r="X97" s="84"/>
      <c r="Y97">
        <v>1</v>
      </c>
      <c r="Z97" s="83" t="str">
        <f>REPLACE(INDEX(GroupVertices[Group],MATCH(Edges[[#This Row],[Vertex 1]],GroupVertices[Vertex],0)),1,1,"")</f>
        <v>1</v>
      </c>
      <c r="AA97" s="83" t="str">
        <f>REPLACE(INDEX(GroupVertices[Group],MATCH(Edges[[#This Row],[Vertex 2]],GroupVertices[Vertex],0)),1,1,"")</f>
        <v>1</v>
      </c>
      <c r="AB97" s="49">
        <v>2</v>
      </c>
      <c r="AC97" s="50">
        <v>2.150537634408602</v>
      </c>
      <c r="AD97" s="49">
        <v>4</v>
      </c>
      <c r="AE97" s="50">
        <v>4.301075268817204</v>
      </c>
      <c r="AF97" s="49">
        <v>0</v>
      </c>
      <c r="AG97" s="50">
        <v>0</v>
      </c>
      <c r="AH97" s="49">
        <v>87</v>
      </c>
      <c r="AI97" s="50">
        <v>93.54838709677419</v>
      </c>
      <c r="AJ97" s="49">
        <v>93</v>
      </c>
    </row>
    <row r="98" spans="1:36" ht="15">
      <c r="A98" s="69" t="s">
        <v>311</v>
      </c>
      <c r="B98" s="69" t="s">
        <v>311</v>
      </c>
      <c r="C98" s="70"/>
      <c r="D98" s="71"/>
      <c r="E98" s="72"/>
      <c r="F98" s="73"/>
      <c r="G98" s="70"/>
      <c r="H98" s="74"/>
      <c r="I98" s="75"/>
      <c r="J98" s="75"/>
      <c r="K98" s="35" t="s">
        <v>65</v>
      </c>
      <c r="L98" s="82">
        <v>98</v>
      </c>
      <c r="M98" s="82"/>
      <c r="N98" s="77"/>
      <c r="O98" s="84" t="s">
        <v>716</v>
      </c>
      <c r="P98" s="84" t="s">
        <v>716</v>
      </c>
      <c r="Q98" s="84" t="s">
        <v>810</v>
      </c>
      <c r="R98" s="86" t="s">
        <v>1301</v>
      </c>
      <c r="S98" s="88">
        <v>43349.61119212963</v>
      </c>
      <c r="T98" s="84">
        <v>830</v>
      </c>
      <c r="U98" s="84">
        <v>338</v>
      </c>
      <c r="V98" s="84"/>
      <c r="W98" s="84"/>
      <c r="X98" s="84"/>
      <c r="Y98">
        <v>1</v>
      </c>
      <c r="Z98" s="83" t="str">
        <f>REPLACE(INDEX(GroupVertices[Group],MATCH(Edges[[#This Row],[Vertex 1]],GroupVertices[Vertex],0)),1,1,"")</f>
        <v>1</v>
      </c>
      <c r="AA98" s="83" t="str">
        <f>REPLACE(INDEX(GroupVertices[Group],MATCH(Edges[[#This Row],[Vertex 2]],GroupVertices[Vertex],0)),1,1,"")</f>
        <v>1</v>
      </c>
      <c r="AB98" s="49">
        <v>2</v>
      </c>
      <c r="AC98" s="50">
        <v>4.444444444444445</v>
      </c>
      <c r="AD98" s="49">
        <v>1</v>
      </c>
      <c r="AE98" s="50">
        <v>2.2222222222222223</v>
      </c>
      <c r="AF98" s="49">
        <v>0</v>
      </c>
      <c r="AG98" s="50">
        <v>0</v>
      </c>
      <c r="AH98" s="49">
        <v>42</v>
      </c>
      <c r="AI98" s="50">
        <v>93.33333333333333</v>
      </c>
      <c r="AJ98" s="49">
        <v>45</v>
      </c>
    </row>
    <row r="99" spans="1:36" ht="15">
      <c r="A99" s="69" t="s">
        <v>312</v>
      </c>
      <c r="B99" s="69" t="s">
        <v>312</v>
      </c>
      <c r="C99" s="70"/>
      <c r="D99" s="71"/>
      <c r="E99" s="72"/>
      <c r="F99" s="73"/>
      <c r="G99" s="70"/>
      <c r="H99" s="74"/>
      <c r="I99" s="75"/>
      <c r="J99" s="75"/>
      <c r="K99" s="35" t="s">
        <v>65</v>
      </c>
      <c r="L99" s="82">
        <v>99</v>
      </c>
      <c r="M99" s="82"/>
      <c r="N99" s="77"/>
      <c r="O99" s="84" t="s">
        <v>716</v>
      </c>
      <c r="P99" s="84" t="s">
        <v>716</v>
      </c>
      <c r="Q99" s="84" t="s">
        <v>811</v>
      </c>
      <c r="R99" s="86" t="s">
        <v>1302</v>
      </c>
      <c r="S99" s="88">
        <v>43350.4590625</v>
      </c>
      <c r="T99" s="84">
        <v>250</v>
      </c>
      <c r="U99" s="84">
        <v>11</v>
      </c>
      <c r="V99" s="84"/>
      <c r="W99" s="84"/>
      <c r="X99" s="84"/>
      <c r="Y99">
        <v>1</v>
      </c>
      <c r="Z99" s="83" t="str">
        <f>REPLACE(INDEX(GroupVertices[Group],MATCH(Edges[[#This Row],[Vertex 1]],GroupVertices[Vertex],0)),1,1,"")</f>
        <v>1</v>
      </c>
      <c r="AA99" s="83" t="str">
        <f>REPLACE(INDEX(GroupVertices[Group],MATCH(Edges[[#This Row],[Vertex 2]],GroupVertices[Vertex],0)),1,1,"")</f>
        <v>1</v>
      </c>
      <c r="AB99" s="49">
        <v>1</v>
      </c>
      <c r="AC99" s="50">
        <v>2.0408163265306123</v>
      </c>
      <c r="AD99" s="49">
        <v>1</v>
      </c>
      <c r="AE99" s="50">
        <v>2.0408163265306123</v>
      </c>
      <c r="AF99" s="49">
        <v>0</v>
      </c>
      <c r="AG99" s="50">
        <v>0</v>
      </c>
      <c r="AH99" s="49">
        <v>47</v>
      </c>
      <c r="AI99" s="50">
        <v>95.91836734693878</v>
      </c>
      <c r="AJ99" s="49">
        <v>49</v>
      </c>
    </row>
    <row r="100" spans="1:36" ht="15">
      <c r="A100" s="69" t="s">
        <v>313</v>
      </c>
      <c r="B100" s="69" t="s">
        <v>313</v>
      </c>
      <c r="C100" s="70"/>
      <c r="D100" s="71"/>
      <c r="E100" s="72"/>
      <c r="F100" s="73"/>
      <c r="G100" s="70"/>
      <c r="H100" s="74"/>
      <c r="I100" s="75"/>
      <c r="J100" s="75"/>
      <c r="K100" s="35" t="s">
        <v>65</v>
      </c>
      <c r="L100" s="82">
        <v>100</v>
      </c>
      <c r="M100" s="82"/>
      <c r="N100" s="77"/>
      <c r="O100" s="84" t="s">
        <v>716</v>
      </c>
      <c r="P100" s="84" t="s">
        <v>716</v>
      </c>
      <c r="Q100" s="84" t="s">
        <v>812</v>
      </c>
      <c r="R100" s="86" t="s">
        <v>1303</v>
      </c>
      <c r="S100" s="88">
        <v>43350.815092592595</v>
      </c>
      <c r="T100" s="84">
        <v>564</v>
      </c>
      <c r="U100" s="84">
        <v>28</v>
      </c>
      <c r="V100" s="84"/>
      <c r="W100" s="84"/>
      <c r="X100" s="84" t="s">
        <v>1714</v>
      </c>
      <c r="Y100">
        <v>1</v>
      </c>
      <c r="Z100" s="83" t="str">
        <f>REPLACE(INDEX(GroupVertices[Group],MATCH(Edges[[#This Row],[Vertex 1]],GroupVertices[Vertex],0)),1,1,"")</f>
        <v>1</v>
      </c>
      <c r="AA100" s="83" t="str">
        <f>REPLACE(INDEX(GroupVertices[Group],MATCH(Edges[[#This Row],[Vertex 2]],GroupVertices[Vertex],0)),1,1,"")</f>
        <v>1</v>
      </c>
      <c r="AB100" s="49">
        <v>0</v>
      </c>
      <c r="AC100" s="50">
        <v>0</v>
      </c>
      <c r="AD100" s="49">
        <v>2</v>
      </c>
      <c r="AE100" s="50">
        <v>4.25531914893617</v>
      </c>
      <c r="AF100" s="49">
        <v>0</v>
      </c>
      <c r="AG100" s="50">
        <v>0</v>
      </c>
      <c r="AH100" s="49">
        <v>45</v>
      </c>
      <c r="AI100" s="50">
        <v>95.74468085106383</v>
      </c>
      <c r="AJ100" s="49">
        <v>47</v>
      </c>
    </row>
    <row r="101" spans="1:36" ht="15">
      <c r="A101" s="69" t="s">
        <v>314</v>
      </c>
      <c r="B101" s="69" t="s">
        <v>314</v>
      </c>
      <c r="C101" s="70"/>
      <c r="D101" s="71"/>
      <c r="E101" s="72"/>
      <c r="F101" s="73"/>
      <c r="G101" s="70"/>
      <c r="H101" s="74"/>
      <c r="I101" s="75"/>
      <c r="J101" s="75"/>
      <c r="K101" s="35" t="s">
        <v>65</v>
      </c>
      <c r="L101" s="82">
        <v>101</v>
      </c>
      <c r="M101" s="82"/>
      <c r="N101" s="77"/>
      <c r="O101" s="84" t="s">
        <v>716</v>
      </c>
      <c r="P101" s="84" t="s">
        <v>716</v>
      </c>
      <c r="Q101" s="84" t="s">
        <v>813</v>
      </c>
      <c r="R101" s="86" t="s">
        <v>1304</v>
      </c>
      <c r="S101" s="88">
        <v>43351.64586805556</v>
      </c>
      <c r="T101" s="84">
        <v>638</v>
      </c>
      <c r="U101" s="84">
        <v>268</v>
      </c>
      <c r="V101" s="84"/>
      <c r="W101" s="84"/>
      <c r="X101" s="84"/>
      <c r="Y101">
        <v>1</v>
      </c>
      <c r="Z101" s="83" t="str">
        <f>REPLACE(INDEX(GroupVertices[Group],MATCH(Edges[[#This Row],[Vertex 1]],GroupVertices[Vertex],0)),1,1,"")</f>
        <v>1</v>
      </c>
      <c r="AA101" s="83" t="str">
        <f>REPLACE(INDEX(GroupVertices[Group],MATCH(Edges[[#This Row],[Vertex 2]],GroupVertices[Vertex],0)),1,1,"")</f>
        <v>1</v>
      </c>
      <c r="AB101" s="49">
        <v>0</v>
      </c>
      <c r="AC101" s="50">
        <v>0</v>
      </c>
      <c r="AD101" s="49">
        <v>2</v>
      </c>
      <c r="AE101" s="50">
        <v>3.0303030303030303</v>
      </c>
      <c r="AF101" s="49">
        <v>0</v>
      </c>
      <c r="AG101" s="50">
        <v>0</v>
      </c>
      <c r="AH101" s="49">
        <v>64</v>
      </c>
      <c r="AI101" s="50">
        <v>96.96969696969697</v>
      </c>
      <c r="AJ101" s="49">
        <v>66</v>
      </c>
    </row>
    <row r="102" spans="1:36" ht="15">
      <c r="A102" s="69" t="s">
        <v>315</v>
      </c>
      <c r="B102" s="69" t="s">
        <v>315</v>
      </c>
      <c r="C102" s="70"/>
      <c r="D102" s="71"/>
      <c r="E102" s="72"/>
      <c r="F102" s="73"/>
      <c r="G102" s="70"/>
      <c r="H102" s="74"/>
      <c r="I102" s="75"/>
      <c r="J102" s="75"/>
      <c r="K102" s="35" t="s">
        <v>65</v>
      </c>
      <c r="L102" s="82">
        <v>102</v>
      </c>
      <c r="M102" s="82"/>
      <c r="N102" s="77"/>
      <c r="O102" s="84" t="s">
        <v>716</v>
      </c>
      <c r="P102" s="84" t="s">
        <v>716</v>
      </c>
      <c r="Q102" s="84" t="s">
        <v>814</v>
      </c>
      <c r="R102" s="86" t="s">
        <v>1305</v>
      </c>
      <c r="S102" s="88">
        <v>43351.808333333334</v>
      </c>
      <c r="T102" s="84">
        <v>653</v>
      </c>
      <c r="U102" s="84">
        <v>79</v>
      </c>
      <c r="V102" s="84"/>
      <c r="W102" s="84"/>
      <c r="X102" s="84"/>
      <c r="Y102">
        <v>1</v>
      </c>
      <c r="Z102" s="83" t="str">
        <f>REPLACE(INDEX(GroupVertices[Group],MATCH(Edges[[#This Row],[Vertex 1]],GroupVertices[Vertex],0)),1,1,"")</f>
        <v>1</v>
      </c>
      <c r="AA102" s="83" t="str">
        <f>REPLACE(INDEX(GroupVertices[Group],MATCH(Edges[[#This Row],[Vertex 2]],GroupVertices[Vertex],0)),1,1,"")</f>
        <v>1</v>
      </c>
      <c r="AB102" s="49">
        <v>0</v>
      </c>
      <c r="AC102" s="50">
        <v>0</v>
      </c>
      <c r="AD102" s="49">
        <v>1</v>
      </c>
      <c r="AE102" s="50">
        <v>5.555555555555555</v>
      </c>
      <c r="AF102" s="49">
        <v>0</v>
      </c>
      <c r="AG102" s="50">
        <v>0</v>
      </c>
      <c r="AH102" s="49">
        <v>17</v>
      </c>
      <c r="AI102" s="50">
        <v>94.44444444444444</v>
      </c>
      <c r="AJ102" s="49">
        <v>18</v>
      </c>
    </row>
    <row r="103" spans="1:36" ht="15">
      <c r="A103" s="69" t="s">
        <v>316</v>
      </c>
      <c r="B103" s="69" t="s">
        <v>316</v>
      </c>
      <c r="C103" s="70"/>
      <c r="D103" s="71"/>
      <c r="E103" s="72"/>
      <c r="F103" s="73"/>
      <c r="G103" s="70"/>
      <c r="H103" s="74"/>
      <c r="I103" s="75"/>
      <c r="J103" s="75"/>
      <c r="K103" s="35" t="s">
        <v>65</v>
      </c>
      <c r="L103" s="82">
        <v>103</v>
      </c>
      <c r="M103" s="82"/>
      <c r="N103" s="77"/>
      <c r="O103" s="84" t="s">
        <v>716</v>
      </c>
      <c r="P103" s="84" t="s">
        <v>716</v>
      </c>
      <c r="Q103" s="84" t="s">
        <v>815</v>
      </c>
      <c r="R103" s="86" t="s">
        <v>1306</v>
      </c>
      <c r="S103" s="88">
        <v>43352.8125</v>
      </c>
      <c r="T103" s="84">
        <v>265</v>
      </c>
      <c r="U103" s="84">
        <v>27</v>
      </c>
      <c r="V103" s="84"/>
      <c r="W103" s="84"/>
      <c r="X103" s="84"/>
      <c r="Y103">
        <v>1</v>
      </c>
      <c r="Z103" s="83" t="str">
        <f>REPLACE(INDEX(GroupVertices[Group],MATCH(Edges[[#This Row],[Vertex 1]],GroupVertices[Vertex],0)),1,1,"")</f>
        <v>1</v>
      </c>
      <c r="AA103" s="83" t="str">
        <f>REPLACE(INDEX(GroupVertices[Group],MATCH(Edges[[#This Row],[Vertex 2]],GroupVertices[Vertex],0)),1,1,"")</f>
        <v>1</v>
      </c>
      <c r="AB103" s="49">
        <v>0</v>
      </c>
      <c r="AC103" s="50">
        <v>0</v>
      </c>
      <c r="AD103" s="49">
        <v>0</v>
      </c>
      <c r="AE103" s="50">
        <v>0</v>
      </c>
      <c r="AF103" s="49">
        <v>0</v>
      </c>
      <c r="AG103" s="50">
        <v>0</v>
      </c>
      <c r="AH103" s="49">
        <v>22</v>
      </c>
      <c r="AI103" s="50">
        <v>100</v>
      </c>
      <c r="AJ103" s="49">
        <v>22</v>
      </c>
    </row>
    <row r="104" spans="1:36" ht="15">
      <c r="A104" s="69" t="s">
        <v>317</v>
      </c>
      <c r="B104" s="69" t="s">
        <v>317</v>
      </c>
      <c r="C104" s="70"/>
      <c r="D104" s="71"/>
      <c r="E104" s="72"/>
      <c r="F104" s="73"/>
      <c r="G104" s="70"/>
      <c r="H104" s="74"/>
      <c r="I104" s="75"/>
      <c r="J104" s="75"/>
      <c r="K104" s="35" t="s">
        <v>65</v>
      </c>
      <c r="L104" s="82">
        <v>104</v>
      </c>
      <c r="M104" s="82"/>
      <c r="N104" s="77"/>
      <c r="O104" s="84" t="s">
        <v>716</v>
      </c>
      <c r="P104" s="84" t="s">
        <v>716</v>
      </c>
      <c r="Q104" s="84" t="s">
        <v>816</v>
      </c>
      <c r="R104" s="86" t="s">
        <v>1307</v>
      </c>
      <c r="S104" s="88">
        <v>43353.08236111111</v>
      </c>
      <c r="T104" s="84">
        <v>36</v>
      </c>
      <c r="U104" s="84">
        <v>0</v>
      </c>
      <c r="V104" s="84"/>
      <c r="W104" s="84"/>
      <c r="X104" s="84" t="s">
        <v>1734</v>
      </c>
      <c r="Y104">
        <v>1</v>
      </c>
      <c r="Z104" s="83" t="str">
        <f>REPLACE(INDEX(GroupVertices[Group],MATCH(Edges[[#This Row],[Vertex 1]],GroupVertices[Vertex],0)),1,1,"")</f>
        <v>1</v>
      </c>
      <c r="AA104" s="83" t="str">
        <f>REPLACE(INDEX(GroupVertices[Group],MATCH(Edges[[#This Row],[Vertex 2]],GroupVertices[Vertex],0)),1,1,"")</f>
        <v>1</v>
      </c>
      <c r="AB104" s="49">
        <v>0</v>
      </c>
      <c r="AC104" s="50">
        <v>0</v>
      </c>
      <c r="AD104" s="49">
        <v>0</v>
      </c>
      <c r="AE104" s="50">
        <v>0</v>
      </c>
      <c r="AF104" s="49">
        <v>0</v>
      </c>
      <c r="AG104" s="50">
        <v>0</v>
      </c>
      <c r="AH104" s="49">
        <v>35</v>
      </c>
      <c r="AI104" s="50">
        <v>100</v>
      </c>
      <c r="AJ104" s="49">
        <v>35</v>
      </c>
    </row>
    <row r="105" spans="1:36" ht="15">
      <c r="A105" s="69" t="s">
        <v>318</v>
      </c>
      <c r="B105" s="69" t="s">
        <v>318</v>
      </c>
      <c r="C105" s="70"/>
      <c r="D105" s="71"/>
      <c r="E105" s="72"/>
      <c r="F105" s="73"/>
      <c r="G105" s="70"/>
      <c r="H105" s="74"/>
      <c r="I105" s="75"/>
      <c r="J105" s="75"/>
      <c r="K105" s="35" t="s">
        <v>65</v>
      </c>
      <c r="L105" s="82">
        <v>105</v>
      </c>
      <c r="M105" s="82"/>
      <c r="N105" s="77"/>
      <c r="O105" s="84" t="s">
        <v>716</v>
      </c>
      <c r="P105" s="84" t="s">
        <v>716</v>
      </c>
      <c r="Q105" s="84" t="s">
        <v>817</v>
      </c>
      <c r="R105" s="86" t="s">
        <v>1308</v>
      </c>
      <c r="S105" s="88">
        <v>43353.44027777778</v>
      </c>
      <c r="T105" s="84">
        <v>4105</v>
      </c>
      <c r="U105" s="84">
        <v>265</v>
      </c>
      <c r="V105" s="84"/>
      <c r="W105" s="84"/>
      <c r="X105" s="84" t="s">
        <v>1729</v>
      </c>
      <c r="Y105">
        <v>1</v>
      </c>
      <c r="Z105" s="83" t="str">
        <f>REPLACE(INDEX(GroupVertices[Group],MATCH(Edges[[#This Row],[Vertex 1]],GroupVertices[Vertex],0)),1,1,"")</f>
        <v>1</v>
      </c>
      <c r="AA105" s="83" t="str">
        <f>REPLACE(INDEX(GroupVertices[Group],MATCH(Edges[[#This Row],[Vertex 2]],GroupVertices[Vertex],0)),1,1,"")</f>
        <v>1</v>
      </c>
      <c r="AB105" s="49">
        <v>1</v>
      </c>
      <c r="AC105" s="50">
        <v>20</v>
      </c>
      <c r="AD105" s="49">
        <v>0</v>
      </c>
      <c r="AE105" s="50">
        <v>0</v>
      </c>
      <c r="AF105" s="49">
        <v>0</v>
      </c>
      <c r="AG105" s="50">
        <v>0</v>
      </c>
      <c r="AH105" s="49">
        <v>4</v>
      </c>
      <c r="AI105" s="50">
        <v>80</v>
      </c>
      <c r="AJ105" s="49">
        <v>5</v>
      </c>
    </row>
    <row r="106" spans="1:36" ht="15">
      <c r="A106" s="69" t="s">
        <v>319</v>
      </c>
      <c r="B106" s="69" t="s">
        <v>319</v>
      </c>
      <c r="C106" s="70"/>
      <c r="D106" s="71"/>
      <c r="E106" s="72"/>
      <c r="F106" s="73"/>
      <c r="G106" s="70"/>
      <c r="H106" s="74"/>
      <c r="I106" s="75"/>
      <c r="J106" s="75"/>
      <c r="K106" s="35" t="s">
        <v>65</v>
      </c>
      <c r="L106" s="82">
        <v>106</v>
      </c>
      <c r="M106" s="82"/>
      <c r="N106" s="77"/>
      <c r="O106" s="84" t="s">
        <v>716</v>
      </c>
      <c r="P106" s="84" t="s">
        <v>716</v>
      </c>
      <c r="Q106" s="84" t="s">
        <v>818</v>
      </c>
      <c r="R106" s="86" t="s">
        <v>1309</v>
      </c>
      <c r="S106" s="88">
        <v>43355.183391203704</v>
      </c>
      <c r="T106" s="84">
        <v>2005</v>
      </c>
      <c r="U106" s="84">
        <v>74</v>
      </c>
      <c r="V106" s="84"/>
      <c r="W106" s="84"/>
      <c r="X106" s="84"/>
      <c r="Y106">
        <v>1</v>
      </c>
      <c r="Z106" s="83" t="str">
        <f>REPLACE(INDEX(GroupVertices[Group],MATCH(Edges[[#This Row],[Vertex 1]],GroupVertices[Vertex],0)),1,1,"")</f>
        <v>1</v>
      </c>
      <c r="AA106" s="83" t="str">
        <f>REPLACE(INDEX(GroupVertices[Group],MATCH(Edges[[#This Row],[Vertex 2]],GroupVertices[Vertex],0)),1,1,"")</f>
        <v>1</v>
      </c>
      <c r="AB106" s="49">
        <v>1</v>
      </c>
      <c r="AC106" s="50">
        <v>4</v>
      </c>
      <c r="AD106" s="49">
        <v>1</v>
      </c>
      <c r="AE106" s="50">
        <v>4</v>
      </c>
      <c r="AF106" s="49">
        <v>0</v>
      </c>
      <c r="AG106" s="50">
        <v>0</v>
      </c>
      <c r="AH106" s="49">
        <v>23</v>
      </c>
      <c r="AI106" s="50">
        <v>92</v>
      </c>
      <c r="AJ106" s="49">
        <v>25</v>
      </c>
    </row>
    <row r="107" spans="1:36" ht="15">
      <c r="A107" s="69" t="s">
        <v>320</v>
      </c>
      <c r="B107" s="69" t="s">
        <v>320</v>
      </c>
      <c r="C107" s="70"/>
      <c r="D107" s="71"/>
      <c r="E107" s="72"/>
      <c r="F107" s="73"/>
      <c r="G107" s="70"/>
      <c r="H107" s="74"/>
      <c r="I107" s="75"/>
      <c r="J107" s="75"/>
      <c r="K107" s="35" t="s">
        <v>65</v>
      </c>
      <c r="L107" s="82">
        <v>107</v>
      </c>
      <c r="M107" s="82"/>
      <c r="N107" s="77"/>
      <c r="O107" s="84" t="s">
        <v>716</v>
      </c>
      <c r="P107" s="84" t="s">
        <v>716</v>
      </c>
      <c r="Q107" s="84" t="s">
        <v>819</v>
      </c>
      <c r="R107" s="86" t="s">
        <v>1310</v>
      </c>
      <c r="S107" s="88">
        <v>43355.85138888889</v>
      </c>
      <c r="T107" s="84">
        <v>80194</v>
      </c>
      <c r="U107" s="84">
        <v>2472</v>
      </c>
      <c r="V107" s="84"/>
      <c r="W107" s="84"/>
      <c r="X107" s="84"/>
      <c r="Y107">
        <v>1</v>
      </c>
      <c r="Z107" s="83" t="str">
        <f>REPLACE(INDEX(GroupVertices[Group],MATCH(Edges[[#This Row],[Vertex 1]],GroupVertices[Vertex],0)),1,1,"")</f>
        <v>1</v>
      </c>
      <c r="AA107" s="83" t="str">
        <f>REPLACE(INDEX(GroupVertices[Group],MATCH(Edges[[#This Row],[Vertex 2]],GroupVertices[Vertex],0)),1,1,"")</f>
        <v>1</v>
      </c>
      <c r="AB107" s="49">
        <v>0</v>
      </c>
      <c r="AC107" s="50">
        <v>0</v>
      </c>
      <c r="AD107" s="49">
        <v>0</v>
      </c>
      <c r="AE107" s="50">
        <v>0</v>
      </c>
      <c r="AF107" s="49">
        <v>0</v>
      </c>
      <c r="AG107" s="50">
        <v>0</v>
      </c>
      <c r="AH107" s="49">
        <v>11</v>
      </c>
      <c r="AI107" s="50">
        <v>100</v>
      </c>
      <c r="AJ107" s="49">
        <v>11</v>
      </c>
    </row>
    <row r="108" spans="1:36" ht="15">
      <c r="A108" s="69" t="s">
        <v>321</v>
      </c>
      <c r="B108" s="69" t="s">
        <v>321</v>
      </c>
      <c r="C108" s="70"/>
      <c r="D108" s="71"/>
      <c r="E108" s="72"/>
      <c r="F108" s="73"/>
      <c r="G108" s="70"/>
      <c r="H108" s="74"/>
      <c r="I108" s="75"/>
      <c r="J108" s="75"/>
      <c r="K108" s="35" t="s">
        <v>65</v>
      </c>
      <c r="L108" s="82">
        <v>108</v>
      </c>
      <c r="M108" s="82"/>
      <c r="N108" s="77"/>
      <c r="O108" s="84" t="s">
        <v>716</v>
      </c>
      <c r="P108" s="84" t="s">
        <v>716</v>
      </c>
      <c r="Q108" s="84" t="s">
        <v>820</v>
      </c>
      <c r="R108" s="86" t="s">
        <v>1311</v>
      </c>
      <c r="S108" s="88">
        <v>43356.437523148146</v>
      </c>
      <c r="T108" s="84">
        <v>5587</v>
      </c>
      <c r="U108" s="84">
        <v>213</v>
      </c>
      <c r="V108" s="84"/>
      <c r="W108" s="84"/>
      <c r="X108" s="84" t="s">
        <v>1729</v>
      </c>
      <c r="Y108">
        <v>1</v>
      </c>
      <c r="Z108" s="83" t="str">
        <f>REPLACE(INDEX(GroupVertices[Group],MATCH(Edges[[#This Row],[Vertex 1]],GroupVertices[Vertex],0)),1,1,"")</f>
        <v>1</v>
      </c>
      <c r="AA108" s="83" t="str">
        <f>REPLACE(INDEX(GroupVertices[Group],MATCH(Edges[[#This Row],[Vertex 2]],GroupVertices[Vertex],0)),1,1,"")</f>
        <v>1</v>
      </c>
      <c r="AB108" s="49">
        <v>1</v>
      </c>
      <c r="AC108" s="50">
        <v>11.11111111111111</v>
      </c>
      <c r="AD108" s="49">
        <v>0</v>
      </c>
      <c r="AE108" s="50">
        <v>0</v>
      </c>
      <c r="AF108" s="49">
        <v>0</v>
      </c>
      <c r="AG108" s="50">
        <v>0</v>
      </c>
      <c r="AH108" s="49">
        <v>8</v>
      </c>
      <c r="AI108" s="50">
        <v>88.88888888888889</v>
      </c>
      <c r="AJ108" s="49">
        <v>9</v>
      </c>
    </row>
    <row r="109" spans="1:36" ht="15">
      <c r="A109" s="69" t="s">
        <v>322</v>
      </c>
      <c r="B109" s="69" t="s">
        <v>322</v>
      </c>
      <c r="C109" s="70"/>
      <c r="D109" s="71"/>
      <c r="E109" s="72"/>
      <c r="F109" s="73"/>
      <c r="G109" s="70"/>
      <c r="H109" s="74"/>
      <c r="I109" s="75"/>
      <c r="J109" s="75"/>
      <c r="K109" s="35" t="s">
        <v>65</v>
      </c>
      <c r="L109" s="82">
        <v>109</v>
      </c>
      <c r="M109" s="82"/>
      <c r="N109" s="77"/>
      <c r="O109" s="84" t="s">
        <v>716</v>
      </c>
      <c r="P109" s="84" t="s">
        <v>716</v>
      </c>
      <c r="Q109" s="84" t="s">
        <v>821</v>
      </c>
      <c r="R109" s="86" t="s">
        <v>1312</v>
      </c>
      <c r="S109" s="88">
        <v>43356.572916666664</v>
      </c>
      <c r="T109" s="84">
        <v>113</v>
      </c>
      <c r="U109" s="84">
        <v>2</v>
      </c>
      <c r="V109" s="84"/>
      <c r="W109" s="84"/>
      <c r="X109" s="84"/>
      <c r="Y109">
        <v>1</v>
      </c>
      <c r="Z109" s="83" t="str">
        <f>REPLACE(INDEX(GroupVertices[Group],MATCH(Edges[[#This Row],[Vertex 1]],GroupVertices[Vertex],0)),1,1,"")</f>
        <v>1</v>
      </c>
      <c r="AA109" s="83" t="str">
        <f>REPLACE(INDEX(GroupVertices[Group],MATCH(Edges[[#This Row],[Vertex 2]],GroupVertices[Vertex],0)),1,1,"")</f>
        <v>1</v>
      </c>
      <c r="AB109" s="49">
        <v>1</v>
      </c>
      <c r="AC109" s="50">
        <v>4.3478260869565215</v>
      </c>
      <c r="AD109" s="49">
        <v>0</v>
      </c>
      <c r="AE109" s="50">
        <v>0</v>
      </c>
      <c r="AF109" s="49">
        <v>0</v>
      </c>
      <c r="AG109" s="50">
        <v>0</v>
      </c>
      <c r="AH109" s="49">
        <v>22</v>
      </c>
      <c r="AI109" s="50">
        <v>95.65217391304348</v>
      </c>
      <c r="AJ109" s="49">
        <v>23</v>
      </c>
    </row>
    <row r="110" spans="1:36" ht="15">
      <c r="A110" s="69" t="s">
        <v>323</v>
      </c>
      <c r="B110" s="69" t="s">
        <v>323</v>
      </c>
      <c r="C110" s="70"/>
      <c r="D110" s="71"/>
      <c r="E110" s="72"/>
      <c r="F110" s="73"/>
      <c r="G110" s="70"/>
      <c r="H110" s="74"/>
      <c r="I110" s="75"/>
      <c r="J110" s="75"/>
      <c r="K110" s="35" t="s">
        <v>65</v>
      </c>
      <c r="L110" s="82">
        <v>110</v>
      </c>
      <c r="M110" s="82"/>
      <c r="N110" s="77"/>
      <c r="O110" s="84" t="s">
        <v>716</v>
      </c>
      <c r="P110" s="84" t="s">
        <v>716</v>
      </c>
      <c r="Q110" s="84" t="s">
        <v>822</v>
      </c>
      <c r="R110" s="86" t="s">
        <v>1313</v>
      </c>
      <c r="S110" s="88">
        <v>43357.4996875</v>
      </c>
      <c r="T110" s="84">
        <v>470</v>
      </c>
      <c r="U110" s="84">
        <v>24</v>
      </c>
      <c r="V110" s="84"/>
      <c r="W110" s="84"/>
      <c r="X110" s="84"/>
      <c r="Y110">
        <v>1</v>
      </c>
      <c r="Z110" s="83" t="str">
        <f>REPLACE(INDEX(GroupVertices[Group],MATCH(Edges[[#This Row],[Vertex 1]],GroupVertices[Vertex],0)),1,1,"")</f>
        <v>1</v>
      </c>
      <c r="AA110" s="83" t="str">
        <f>REPLACE(INDEX(GroupVertices[Group],MATCH(Edges[[#This Row],[Vertex 2]],GroupVertices[Vertex],0)),1,1,"")</f>
        <v>1</v>
      </c>
      <c r="AB110" s="49">
        <v>1</v>
      </c>
      <c r="AC110" s="50">
        <v>1.408450704225352</v>
      </c>
      <c r="AD110" s="49">
        <v>1</v>
      </c>
      <c r="AE110" s="50">
        <v>1.408450704225352</v>
      </c>
      <c r="AF110" s="49">
        <v>0</v>
      </c>
      <c r="AG110" s="50">
        <v>0</v>
      </c>
      <c r="AH110" s="49">
        <v>69</v>
      </c>
      <c r="AI110" s="50">
        <v>97.1830985915493</v>
      </c>
      <c r="AJ110" s="49">
        <v>71</v>
      </c>
    </row>
    <row r="111" spans="1:36" ht="15">
      <c r="A111" s="69" t="s">
        <v>324</v>
      </c>
      <c r="B111" s="69" t="s">
        <v>324</v>
      </c>
      <c r="C111" s="70"/>
      <c r="D111" s="71"/>
      <c r="E111" s="72"/>
      <c r="F111" s="73"/>
      <c r="G111" s="70"/>
      <c r="H111" s="74"/>
      <c r="I111" s="75"/>
      <c r="J111" s="75"/>
      <c r="K111" s="35" t="s">
        <v>65</v>
      </c>
      <c r="L111" s="82">
        <v>111</v>
      </c>
      <c r="M111" s="82"/>
      <c r="N111" s="77"/>
      <c r="O111" s="84" t="s">
        <v>716</v>
      </c>
      <c r="P111" s="84" t="s">
        <v>716</v>
      </c>
      <c r="Q111" s="84" t="s">
        <v>823</v>
      </c>
      <c r="R111" s="86" t="s">
        <v>1314</v>
      </c>
      <c r="S111" s="88">
        <v>43358.25</v>
      </c>
      <c r="T111" s="84">
        <v>1205</v>
      </c>
      <c r="U111" s="84">
        <v>182</v>
      </c>
      <c r="V111" s="84"/>
      <c r="W111" s="84"/>
      <c r="X111" s="84"/>
      <c r="Y111">
        <v>1</v>
      </c>
      <c r="Z111" s="83" t="str">
        <f>REPLACE(INDEX(GroupVertices[Group],MATCH(Edges[[#This Row],[Vertex 1]],GroupVertices[Vertex],0)),1,1,"")</f>
        <v>1</v>
      </c>
      <c r="AA111" s="83" t="str">
        <f>REPLACE(INDEX(GroupVertices[Group],MATCH(Edges[[#This Row],[Vertex 2]],GroupVertices[Vertex],0)),1,1,"")</f>
        <v>1</v>
      </c>
      <c r="AB111" s="49">
        <v>1</v>
      </c>
      <c r="AC111" s="50">
        <v>3.0303030303030303</v>
      </c>
      <c r="AD111" s="49">
        <v>2</v>
      </c>
      <c r="AE111" s="50">
        <v>6.0606060606060606</v>
      </c>
      <c r="AF111" s="49">
        <v>0</v>
      </c>
      <c r="AG111" s="50">
        <v>0</v>
      </c>
      <c r="AH111" s="49">
        <v>30</v>
      </c>
      <c r="AI111" s="50">
        <v>90.9090909090909</v>
      </c>
      <c r="AJ111" s="49">
        <v>33</v>
      </c>
    </row>
    <row r="112" spans="1:36" ht="15">
      <c r="A112" s="69" t="s">
        <v>325</v>
      </c>
      <c r="B112" s="69" t="s">
        <v>325</v>
      </c>
      <c r="C112" s="70"/>
      <c r="D112" s="71"/>
      <c r="E112" s="72"/>
      <c r="F112" s="73"/>
      <c r="G112" s="70"/>
      <c r="H112" s="74"/>
      <c r="I112" s="75"/>
      <c r="J112" s="75"/>
      <c r="K112" s="35" t="s">
        <v>65</v>
      </c>
      <c r="L112" s="82">
        <v>112</v>
      </c>
      <c r="M112" s="82"/>
      <c r="N112" s="77"/>
      <c r="O112" s="84" t="s">
        <v>716</v>
      </c>
      <c r="P112" s="84" t="s">
        <v>716</v>
      </c>
      <c r="Q112" s="84" t="s">
        <v>824</v>
      </c>
      <c r="R112" s="86" t="s">
        <v>1315</v>
      </c>
      <c r="S112" s="88">
        <v>43359.25</v>
      </c>
      <c r="T112" s="84">
        <v>260</v>
      </c>
      <c r="U112" s="84">
        <v>7</v>
      </c>
      <c r="V112" s="84"/>
      <c r="W112" s="84"/>
      <c r="X112" s="84"/>
      <c r="Y112">
        <v>1</v>
      </c>
      <c r="Z112" s="83" t="str">
        <f>REPLACE(INDEX(GroupVertices[Group],MATCH(Edges[[#This Row],[Vertex 1]],GroupVertices[Vertex],0)),1,1,"")</f>
        <v>1</v>
      </c>
      <c r="AA112" s="83" t="str">
        <f>REPLACE(INDEX(GroupVertices[Group],MATCH(Edges[[#This Row],[Vertex 2]],GroupVertices[Vertex],0)),1,1,"")</f>
        <v>1</v>
      </c>
      <c r="AB112" s="49">
        <v>0</v>
      </c>
      <c r="AC112" s="50">
        <v>0</v>
      </c>
      <c r="AD112" s="49">
        <v>0</v>
      </c>
      <c r="AE112" s="50">
        <v>0</v>
      </c>
      <c r="AF112" s="49">
        <v>0</v>
      </c>
      <c r="AG112" s="50">
        <v>0</v>
      </c>
      <c r="AH112" s="49">
        <v>8</v>
      </c>
      <c r="AI112" s="50">
        <v>100</v>
      </c>
      <c r="AJ112" s="49">
        <v>8</v>
      </c>
    </row>
    <row r="113" spans="1:36" ht="15">
      <c r="A113" s="69" t="s">
        <v>326</v>
      </c>
      <c r="B113" s="69" t="s">
        <v>326</v>
      </c>
      <c r="C113" s="70"/>
      <c r="D113" s="71"/>
      <c r="E113" s="72"/>
      <c r="F113" s="73"/>
      <c r="G113" s="70"/>
      <c r="H113" s="74"/>
      <c r="I113" s="75"/>
      <c r="J113" s="75"/>
      <c r="K113" s="35" t="s">
        <v>65</v>
      </c>
      <c r="L113" s="82">
        <v>113</v>
      </c>
      <c r="M113" s="82"/>
      <c r="N113" s="77"/>
      <c r="O113" s="84" t="s">
        <v>716</v>
      </c>
      <c r="P113" s="84" t="s">
        <v>716</v>
      </c>
      <c r="Q113" s="84" t="s">
        <v>825</v>
      </c>
      <c r="R113" s="86" t="s">
        <v>1316</v>
      </c>
      <c r="S113" s="88">
        <v>43360.68431712963</v>
      </c>
      <c r="T113" s="84">
        <v>536</v>
      </c>
      <c r="U113" s="84">
        <v>26</v>
      </c>
      <c r="V113" s="84"/>
      <c r="W113" s="84"/>
      <c r="X113" s="84"/>
      <c r="Y113">
        <v>1</v>
      </c>
      <c r="Z113" s="83" t="str">
        <f>REPLACE(INDEX(GroupVertices[Group],MATCH(Edges[[#This Row],[Vertex 1]],GroupVertices[Vertex],0)),1,1,"")</f>
        <v>1</v>
      </c>
      <c r="AA113" s="83" t="str">
        <f>REPLACE(INDEX(GroupVertices[Group],MATCH(Edges[[#This Row],[Vertex 2]],GroupVertices[Vertex],0)),1,1,"")</f>
        <v>1</v>
      </c>
      <c r="AB113" s="49">
        <v>0</v>
      </c>
      <c r="AC113" s="50">
        <v>0</v>
      </c>
      <c r="AD113" s="49">
        <v>0</v>
      </c>
      <c r="AE113" s="50">
        <v>0</v>
      </c>
      <c r="AF113" s="49">
        <v>0</v>
      </c>
      <c r="AG113" s="50">
        <v>0</v>
      </c>
      <c r="AH113" s="49">
        <v>28</v>
      </c>
      <c r="AI113" s="50">
        <v>100</v>
      </c>
      <c r="AJ113" s="49">
        <v>28</v>
      </c>
    </row>
    <row r="114" spans="1:36" ht="15">
      <c r="A114" s="69" t="s">
        <v>327</v>
      </c>
      <c r="B114" s="69" t="s">
        <v>327</v>
      </c>
      <c r="C114" s="70"/>
      <c r="D114" s="71"/>
      <c r="E114" s="72"/>
      <c r="F114" s="73"/>
      <c r="G114" s="70"/>
      <c r="H114" s="74"/>
      <c r="I114" s="75"/>
      <c r="J114" s="75"/>
      <c r="K114" s="35" t="s">
        <v>65</v>
      </c>
      <c r="L114" s="82">
        <v>114</v>
      </c>
      <c r="M114" s="82"/>
      <c r="N114" s="77"/>
      <c r="O114" s="84" t="s">
        <v>716</v>
      </c>
      <c r="P114" s="84" t="s">
        <v>716</v>
      </c>
      <c r="Q114" s="84" t="s">
        <v>826</v>
      </c>
      <c r="R114" s="86" t="s">
        <v>1317</v>
      </c>
      <c r="S114" s="88">
        <v>43361.89677083334</v>
      </c>
      <c r="T114" s="84">
        <v>176</v>
      </c>
      <c r="U114" s="84">
        <v>1</v>
      </c>
      <c r="V114" s="84"/>
      <c r="W114" s="84"/>
      <c r="X114" s="84" t="s">
        <v>1735</v>
      </c>
      <c r="Y114">
        <v>1</v>
      </c>
      <c r="Z114" s="83" t="str">
        <f>REPLACE(INDEX(GroupVertices[Group],MATCH(Edges[[#This Row],[Vertex 1]],GroupVertices[Vertex],0)),1,1,"")</f>
        <v>1</v>
      </c>
      <c r="AA114" s="83" t="str">
        <f>REPLACE(INDEX(GroupVertices[Group],MATCH(Edges[[#This Row],[Vertex 2]],GroupVertices[Vertex],0)),1,1,"")</f>
        <v>1</v>
      </c>
      <c r="AB114" s="49">
        <v>3</v>
      </c>
      <c r="AC114" s="50">
        <v>3.409090909090909</v>
      </c>
      <c r="AD114" s="49">
        <v>1</v>
      </c>
      <c r="AE114" s="50">
        <v>1.1363636363636365</v>
      </c>
      <c r="AF114" s="49">
        <v>0</v>
      </c>
      <c r="AG114" s="50">
        <v>0</v>
      </c>
      <c r="AH114" s="49">
        <v>84</v>
      </c>
      <c r="AI114" s="50">
        <v>95.45454545454545</v>
      </c>
      <c r="AJ114" s="49">
        <v>88</v>
      </c>
    </row>
    <row r="115" spans="1:36" ht="15">
      <c r="A115" s="69" t="s">
        <v>328</v>
      </c>
      <c r="B115" s="69" t="s">
        <v>328</v>
      </c>
      <c r="C115" s="70"/>
      <c r="D115" s="71"/>
      <c r="E115" s="72"/>
      <c r="F115" s="73"/>
      <c r="G115" s="70"/>
      <c r="H115" s="74"/>
      <c r="I115" s="75"/>
      <c r="J115" s="75"/>
      <c r="K115" s="35" t="s">
        <v>65</v>
      </c>
      <c r="L115" s="82">
        <v>115</v>
      </c>
      <c r="M115" s="82"/>
      <c r="N115" s="77"/>
      <c r="O115" s="84" t="s">
        <v>716</v>
      </c>
      <c r="P115" s="84" t="s">
        <v>716</v>
      </c>
      <c r="Q115" s="84" t="s">
        <v>827</v>
      </c>
      <c r="R115" s="86" t="s">
        <v>1318</v>
      </c>
      <c r="S115" s="88">
        <v>43362.171006944445</v>
      </c>
      <c r="T115" s="84">
        <v>349</v>
      </c>
      <c r="U115" s="84">
        <v>12</v>
      </c>
      <c r="V115" s="84"/>
      <c r="W115" s="84"/>
      <c r="X115" s="84" t="s">
        <v>1736</v>
      </c>
      <c r="Y115">
        <v>1</v>
      </c>
      <c r="Z115" s="83" t="str">
        <f>REPLACE(INDEX(GroupVertices[Group],MATCH(Edges[[#This Row],[Vertex 1]],GroupVertices[Vertex],0)),1,1,"")</f>
        <v>1</v>
      </c>
      <c r="AA115" s="83" t="str">
        <f>REPLACE(INDEX(GroupVertices[Group],MATCH(Edges[[#This Row],[Vertex 2]],GroupVertices[Vertex],0)),1,1,"")</f>
        <v>1</v>
      </c>
      <c r="AB115" s="49">
        <v>0</v>
      </c>
      <c r="AC115" s="50">
        <v>0</v>
      </c>
      <c r="AD115" s="49">
        <v>2</v>
      </c>
      <c r="AE115" s="50">
        <v>3.278688524590164</v>
      </c>
      <c r="AF115" s="49">
        <v>0</v>
      </c>
      <c r="AG115" s="50">
        <v>0</v>
      </c>
      <c r="AH115" s="49">
        <v>59</v>
      </c>
      <c r="AI115" s="50">
        <v>96.72131147540983</v>
      </c>
      <c r="AJ115" s="49">
        <v>61</v>
      </c>
    </row>
    <row r="116" spans="1:36" ht="15">
      <c r="A116" s="69" t="s">
        <v>329</v>
      </c>
      <c r="B116" s="69" t="s">
        <v>329</v>
      </c>
      <c r="C116" s="70"/>
      <c r="D116" s="71"/>
      <c r="E116" s="72"/>
      <c r="F116" s="73"/>
      <c r="G116" s="70"/>
      <c r="H116" s="74"/>
      <c r="I116" s="75"/>
      <c r="J116" s="75"/>
      <c r="K116" s="35" t="s">
        <v>65</v>
      </c>
      <c r="L116" s="82">
        <v>116</v>
      </c>
      <c r="M116" s="82"/>
      <c r="N116" s="77"/>
      <c r="O116" s="84" t="s">
        <v>716</v>
      </c>
      <c r="P116" s="84" t="s">
        <v>716</v>
      </c>
      <c r="Q116" s="84" t="s">
        <v>828</v>
      </c>
      <c r="R116" s="86" t="s">
        <v>1319</v>
      </c>
      <c r="S116" s="88">
        <v>43362.25</v>
      </c>
      <c r="T116" s="84">
        <v>1595</v>
      </c>
      <c r="U116" s="84">
        <v>119</v>
      </c>
      <c r="V116" s="84"/>
      <c r="W116" s="84"/>
      <c r="X116" s="84" t="s">
        <v>1736</v>
      </c>
      <c r="Y116">
        <v>1</v>
      </c>
      <c r="Z116" s="83" t="str">
        <f>REPLACE(INDEX(GroupVertices[Group],MATCH(Edges[[#This Row],[Vertex 1]],GroupVertices[Vertex],0)),1,1,"")</f>
        <v>1</v>
      </c>
      <c r="AA116" s="83" t="str">
        <f>REPLACE(INDEX(GroupVertices[Group],MATCH(Edges[[#This Row],[Vertex 2]],GroupVertices[Vertex],0)),1,1,"")</f>
        <v>1</v>
      </c>
      <c r="AB116" s="49">
        <v>0</v>
      </c>
      <c r="AC116" s="50">
        <v>0</v>
      </c>
      <c r="AD116" s="49">
        <v>3</v>
      </c>
      <c r="AE116" s="50">
        <v>4.761904761904762</v>
      </c>
      <c r="AF116" s="49">
        <v>0</v>
      </c>
      <c r="AG116" s="50">
        <v>0</v>
      </c>
      <c r="AH116" s="49">
        <v>60</v>
      </c>
      <c r="AI116" s="50">
        <v>95.23809523809524</v>
      </c>
      <c r="AJ116" s="49">
        <v>63</v>
      </c>
    </row>
    <row r="117" spans="1:36" ht="15">
      <c r="A117" s="69" t="s">
        <v>330</v>
      </c>
      <c r="B117" s="69" t="s">
        <v>330</v>
      </c>
      <c r="C117" s="70"/>
      <c r="D117" s="71"/>
      <c r="E117" s="72"/>
      <c r="F117" s="73"/>
      <c r="G117" s="70"/>
      <c r="H117" s="74"/>
      <c r="I117" s="75"/>
      <c r="J117" s="75"/>
      <c r="K117" s="35" t="s">
        <v>65</v>
      </c>
      <c r="L117" s="82">
        <v>117</v>
      </c>
      <c r="M117" s="82"/>
      <c r="N117" s="77"/>
      <c r="O117" s="84" t="s">
        <v>716</v>
      </c>
      <c r="P117" s="84" t="s">
        <v>716</v>
      </c>
      <c r="Q117" s="84" t="s">
        <v>829</v>
      </c>
      <c r="R117" s="86" t="s">
        <v>1320</v>
      </c>
      <c r="S117" s="88">
        <v>43363.546643518515</v>
      </c>
      <c r="T117" s="84">
        <v>264</v>
      </c>
      <c r="U117" s="84">
        <v>36</v>
      </c>
      <c r="V117" s="84"/>
      <c r="W117" s="84"/>
      <c r="X117" s="84"/>
      <c r="Y117">
        <v>1</v>
      </c>
      <c r="Z117" s="83" t="str">
        <f>REPLACE(INDEX(GroupVertices[Group],MATCH(Edges[[#This Row],[Vertex 1]],GroupVertices[Vertex],0)),1,1,"")</f>
        <v>1</v>
      </c>
      <c r="AA117" s="83" t="str">
        <f>REPLACE(INDEX(GroupVertices[Group],MATCH(Edges[[#This Row],[Vertex 2]],GroupVertices[Vertex],0)),1,1,"")</f>
        <v>1</v>
      </c>
      <c r="AB117" s="49">
        <v>1</v>
      </c>
      <c r="AC117" s="50">
        <v>5.2631578947368425</v>
      </c>
      <c r="AD117" s="49">
        <v>0</v>
      </c>
      <c r="AE117" s="50">
        <v>0</v>
      </c>
      <c r="AF117" s="49">
        <v>0</v>
      </c>
      <c r="AG117" s="50">
        <v>0</v>
      </c>
      <c r="AH117" s="49">
        <v>18</v>
      </c>
      <c r="AI117" s="50">
        <v>94.73684210526316</v>
      </c>
      <c r="AJ117" s="49">
        <v>19</v>
      </c>
    </row>
    <row r="118" spans="1:36" ht="15">
      <c r="A118" s="69" t="s">
        <v>331</v>
      </c>
      <c r="B118" s="69" t="s">
        <v>331</v>
      </c>
      <c r="C118" s="70"/>
      <c r="D118" s="71"/>
      <c r="E118" s="72"/>
      <c r="F118" s="73"/>
      <c r="G118" s="70"/>
      <c r="H118" s="74"/>
      <c r="I118" s="75"/>
      <c r="J118" s="75"/>
      <c r="K118" s="35" t="s">
        <v>65</v>
      </c>
      <c r="L118" s="82">
        <v>118</v>
      </c>
      <c r="M118" s="82"/>
      <c r="N118" s="77"/>
      <c r="O118" s="84" t="s">
        <v>716</v>
      </c>
      <c r="P118" s="84" t="s">
        <v>716</v>
      </c>
      <c r="Q118" s="84" t="s">
        <v>830</v>
      </c>
      <c r="R118" s="86" t="s">
        <v>1321</v>
      </c>
      <c r="S118" s="88">
        <v>43364.18755787037</v>
      </c>
      <c r="T118" s="84">
        <v>282</v>
      </c>
      <c r="U118" s="84">
        <v>3</v>
      </c>
      <c r="V118" s="84"/>
      <c r="W118" s="84"/>
      <c r="X118" s="84" t="s">
        <v>1737</v>
      </c>
      <c r="Y118">
        <v>1</v>
      </c>
      <c r="Z118" s="83" t="str">
        <f>REPLACE(INDEX(GroupVertices[Group],MATCH(Edges[[#This Row],[Vertex 1]],GroupVertices[Vertex],0)),1,1,"")</f>
        <v>1</v>
      </c>
      <c r="AA118" s="83" t="str">
        <f>REPLACE(INDEX(GroupVertices[Group],MATCH(Edges[[#This Row],[Vertex 2]],GroupVertices[Vertex],0)),1,1,"")</f>
        <v>1</v>
      </c>
      <c r="AB118" s="49">
        <v>2</v>
      </c>
      <c r="AC118" s="50">
        <v>11.11111111111111</v>
      </c>
      <c r="AD118" s="49">
        <v>0</v>
      </c>
      <c r="AE118" s="50">
        <v>0</v>
      </c>
      <c r="AF118" s="49">
        <v>0</v>
      </c>
      <c r="AG118" s="50">
        <v>0</v>
      </c>
      <c r="AH118" s="49">
        <v>16</v>
      </c>
      <c r="AI118" s="50">
        <v>88.88888888888889</v>
      </c>
      <c r="AJ118" s="49">
        <v>18</v>
      </c>
    </row>
    <row r="119" spans="1:36" ht="15">
      <c r="A119" s="69" t="s">
        <v>332</v>
      </c>
      <c r="B119" s="69" t="s">
        <v>332</v>
      </c>
      <c r="C119" s="70"/>
      <c r="D119" s="71"/>
      <c r="E119" s="72"/>
      <c r="F119" s="73"/>
      <c r="G119" s="70"/>
      <c r="H119" s="74"/>
      <c r="I119" s="75"/>
      <c r="J119" s="75"/>
      <c r="K119" s="35" t="s">
        <v>65</v>
      </c>
      <c r="L119" s="82">
        <v>119</v>
      </c>
      <c r="M119" s="82"/>
      <c r="N119" s="77"/>
      <c r="O119" s="84" t="s">
        <v>716</v>
      </c>
      <c r="P119" s="84" t="s">
        <v>716</v>
      </c>
      <c r="Q119" s="84" t="s">
        <v>831</v>
      </c>
      <c r="R119" s="86" t="s">
        <v>1322</v>
      </c>
      <c r="S119" s="88">
        <v>43364.483148148145</v>
      </c>
      <c r="T119" s="84">
        <v>2313</v>
      </c>
      <c r="U119" s="84">
        <v>325</v>
      </c>
      <c r="V119" s="84"/>
      <c r="W119" s="84"/>
      <c r="X119" s="84" t="s">
        <v>1736</v>
      </c>
      <c r="Y119">
        <v>1</v>
      </c>
      <c r="Z119" s="83" t="str">
        <f>REPLACE(INDEX(GroupVertices[Group],MATCH(Edges[[#This Row],[Vertex 1]],GroupVertices[Vertex],0)),1,1,"")</f>
        <v>1</v>
      </c>
      <c r="AA119" s="83" t="str">
        <f>REPLACE(INDEX(GroupVertices[Group],MATCH(Edges[[#This Row],[Vertex 2]],GroupVertices[Vertex],0)),1,1,"")</f>
        <v>1</v>
      </c>
      <c r="AB119" s="49">
        <v>0</v>
      </c>
      <c r="AC119" s="50">
        <v>0</v>
      </c>
      <c r="AD119" s="49">
        <v>1</v>
      </c>
      <c r="AE119" s="50">
        <v>2.2222222222222223</v>
      </c>
      <c r="AF119" s="49">
        <v>0</v>
      </c>
      <c r="AG119" s="50">
        <v>0</v>
      </c>
      <c r="AH119" s="49">
        <v>44</v>
      </c>
      <c r="AI119" s="50">
        <v>97.77777777777777</v>
      </c>
      <c r="AJ119" s="49">
        <v>45</v>
      </c>
    </row>
    <row r="120" spans="1:36" ht="15">
      <c r="A120" s="69" t="s">
        <v>333</v>
      </c>
      <c r="B120" s="69" t="s">
        <v>333</v>
      </c>
      <c r="C120" s="70"/>
      <c r="D120" s="71"/>
      <c r="E120" s="72"/>
      <c r="F120" s="73"/>
      <c r="G120" s="70"/>
      <c r="H120" s="74"/>
      <c r="I120" s="75"/>
      <c r="J120" s="75"/>
      <c r="K120" s="35" t="s">
        <v>65</v>
      </c>
      <c r="L120" s="82">
        <v>120</v>
      </c>
      <c r="M120" s="82"/>
      <c r="N120" s="77"/>
      <c r="O120" s="84" t="s">
        <v>716</v>
      </c>
      <c r="P120" s="84" t="s">
        <v>716</v>
      </c>
      <c r="Q120" s="84" t="s">
        <v>832</v>
      </c>
      <c r="R120" s="86" t="s">
        <v>1323</v>
      </c>
      <c r="S120" s="88">
        <v>43364.79375</v>
      </c>
      <c r="T120" s="84">
        <v>397</v>
      </c>
      <c r="U120" s="84">
        <v>44</v>
      </c>
      <c r="V120" s="84"/>
      <c r="W120" s="84"/>
      <c r="X120" s="84"/>
      <c r="Y120">
        <v>1</v>
      </c>
      <c r="Z120" s="83" t="str">
        <f>REPLACE(INDEX(GroupVertices[Group],MATCH(Edges[[#This Row],[Vertex 1]],GroupVertices[Vertex],0)),1,1,"")</f>
        <v>1</v>
      </c>
      <c r="AA120" s="83" t="str">
        <f>REPLACE(INDEX(GroupVertices[Group],MATCH(Edges[[#This Row],[Vertex 2]],GroupVertices[Vertex],0)),1,1,"")</f>
        <v>1</v>
      </c>
      <c r="AB120" s="49">
        <v>0</v>
      </c>
      <c r="AC120" s="50">
        <v>0</v>
      </c>
      <c r="AD120" s="49">
        <v>1</v>
      </c>
      <c r="AE120" s="50">
        <v>4.545454545454546</v>
      </c>
      <c r="AF120" s="49">
        <v>0</v>
      </c>
      <c r="AG120" s="50">
        <v>0</v>
      </c>
      <c r="AH120" s="49">
        <v>21</v>
      </c>
      <c r="AI120" s="50">
        <v>95.45454545454545</v>
      </c>
      <c r="AJ120" s="49">
        <v>22</v>
      </c>
    </row>
    <row r="121" spans="1:36" ht="15">
      <c r="A121" s="69" t="s">
        <v>334</v>
      </c>
      <c r="B121" s="69" t="s">
        <v>334</v>
      </c>
      <c r="C121" s="70"/>
      <c r="D121" s="71"/>
      <c r="E121" s="72"/>
      <c r="F121" s="73"/>
      <c r="G121" s="70"/>
      <c r="H121" s="74"/>
      <c r="I121" s="75"/>
      <c r="J121" s="75"/>
      <c r="K121" s="35" t="s">
        <v>65</v>
      </c>
      <c r="L121" s="82">
        <v>121</v>
      </c>
      <c r="M121" s="82"/>
      <c r="N121" s="77"/>
      <c r="O121" s="84" t="s">
        <v>716</v>
      </c>
      <c r="P121" s="84" t="s">
        <v>716</v>
      </c>
      <c r="Q121" s="84" t="s">
        <v>833</v>
      </c>
      <c r="R121" s="86" t="s">
        <v>1324</v>
      </c>
      <c r="S121" s="88">
        <v>43364.94646990741</v>
      </c>
      <c r="T121" s="84">
        <v>469</v>
      </c>
      <c r="U121" s="84">
        <v>8</v>
      </c>
      <c r="V121" s="84"/>
      <c r="W121" s="84"/>
      <c r="X121" s="84"/>
      <c r="Y121">
        <v>1</v>
      </c>
      <c r="Z121" s="83" t="str">
        <f>REPLACE(INDEX(GroupVertices[Group],MATCH(Edges[[#This Row],[Vertex 1]],GroupVertices[Vertex],0)),1,1,"")</f>
        <v>1</v>
      </c>
      <c r="AA121" s="83" t="str">
        <f>REPLACE(INDEX(GroupVertices[Group],MATCH(Edges[[#This Row],[Vertex 2]],GroupVertices[Vertex],0)),1,1,"")</f>
        <v>1</v>
      </c>
      <c r="AB121" s="49">
        <v>3</v>
      </c>
      <c r="AC121" s="50">
        <v>16.666666666666668</v>
      </c>
      <c r="AD121" s="49">
        <v>0</v>
      </c>
      <c r="AE121" s="50">
        <v>0</v>
      </c>
      <c r="AF121" s="49">
        <v>0</v>
      </c>
      <c r="AG121" s="50">
        <v>0</v>
      </c>
      <c r="AH121" s="49">
        <v>15</v>
      </c>
      <c r="AI121" s="50">
        <v>83.33333333333333</v>
      </c>
      <c r="AJ121" s="49">
        <v>18</v>
      </c>
    </row>
    <row r="122" spans="1:36" ht="15">
      <c r="A122" s="69" t="s">
        <v>335</v>
      </c>
      <c r="B122" s="69" t="s">
        <v>335</v>
      </c>
      <c r="C122" s="70"/>
      <c r="D122" s="71"/>
      <c r="E122" s="72"/>
      <c r="F122" s="73"/>
      <c r="G122" s="70"/>
      <c r="H122" s="74"/>
      <c r="I122" s="75"/>
      <c r="J122" s="75"/>
      <c r="K122" s="35" t="s">
        <v>65</v>
      </c>
      <c r="L122" s="82">
        <v>122</v>
      </c>
      <c r="M122" s="82"/>
      <c r="N122" s="77"/>
      <c r="O122" s="84" t="s">
        <v>716</v>
      </c>
      <c r="P122" s="84" t="s">
        <v>716</v>
      </c>
      <c r="Q122" s="84" t="s">
        <v>834</v>
      </c>
      <c r="R122" s="86" t="s">
        <v>1325</v>
      </c>
      <c r="S122" s="88">
        <v>43365.55138888889</v>
      </c>
      <c r="T122" s="84">
        <v>288</v>
      </c>
      <c r="U122" s="84">
        <v>13</v>
      </c>
      <c r="V122" s="84"/>
      <c r="W122" s="84"/>
      <c r="X122" s="84" t="s">
        <v>1738</v>
      </c>
      <c r="Y122">
        <v>1</v>
      </c>
      <c r="Z122" s="83" t="str">
        <f>REPLACE(INDEX(GroupVertices[Group],MATCH(Edges[[#This Row],[Vertex 1]],GroupVertices[Vertex],0)),1,1,"")</f>
        <v>1</v>
      </c>
      <c r="AA122" s="83" t="str">
        <f>REPLACE(INDEX(GroupVertices[Group],MATCH(Edges[[#This Row],[Vertex 2]],GroupVertices[Vertex],0)),1,1,"")</f>
        <v>1</v>
      </c>
      <c r="AB122" s="49">
        <v>2</v>
      </c>
      <c r="AC122" s="50">
        <v>9.090909090909092</v>
      </c>
      <c r="AD122" s="49">
        <v>0</v>
      </c>
      <c r="AE122" s="50">
        <v>0</v>
      </c>
      <c r="AF122" s="49">
        <v>0</v>
      </c>
      <c r="AG122" s="50">
        <v>0</v>
      </c>
      <c r="AH122" s="49">
        <v>20</v>
      </c>
      <c r="AI122" s="50">
        <v>90.9090909090909</v>
      </c>
      <c r="AJ122" s="49">
        <v>22</v>
      </c>
    </row>
    <row r="123" spans="1:36" ht="15">
      <c r="A123" s="69" t="s">
        <v>336</v>
      </c>
      <c r="B123" s="69" t="s">
        <v>336</v>
      </c>
      <c r="C123" s="70"/>
      <c r="D123" s="71"/>
      <c r="E123" s="72"/>
      <c r="F123" s="73"/>
      <c r="G123" s="70"/>
      <c r="H123" s="74"/>
      <c r="I123" s="75"/>
      <c r="J123" s="75"/>
      <c r="K123" s="35" t="s">
        <v>65</v>
      </c>
      <c r="L123" s="82">
        <v>123</v>
      </c>
      <c r="M123" s="82"/>
      <c r="N123" s="77"/>
      <c r="O123" s="84" t="s">
        <v>716</v>
      </c>
      <c r="P123" s="84" t="s">
        <v>716</v>
      </c>
      <c r="Q123" s="84" t="s">
        <v>835</v>
      </c>
      <c r="R123" s="86" t="s">
        <v>1326</v>
      </c>
      <c r="S123" s="88">
        <v>43365.77789351852</v>
      </c>
      <c r="T123" s="84">
        <v>459</v>
      </c>
      <c r="U123" s="84">
        <v>13</v>
      </c>
      <c r="V123" s="84"/>
      <c r="W123" s="84"/>
      <c r="X123" s="84" t="s">
        <v>1739</v>
      </c>
      <c r="Y123">
        <v>1</v>
      </c>
      <c r="Z123" s="83" t="str">
        <f>REPLACE(INDEX(GroupVertices[Group],MATCH(Edges[[#This Row],[Vertex 1]],GroupVertices[Vertex],0)),1,1,"")</f>
        <v>1</v>
      </c>
      <c r="AA123" s="83" t="str">
        <f>REPLACE(INDEX(GroupVertices[Group],MATCH(Edges[[#This Row],[Vertex 2]],GroupVertices[Vertex],0)),1,1,"")</f>
        <v>1</v>
      </c>
      <c r="AB123" s="49">
        <v>2</v>
      </c>
      <c r="AC123" s="50">
        <v>6.896551724137931</v>
      </c>
      <c r="AD123" s="49">
        <v>0</v>
      </c>
      <c r="AE123" s="50">
        <v>0</v>
      </c>
      <c r="AF123" s="49">
        <v>0</v>
      </c>
      <c r="AG123" s="50">
        <v>0</v>
      </c>
      <c r="AH123" s="49">
        <v>27</v>
      </c>
      <c r="AI123" s="50">
        <v>93.10344827586206</v>
      </c>
      <c r="AJ123" s="49">
        <v>29</v>
      </c>
    </row>
    <row r="124" spans="1:36" ht="15">
      <c r="A124" s="69" t="s">
        <v>337</v>
      </c>
      <c r="B124" s="69" t="s">
        <v>337</v>
      </c>
      <c r="C124" s="70"/>
      <c r="D124" s="71"/>
      <c r="E124" s="72"/>
      <c r="F124" s="73"/>
      <c r="G124" s="70"/>
      <c r="H124" s="74"/>
      <c r="I124" s="75"/>
      <c r="J124" s="75"/>
      <c r="K124" s="35" t="s">
        <v>65</v>
      </c>
      <c r="L124" s="82">
        <v>124</v>
      </c>
      <c r="M124" s="82"/>
      <c r="N124" s="77"/>
      <c r="O124" s="84" t="s">
        <v>716</v>
      </c>
      <c r="P124" s="84" t="s">
        <v>716</v>
      </c>
      <c r="Q124" s="84" t="s">
        <v>836</v>
      </c>
      <c r="R124" s="86" t="s">
        <v>1327</v>
      </c>
      <c r="S124" s="88">
        <v>43366.229166666664</v>
      </c>
      <c r="T124" s="84">
        <v>194</v>
      </c>
      <c r="U124" s="84">
        <v>33</v>
      </c>
      <c r="V124" s="84"/>
      <c r="W124" s="84"/>
      <c r="X124" s="84" t="s">
        <v>1736</v>
      </c>
      <c r="Y124">
        <v>1</v>
      </c>
      <c r="Z124" s="83" t="str">
        <f>REPLACE(INDEX(GroupVertices[Group],MATCH(Edges[[#This Row],[Vertex 1]],GroupVertices[Vertex],0)),1,1,"")</f>
        <v>1</v>
      </c>
      <c r="AA124" s="83" t="str">
        <f>REPLACE(INDEX(GroupVertices[Group],MATCH(Edges[[#This Row],[Vertex 2]],GroupVertices[Vertex],0)),1,1,"")</f>
        <v>1</v>
      </c>
      <c r="AB124" s="49">
        <v>1</v>
      </c>
      <c r="AC124" s="50">
        <v>2.5</v>
      </c>
      <c r="AD124" s="49">
        <v>2</v>
      </c>
      <c r="AE124" s="50">
        <v>5</v>
      </c>
      <c r="AF124" s="49">
        <v>0</v>
      </c>
      <c r="AG124" s="50">
        <v>0</v>
      </c>
      <c r="AH124" s="49">
        <v>37</v>
      </c>
      <c r="AI124" s="50">
        <v>92.5</v>
      </c>
      <c r="AJ124" s="49">
        <v>40</v>
      </c>
    </row>
    <row r="125" spans="1:36" ht="15">
      <c r="A125" s="69" t="s">
        <v>338</v>
      </c>
      <c r="B125" s="69" t="s">
        <v>338</v>
      </c>
      <c r="C125" s="70"/>
      <c r="D125" s="71"/>
      <c r="E125" s="72"/>
      <c r="F125" s="73"/>
      <c r="G125" s="70"/>
      <c r="H125" s="74"/>
      <c r="I125" s="75"/>
      <c r="J125" s="75"/>
      <c r="K125" s="35" t="s">
        <v>65</v>
      </c>
      <c r="L125" s="82">
        <v>125</v>
      </c>
      <c r="M125" s="82"/>
      <c r="N125" s="77"/>
      <c r="O125" s="84" t="s">
        <v>716</v>
      </c>
      <c r="P125" s="84" t="s">
        <v>716</v>
      </c>
      <c r="Q125" s="84" t="s">
        <v>837</v>
      </c>
      <c r="R125" s="86" t="s">
        <v>1328</v>
      </c>
      <c r="S125" s="88">
        <v>43367.41849537037</v>
      </c>
      <c r="T125" s="84">
        <v>155</v>
      </c>
      <c r="U125" s="84">
        <v>8</v>
      </c>
      <c r="V125" s="84"/>
      <c r="W125" s="84"/>
      <c r="X125" s="84" t="s">
        <v>1729</v>
      </c>
      <c r="Y125">
        <v>1</v>
      </c>
      <c r="Z125" s="83" t="str">
        <f>REPLACE(INDEX(GroupVertices[Group],MATCH(Edges[[#This Row],[Vertex 1]],GroupVertices[Vertex],0)),1,1,"")</f>
        <v>1</v>
      </c>
      <c r="AA125" s="83" t="str">
        <f>REPLACE(INDEX(GroupVertices[Group],MATCH(Edges[[#This Row],[Vertex 2]],GroupVertices[Vertex],0)),1,1,"")</f>
        <v>1</v>
      </c>
      <c r="AB125" s="49">
        <v>0</v>
      </c>
      <c r="AC125" s="50">
        <v>0</v>
      </c>
      <c r="AD125" s="49">
        <v>0</v>
      </c>
      <c r="AE125" s="50">
        <v>0</v>
      </c>
      <c r="AF125" s="49">
        <v>0</v>
      </c>
      <c r="AG125" s="50">
        <v>0</v>
      </c>
      <c r="AH125" s="49">
        <v>20</v>
      </c>
      <c r="AI125" s="50">
        <v>100</v>
      </c>
      <c r="AJ125" s="49">
        <v>20</v>
      </c>
    </row>
    <row r="126" spans="1:36" ht="15">
      <c r="A126" s="69" t="s">
        <v>339</v>
      </c>
      <c r="B126" s="69" t="s">
        <v>339</v>
      </c>
      <c r="C126" s="70"/>
      <c r="D126" s="71"/>
      <c r="E126" s="72"/>
      <c r="F126" s="73"/>
      <c r="G126" s="70"/>
      <c r="H126" s="74"/>
      <c r="I126" s="75"/>
      <c r="J126" s="75"/>
      <c r="K126" s="35" t="s">
        <v>65</v>
      </c>
      <c r="L126" s="82">
        <v>126</v>
      </c>
      <c r="M126" s="82"/>
      <c r="N126" s="77"/>
      <c r="O126" s="84" t="s">
        <v>716</v>
      </c>
      <c r="P126" s="84" t="s">
        <v>716</v>
      </c>
      <c r="Q126" s="84" t="s">
        <v>838</v>
      </c>
      <c r="R126" s="86" t="s">
        <v>1329</v>
      </c>
      <c r="S126" s="88">
        <v>43367.587013888886</v>
      </c>
      <c r="T126" s="84">
        <v>319</v>
      </c>
      <c r="U126" s="84">
        <v>21</v>
      </c>
      <c r="V126" s="84"/>
      <c r="W126" s="84"/>
      <c r="X126" s="84"/>
      <c r="Y126">
        <v>1</v>
      </c>
      <c r="Z126" s="83" t="str">
        <f>REPLACE(INDEX(GroupVertices[Group],MATCH(Edges[[#This Row],[Vertex 1]],GroupVertices[Vertex],0)),1,1,"")</f>
        <v>1</v>
      </c>
      <c r="AA126" s="83" t="str">
        <f>REPLACE(INDEX(GroupVertices[Group],MATCH(Edges[[#This Row],[Vertex 2]],GroupVertices[Vertex],0)),1,1,"")</f>
        <v>1</v>
      </c>
      <c r="AB126" s="49">
        <v>1</v>
      </c>
      <c r="AC126" s="50">
        <v>2.272727272727273</v>
      </c>
      <c r="AD126" s="49">
        <v>2</v>
      </c>
      <c r="AE126" s="50">
        <v>4.545454545454546</v>
      </c>
      <c r="AF126" s="49">
        <v>0</v>
      </c>
      <c r="AG126" s="50">
        <v>0</v>
      </c>
      <c r="AH126" s="49">
        <v>41</v>
      </c>
      <c r="AI126" s="50">
        <v>93.18181818181819</v>
      </c>
      <c r="AJ126" s="49">
        <v>44</v>
      </c>
    </row>
    <row r="127" spans="1:36" ht="15">
      <c r="A127" s="69" t="s">
        <v>340</v>
      </c>
      <c r="B127" s="69" t="s">
        <v>340</v>
      </c>
      <c r="C127" s="70"/>
      <c r="D127" s="71"/>
      <c r="E127" s="72"/>
      <c r="F127" s="73"/>
      <c r="G127" s="70"/>
      <c r="H127" s="74"/>
      <c r="I127" s="75"/>
      <c r="J127" s="75"/>
      <c r="K127" s="35" t="s">
        <v>65</v>
      </c>
      <c r="L127" s="82">
        <v>127</v>
      </c>
      <c r="M127" s="82"/>
      <c r="N127" s="77"/>
      <c r="O127" s="84" t="s">
        <v>716</v>
      </c>
      <c r="P127" s="84" t="s">
        <v>716</v>
      </c>
      <c r="Q127" s="84" t="s">
        <v>839</v>
      </c>
      <c r="R127" s="86" t="s">
        <v>1330</v>
      </c>
      <c r="S127" s="88">
        <v>43367.80486111111</v>
      </c>
      <c r="T127" s="84">
        <v>325</v>
      </c>
      <c r="U127" s="84">
        <v>51</v>
      </c>
      <c r="V127" s="84"/>
      <c r="W127" s="84"/>
      <c r="X127" s="84"/>
      <c r="Y127">
        <v>1</v>
      </c>
      <c r="Z127" s="83" t="str">
        <f>REPLACE(INDEX(GroupVertices[Group],MATCH(Edges[[#This Row],[Vertex 1]],GroupVertices[Vertex],0)),1,1,"")</f>
        <v>1</v>
      </c>
      <c r="AA127" s="83" t="str">
        <f>REPLACE(INDEX(GroupVertices[Group],MATCH(Edges[[#This Row],[Vertex 2]],GroupVertices[Vertex],0)),1,1,"")</f>
        <v>1</v>
      </c>
      <c r="AB127" s="49">
        <v>0</v>
      </c>
      <c r="AC127" s="50">
        <v>0</v>
      </c>
      <c r="AD127" s="49">
        <v>1</v>
      </c>
      <c r="AE127" s="50">
        <v>4.545454545454546</v>
      </c>
      <c r="AF127" s="49">
        <v>0</v>
      </c>
      <c r="AG127" s="50">
        <v>0</v>
      </c>
      <c r="AH127" s="49">
        <v>21</v>
      </c>
      <c r="AI127" s="50">
        <v>95.45454545454545</v>
      </c>
      <c r="AJ127" s="49">
        <v>22</v>
      </c>
    </row>
    <row r="128" spans="1:36" ht="15">
      <c r="A128" s="69" t="s">
        <v>341</v>
      </c>
      <c r="B128" s="69" t="s">
        <v>341</v>
      </c>
      <c r="C128" s="70"/>
      <c r="D128" s="71"/>
      <c r="E128" s="72"/>
      <c r="F128" s="73"/>
      <c r="G128" s="70"/>
      <c r="H128" s="74"/>
      <c r="I128" s="75"/>
      <c r="J128" s="75"/>
      <c r="K128" s="35" t="s">
        <v>65</v>
      </c>
      <c r="L128" s="82">
        <v>128</v>
      </c>
      <c r="M128" s="82"/>
      <c r="N128" s="77"/>
      <c r="O128" s="84" t="s">
        <v>716</v>
      </c>
      <c r="P128" s="84" t="s">
        <v>716</v>
      </c>
      <c r="Q128" s="84" t="s">
        <v>840</v>
      </c>
      <c r="R128" s="86" t="s">
        <v>1331</v>
      </c>
      <c r="S128" s="88">
        <v>43368.02476851852</v>
      </c>
      <c r="T128" s="84">
        <v>1527</v>
      </c>
      <c r="U128" s="84">
        <v>393</v>
      </c>
      <c r="V128" s="84"/>
      <c r="W128" s="84"/>
      <c r="X128" s="84" t="s">
        <v>1736</v>
      </c>
      <c r="Y128">
        <v>1</v>
      </c>
      <c r="Z128" s="83" t="str">
        <f>REPLACE(INDEX(GroupVertices[Group],MATCH(Edges[[#This Row],[Vertex 1]],GroupVertices[Vertex],0)),1,1,"")</f>
        <v>1</v>
      </c>
      <c r="AA128" s="83" t="str">
        <f>REPLACE(INDEX(GroupVertices[Group],MATCH(Edges[[#This Row],[Vertex 2]],GroupVertices[Vertex],0)),1,1,"")</f>
        <v>1</v>
      </c>
      <c r="AB128" s="49">
        <v>2</v>
      </c>
      <c r="AC128" s="50">
        <v>7.407407407407407</v>
      </c>
      <c r="AD128" s="49">
        <v>0</v>
      </c>
      <c r="AE128" s="50">
        <v>0</v>
      </c>
      <c r="AF128" s="49">
        <v>0</v>
      </c>
      <c r="AG128" s="50">
        <v>0</v>
      </c>
      <c r="AH128" s="49">
        <v>25</v>
      </c>
      <c r="AI128" s="50">
        <v>92.5925925925926</v>
      </c>
      <c r="AJ128" s="49">
        <v>27</v>
      </c>
    </row>
    <row r="129" spans="1:36" ht="15">
      <c r="A129" s="69" t="s">
        <v>342</v>
      </c>
      <c r="B129" s="69" t="s">
        <v>342</v>
      </c>
      <c r="C129" s="70"/>
      <c r="D129" s="71"/>
      <c r="E129" s="72"/>
      <c r="F129" s="73"/>
      <c r="G129" s="70"/>
      <c r="H129" s="74"/>
      <c r="I129" s="75"/>
      <c r="J129" s="75"/>
      <c r="K129" s="35" t="s">
        <v>65</v>
      </c>
      <c r="L129" s="82">
        <v>129</v>
      </c>
      <c r="M129" s="82"/>
      <c r="N129" s="77"/>
      <c r="O129" s="84" t="s">
        <v>716</v>
      </c>
      <c r="P129" s="84" t="s">
        <v>716</v>
      </c>
      <c r="Q129" s="84" t="s">
        <v>841</v>
      </c>
      <c r="R129" s="86" t="s">
        <v>1332</v>
      </c>
      <c r="S129" s="88">
        <v>43368.67920138889</v>
      </c>
      <c r="T129" s="84">
        <v>1262</v>
      </c>
      <c r="U129" s="84">
        <v>46</v>
      </c>
      <c r="V129" s="84"/>
      <c r="W129" s="84"/>
      <c r="X129" s="84"/>
      <c r="Y129">
        <v>1</v>
      </c>
      <c r="Z129" s="83" t="str">
        <f>REPLACE(INDEX(GroupVertices[Group],MATCH(Edges[[#This Row],[Vertex 1]],GroupVertices[Vertex],0)),1,1,"")</f>
        <v>1</v>
      </c>
      <c r="AA129" s="83" t="str">
        <f>REPLACE(INDEX(GroupVertices[Group],MATCH(Edges[[#This Row],[Vertex 2]],GroupVertices[Vertex],0)),1,1,"")</f>
        <v>1</v>
      </c>
      <c r="AB129" s="49">
        <v>2</v>
      </c>
      <c r="AC129" s="50">
        <v>5</v>
      </c>
      <c r="AD129" s="49">
        <v>1</v>
      </c>
      <c r="AE129" s="50">
        <v>2.5</v>
      </c>
      <c r="AF129" s="49">
        <v>0</v>
      </c>
      <c r="AG129" s="50">
        <v>0</v>
      </c>
      <c r="AH129" s="49">
        <v>37</v>
      </c>
      <c r="AI129" s="50">
        <v>92.5</v>
      </c>
      <c r="AJ129" s="49">
        <v>40</v>
      </c>
    </row>
    <row r="130" spans="1:36" ht="15">
      <c r="A130" s="69" t="s">
        <v>343</v>
      </c>
      <c r="B130" s="69" t="s">
        <v>343</v>
      </c>
      <c r="C130" s="70"/>
      <c r="D130" s="71"/>
      <c r="E130" s="72"/>
      <c r="F130" s="73"/>
      <c r="G130" s="70"/>
      <c r="H130" s="74"/>
      <c r="I130" s="75"/>
      <c r="J130" s="75"/>
      <c r="K130" s="35" t="s">
        <v>65</v>
      </c>
      <c r="L130" s="82">
        <v>130</v>
      </c>
      <c r="M130" s="82"/>
      <c r="N130" s="77"/>
      <c r="O130" s="84" t="s">
        <v>716</v>
      </c>
      <c r="P130" s="84" t="s">
        <v>716</v>
      </c>
      <c r="Q130" s="84" t="s">
        <v>842</v>
      </c>
      <c r="R130" s="86" t="s">
        <v>1333</v>
      </c>
      <c r="S130" s="88">
        <v>43369.38888888889</v>
      </c>
      <c r="T130" s="84">
        <v>338</v>
      </c>
      <c r="U130" s="84">
        <v>14</v>
      </c>
      <c r="V130" s="84"/>
      <c r="W130" s="84"/>
      <c r="X130" s="84"/>
      <c r="Y130">
        <v>1</v>
      </c>
      <c r="Z130" s="83" t="str">
        <f>REPLACE(INDEX(GroupVertices[Group],MATCH(Edges[[#This Row],[Vertex 1]],GroupVertices[Vertex],0)),1,1,"")</f>
        <v>1</v>
      </c>
      <c r="AA130" s="83" t="str">
        <f>REPLACE(INDEX(GroupVertices[Group],MATCH(Edges[[#This Row],[Vertex 2]],GroupVertices[Vertex],0)),1,1,"")</f>
        <v>1</v>
      </c>
      <c r="AB130" s="49">
        <v>1</v>
      </c>
      <c r="AC130" s="50">
        <v>2.9411764705882355</v>
      </c>
      <c r="AD130" s="49">
        <v>0</v>
      </c>
      <c r="AE130" s="50">
        <v>0</v>
      </c>
      <c r="AF130" s="49">
        <v>0</v>
      </c>
      <c r="AG130" s="50">
        <v>0</v>
      </c>
      <c r="AH130" s="49">
        <v>33</v>
      </c>
      <c r="AI130" s="50">
        <v>97.05882352941177</v>
      </c>
      <c r="AJ130" s="49">
        <v>34</v>
      </c>
    </row>
    <row r="131" spans="1:36" ht="15">
      <c r="A131" s="69" t="s">
        <v>344</v>
      </c>
      <c r="B131" s="69" t="s">
        <v>344</v>
      </c>
      <c r="C131" s="70"/>
      <c r="D131" s="71"/>
      <c r="E131" s="72"/>
      <c r="F131" s="73"/>
      <c r="G131" s="70"/>
      <c r="H131" s="74"/>
      <c r="I131" s="75"/>
      <c r="J131" s="75"/>
      <c r="K131" s="35" t="s">
        <v>65</v>
      </c>
      <c r="L131" s="82">
        <v>131</v>
      </c>
      <c r="M131" s="82"/>
      <c r="N131" s="77"/>
      <c r="O131" s="84" t="s">
        <v>716</v>
      </c>
      <c r="P131" s="84" t="s">
        <v>716</v>
      </c>
      <c r="Q131" s="84" t="s">
        <v>843</v>
      </c>
      <c r="R131" s="86" t="s">
        <v>1334</v>
      </c>
      <c r="S131" s="88">
        <v>43369.48670138889</v>
      </c>
      <c r="T131" s="84">
        <v>468</v>
      </c>
      <c r="U131" s="84">
        <v>31</v>
      </c>
      <c r="V131" s="84"/>
      <c r="W131" s="84"/>
      <c r="X131" s="84"/>
      <c r="Y131">
        <v>1</v>
      </c>
      <c r="Z131" s="83" t="str">
        <f>REPLACE(INDEX(GroupVertices[Group],MATCH(Edges[[#This Row],[Vertex 1]],GroupVertices[Vertex],0)),1,1,"")</f>
        <v>1</v>
      </c>
      <c r="AA131" s="83" t="str">
        <f>REPLACE(INDEX(GroupVertices[Group],MATCH(Edges[[#This Row],[Vertex 2]],GroupVertices[Vertex],0)),1,1,"")</f>
        <v>1</v>
      </c>
      <c r="AB131" s="49">
        <v>4</v>
      </c>
      <c r="AC131" s="50">
        <v>9.523809523809524</v>
      </c>
      <c r="AD131" s="49">
        <v>1</v>
      </c>
      <c r="AE131" s="50">
        <v>2.380952380952381</v>
      </c>
      <c r="AF131" s="49">
        <v>0</v>
      </c>
      <c r="AG131" s="50">
        <v>0</v>
      </c>
      <c r="AH131" s="49">
        <v>37</v>
      </c>
      <c r="AI131" s="50">
        <v>88.0952380952381</v>
      </c>
      <c r="AJ131" s="49">
        <v>42</v>
      </c>
    </row>
    <row r="132" spans="1:36" ht="15">
      <c r="A132" s="69" t="s">
        <v>345</v>
      </c>
      <c r="B132" s="69" t="s">
        <v>345</v>
      </c>
      <c r="C132" s="70"/>
      <c r="D132" s="71"/>
      <c r="E132" s="72"/>
      <c r="F132" s="73"/>
      <c r="G132" s="70"/>
      <c r="H132" s="74"/>
      <c r="I132" s="75"/>
      <c r="J132" s="75"/>
      <c r="K132" s="35" t="s">
        <v>65</v>
      </c>
      <c r="L132" s="82">
        <v>132</v>
      </c>
      <c r="M132" s="82"/>
      <c r="N132" s="77"/>
      <c r="O132" s="84" t="s">
        <v>716</v>
      </c>
      <c r="P132" s="84" t="s">
        <v>716</v>
      </c>
      <c r="Q132" s="84" t="s">
        <v>844</v>
      </c>
      <c r="R132" s="86" t="s">
        <v>1335</v>
      </c>
      <c r="S132" s="88">
        <v>43369.72930555556</v>
      </c>
      <c r="T132" s="84">
        <v>1578</v>
      </c>
      <c r="U132" s="84">
        <v>76</v>
      </c>
      <c r="V132" s="84"/>
      <c r="W132" s="84"/>
      <c r="X132" s="84" t="s">
        <v>1736</v>
      </c>
      <c r="Y132">
        <v>1</v>
      </c>
      <c r="Z132" s="83" t="str">
        <f>REPLACE(INDEX(GroupVertices[Group],MATCH(Edges[[#This Row],[Vertex 1]],GroupVertices[Vertex],0)),1,1,"")</f>
        <v>1</v>
      </c>
      <c r="AA132" s="83" t="str">
        <f>REPLACE(INDEX(GroupVertices[Group],MATCH(Edges[[#This Row],[Vertex 2]],GroupVertices[Vertex],0)),1,1,"")</f>
        <v>1</v>
      </c>
      <c r="AB132" s="49">
        <v>1</v>
      </c>
      <c r="AC132" s="50">
        <v>2.7027027027027026</v>
      </c>
      <c r="AD132" s="49">
        <v>1</v>
      </c>
      <c r="AE132" s="50">
        <v>2.7027027027027026</v>
      </c>
      <c r="AF132" s="49">
        <v>0</v>
      </c>
      <c r="AG132" s="50">
        <v>0</v>
      </c>
      <c r="AH132" s="49">
        <v>35</v>
      </c>
      <c r="AI132" s="50">
        <v>94.5945945945946</v>
      </c>
      <c r="AJ132" s="49">
        <v>37</v>
      </c>
    </row>
    <row r="133" spans="1:36" ht="15">
      <c r="A133" s="69" t="s">
        <v>346</v>
      </c>
      <c r="B133" s="69" t="s">
        <v>346</v>
      </c>
      <c r="C133" s="70"/>
      <c r="D133" s="71"/>
      <c r="E133" s="72"/>
      <c r="F133" s="73"/>
      <c r="G133" s="70"/>
      <c r="H133" s="74"/>
      <c r="I133" s="75"/>
      <c r="J133" s="75"/>
      <c r="K133" s="35" t="s">
        <v>65</v>
      </c>
      <c r="L133" s="82">
        <v>133</v>
      </c>
      <c r="M133" s="82"/>
      <c r="N133" s="77"/>
      <c r="O133" s="84" t="s">
        <v>716</v>
      </c>
      <c r="P133" s="84" t="s">
        <v>716</v>
      </c>
      <c r="Q133" s="84" t="s">
        <v>845</v>
      </c>
      <c r="R133" s="86" t="s">
        <v>1336</v>
      </c>
      <c r="S133" s="88">
        <v>43370.25009259259</v>
      </c>
      <c r="T133" s="84">
        <v>103</v>
      </c>
      <c r="U133" s="84">
        <v>3</v>
      </c>
      <c r="V133" s="84"/>
      <c r="W133" s="84"/>
      <c r="X133" s="84" t="s">
        <v>1740</v>
      </c>
      <c r="Y133">
        <v>1</v>
      </c>
      <c r="Z133" s="83" t="str">
        <f>REPLACE(INDEX(GroupVertices[Group],MATCH(Edges[[#This Row],[Vertex 1]],GroupVertices[Vertex],0)),1,1,"")</f>
        <v>1</v>
      </c>
      <c r="AA133" s="83" t="str">
        <f>REPLACE(INDEX(GroupVertices[Group],MATCH(Edges[[#This Row],[Vertex 2]],GroupVertices[Vertex],0)),1,1,"")</f>
        <v>1</v>
      </c>
      <c r="AB133" s="49">
        <v>0</v>
      </c>
      <c r="AC133" s="50">
        <v>0</v>
      </c>
      <c r="AD133" s="49">
        <v>0</v>
      </c>
      <c r="AE133" s="50">
        <v>0</v>
      </c>
      <c r="AF133" s="49">
        <v>0</v>
      </c>
      <c r="AG133" s="50">
        <v>0</v>
      </c>
      <c r="AH133" s="49">
        <v>17</v>
      </c>
      <c r="AI133" s="50">
        <v>100</v>
      </c>
      <c r="AJ133" s="49">
        <v>17</v>
      </c>
    </row>
    <row r="134" spans="1:36" ht="15">
      <c r="A134" s="69" t="s">
        <v>347</v>
      </c>
      <c r="B134" s="69" t="s">
        <v>347</v>
      </c>
      <c r="C134" s="70"/>
      <c r="D134" s="71"/>
      <c r="E134" s="72"/>
      <c r="F134" s="73"/>
      <c r="G134" s="70"/>
      <c r="H134" s="74"/>
      <c r="I134" s="75"/>
      <c r="J134" s="75"/>
      <c r="K134" s="35" t="s">
        <v>65</v>
      </c>
      <c r="L134" s="82">
        <v>134</v>
      </c>
      <c r="M134" s="82"/>
      <c r="N134" s="77"/>
      <c r="O134" s="84" t="s">
        <v>716</v>
      </c>
      <c r="P134" s="84" t="s">
        <v>716</v>
      </c>
      <c r="Q134" s="84" t="s">
        <v>846</v>
      </c>
      <c r="R134" s="86" t="s">
        <v>1337</v>
      </c>
      <c r="S134" s="88">
        <v>43370.548784722225</v>
      </c>
      <c r="T134" s="84">
        <v>170</v>
      </c>
      <c r="U134" s="84">
        <v>7</v>
      </c>
      <c r="V134" s="84"/>
      <c r="W134" s="84"/>
      <c r="X134" s="84"/>
      <c r="Y134">
        <v>1</v>
      </c>
      <c r="Z134" s="83" t="str">
        <f>REPLACE(INDEX(GroupVertices[Group],MATCH(Edges[[#This Row],[Vertex 1]],GroupVertices[Vertex],0)),1,1,"")</f>
        <v>1</v>
      </c>
      <c r="AA134" s="83" t="str">
        <f>REPLACE(INDEX(GroupVertices[Group],MATCH(Edges[[#This Row],[Vertex 2]],GroupVertices[Vertex],0)),1,1,"")</f>
        <v>1</v>
      </c>
      <c r="AB134" s="49">
        <v>1</v>
      </c>
      <c r="AC134" s="50">
        <v>2.272727272727273</v>
      </c>
      <c r="AD134" s="49">
        <v>0</v>
      </c>
      <c r="AE134" s="50">
        <v>0</v>
      </c>
      <c r="AF134" s="49">
        <v>0</v>
      </c>
      <c r="AG134" s="50">
        <v>0</v>
      </c>
      <c r="AH134" s="49">
        <v>43</v>
      </c>
      <c r="AI134" s="50">
        <v>97.72727272727273</v>
      </c>
      <c r="AJ134" s="49">
        <v>44</v>
      </c>
    </row>
    <row r="135" spans="1:36" ht="15">
      <c r="A135" s="69" t="s">
        <v>348</v>
      </c>
      <c r="B135" s="69" t="s">
        <v>348</v>
      </c>
      <c r="C135" s="70"/>
      <c r="D135" s="71"/>
      <c r="E135" s="72"/>
      <c r="F135" s="73"/>
      <c r="G135" s="70"/>
      <c r="H135" s="74"/>
      <c r="I135" s="75"/>
      <c r="J135" s="75"/>
      <c r="K135" s="35" t="s">
        <v>65</v>
      </c>
      <c r="L135" s="82">
        <v>135</v>
      </c>
      <c r="M135" s="82"/>
      <c r="N135" s="77"/>
      <c r="O135" s="84" t="s">
        <v>716</v>
      </c>
      <c r="P135" s="84" t="s">
        <v>716</v>
      </c>
      <c r="Q135" s="84" t="s">
        <v>847</v>
      </c>
      <c r="R135" s="86" t="s">
        <v>1338</v>
      </c>
      <c r="S135" s="88">
        <v>43370.623611111114</v>
      </c>
      <c r="T135" s="84">
        <v>771</v>
      </c>
      <c r="U135" s="84">
        <v>76</v>
      </c>
      <c r="V135" s="84"/>
      <c r="W135" s="84"/>
      <c r="X135" s="84" t="s">
        <v>1741</v>
      </c>
      <c r="Y135">
        <v>1</v>
      </c>
      <c r="Z135" s="83" t="str">
        <f>REPLACE(INDEX(GroupVertices[Group],MATCH(Edges[[#This Row],[Vertex 1]],GroupVertices[Vertex],0)),1,1,"")</f>
        <v>1</v>
      </c>
      <c r="AA135" s="83" t="str">
        <f>REPLACE(INDEX(GroupVertices[Group],MATCH(Edges[[#This Row],[Vertex 2]],GroupVertices[Vertex],0)),1,1,"")</f>
        <v>1</v>
      </c>
      <c r="AB135" s="49">
        <v>1</v>
      </c>
      <c r="AC135" s="50">
        <v>10</v>
      </c>
      <c r="AD135" s="49">
        <v>0</v>
      </c>
      <c r="AE135" s="50">
        <v>0</v>
      </c>
      <c r="AF135" s="49">
        <v>0</v>
      </c>
      <c r="AG135" s="50">
        <v>0</v>
      </c>
      <c r="AH135" s="49">
        <v>9</v>
      </c>
      <c r="AI135" s="50">
        <v>90</v>
      </c>
      <c r="AJ135" s="49">
        <v>10</v>
      </c>
    </row>
    <row r="136" spans="1:36" ht="15">
      <c r="A136" s="69" t="s">
        <v>349</v>
      </c>
      <c r="B136" s="69" t="s">
        <v>349</v>
      </c>
      <c r="C136" s="70"/>
      <c r="D136" s="71"/>
      <c r="E136" s="72"/>
      <c r="F136" s="73"/>
      <c r="G136" s="70"/>
      <c r="H136" s="74"/>
      <c r="I136" s="75"/>
      <c r="J136" s="75"/>
      <c r="K136" s="35" t="s">
        <v>65</v>
      </c>
      <c r="L136" s="82">
        <v>136</v>
      </c>
      <c r="M136" s="82"/>
      <c r="N136" s="77"/>
      <c r="O136" s="84" t="s">
        <v>716</v>
      </c>
      <c r="P136" s="84" t="s">
        <v>716</v>
      </c>
      <c r="Q136" s="84" t="s">
        <v>848</v>
      </c>
      <c r="R136" s="86" t="s">
        <v>1339</v>
      </c>
      <c r="S136" s="88">
        <v>43371.13041666667</v>
      </c>
      <c r="T136" s="84">
        <v>16</v>
      </c>
      <c r="U136" s="84">
        <v>0</v>
      </c>
      <c r="V136" s="84"/>
      <c r="W136" s="84"/>
      <c r="X136" s="84"/>
      <c r="Y136">
        <v>1</v>
      </c>
      <c r="Z136" s="83" t="str">
        <f>REPLACE(INDEX(GroupVertices[Group],MATCH(Edges[[#This Row],[Vertex 1]],GroupVertices[Vertex],0)),1,1,"")</f>
        <v>1</v>
      </c>
      <c r="AA136" s="83" t="str">
        <f>REPLACE(INDEX(GroupVertices[Group],MATCH(Edges[[#This Row],[Vertex 2]],GroupVertices[Vertex],0)),1,1,"")</f>
        <v>1</v>
      </c>
      <c r="AB136" s="49">
        <v>0</v>
      </c>
      <c r="AC136" s="50">
        <v>0</v>
      </c>
      <c r="AD136" s="49">
        <v>0</v>
      </c>
      <c r="AE136" s="50">
        <v>0</v>
      </c>
      <c r="AF136" s="49">
        <v>0</v>
      </c>
      <c r="AG136" s="50">
        <v>0</v>
      </c>
      <c r="AH136" s="49">
        <v>10</v>
      </c>
      <c r="AI136" s="50">
        <v>100</v>
      </c>
      <c r="AJ136" s="49">
        <v>10</v>
      </c>
    </row>
    <row r="137" spans="1:36" ht="15">
      <c r="A137" s="69" t="s">
        <v>350</v>
      </c>
      <c r="B137" s="69" t="s">
        <v>350</v>
      </c>
      <c r="C137" s="70"/>
      <c r="D137" s="71"/>
      <c r="E137" s="72"/>
      <c r="F137" s="73"/>
      <c r="G137" s="70"/>
      <c r="H137" s="74"/>
      <c r="I137" s="75"/>
      <c r="J137" s="75"/>
      <c r="K137" s="35" t="s">
        <v>65</v>
      </c>
      <c r="L137" s="82">
        <v>137</v>
      </c>
      <c r="M137" s="82"/>
      <c r="N137" s="77"/>
      <c r="O137" s="84" t="s">
        <v>716</v>
      </c>
      <c r="P137" s="84" t="s">
        <v>716</v>
      </c>
      <c r="Q137" s="84" t="s">
        <v>849</v>
      </c>
      <c r="R137" s="86" t="s">
        <v>1340</v>
      </c>
      <c r="S137" s="88">
        <v>43371.26238425926</v>
      </c>
      <c r="T137" s="84">
        <v>294</v>
      </c>
      <c r="U137" s="84">
        <v>26</v>
      </c>
      <c r="V137" s="84"/>
      <c r="W137" s="84"/>
      <c r="X137" s="84" t="s">
        <v>1740</v>
      </c>
      <c r="Y137">
        <v>1</v>
      </c>
      <c r="Z137" s="83" t="str">
        <f>REPLACE(INDEX(GroupVertices[Group],MATCH(Edges[[#This Row],[Vertex 1]],GroupVertices[Vertex],0)),1,1,"")</f>
        <v>1</v>
      </c>
      <c r="AA137" s="83" t="str">
        <f>REPLACE(INDEX(GroupVertices[Group],MATCH(Edges[[#This Row],[Vertex 2]],GroupVertices[Vertex],0)),1,1,"")</f>
        <v>1</v>
      </c>
      <c r="AB137" s="49">
        <v>2</v>
      </c>
      <c r="AC137" s="50">
        <v>5.128205128205129</v>
      </c>
      <c r="AD137" s="49">
        <v>1</v>
      </c>
      <c r="AE137" s="50">
        <v>2.5641025641025643</v>
      </c>
      <c r="AF137" s="49">
        <v>0</v>
      </c>
      <c r="AG137" s="50">
        <v>0</v>
      </c>
      <c r="AH137" s="49">
        <v>36</v>
      </c>
      <c r="AI137" s="50">
        <v>92.3076923076923</v>
      </c>
      <c r="AJ137" s="49">
        <v>39</v>
      </c>
    </row>
    <row r="138" spans="1:36" ht="15">
      <c r="A138" s="69" t="s">
        <v>351</v>
      </c>
      <c r="B138" s="69" t="s">
        <v>351</v>
      </c>
      <c r="C138" s="70"/>
      <c r="D138" s="71"/>
      <c r="E138" s="72"/>
      <c r="F138" s="73"/>
      <c r="G138" s="70"/>
      <c r="H138" s="74"/>
      <c r="I138" s="75"/>
      <c r="J138" s="75"/>
      <c r="K138" s="35" t="s">
        <v>65</v>
      </c>
      <c r="L138" s="82">
        <v>138</v>
      </c>
      <c r="M138" s="82"/>
      <c r="N138" s="77"/>
      <c r="O138" s="84" t="s">
        <v>716</v>
      </c>
      <c r="P138" s="84" t="s">
        <v>716</v>
      </c>
      <c r="Q138" s="84" t="s">
        <v>850</v>
      </c>
      <c r="R138" s="86" t="s">
        <v>1341</v>
      </c>
      <c r="S138" s="88">
        <v>43371.80069444444</v>
      </c>
      <c r="T138" s="84">
        <v>950</v>
      </c>
      <c r="U138" s="84">
        <v>50</v>
      </c>
      <c r="V138" s="84"/>
      <c r="W138" s="84"/>
      <c r="X138" s="84" t="s">
        <v>1736</v>
      </c>
      <c r="Y138">
        <v>1</v>
      </c>
      <c r="Z138" s="83" t="str">
        <f>REPLACE(INDEX(GroupVertices[Group],MATCH(Edges[[#This Row],[Vertex 1]],GroupVertices[Vertex],0)),1,1,"")</f>
        <v>1</v>
      </c>
      <c r="AA138" s="83" t="str">
        <f>REPLACE(INDEX(GroupVertices[Group],MATCH(Edges[[#This Row],[Vertex 2]],GroupVertices[Vertex],0)),1,1,"")</f>
        <v>1</v>
      </c>
      <c r="AB138" s="49">
        <v>2</v>
      </c>
      <c r="AC138" s="50">
        <v>9.090909090909092</v>
      </c>
      <c r="AD138" s="49">
        <v>0</v>
      </c>
      <c r="AE138" s="50">
        <v>0</v>
      </c>
      <c r="AF138" s="49">
        <v>0</v>
      </c>
      <c r="AG138" s="50">
        <v>0</v>
      </c>
      <c r="AH138" s="49">
        <v>20</v>
      </c>
      <c r="AI138" s="50">
        <v>90.9090909090909</v>
      </c>
      <c r="AJ138" s="49">
        <v>22</v>
      </c>
    </row>
    <row r="139" spans="1:36" ht="15">
      <c r="A139" s="69" t="s">
        <v>352</v>
      </c>
      <c r="B139" s="69" t="s">
        <v>352</v>
      </c>
      <c r="C139" s="70"/>
      <c r="D139" s="71"/>
      <c r="E139" s="72"/>
      <c r="F139" s="73"/>
      <c r="G139" s="70"/>
      <c r="H139" s="74"/>
      <c r="I139" s="75"/>
      <c r="J139" s="75"/>
      <c r="K139" s="35" t="s">
        <v>65</v>
      </c>
      <c r="L139" s="82">
        <v>139</v>
      </c>
      <c r="M139" s="82"/>
      <c r="N139" s="77"/>
      <c r="O139" s="84" t="s">
        <v>716</v>
      </c>
      <c r="P139" s="84" t="s">
        <v>716</v>
      </c>
      <c r="Q139" s="84" t="s">
        <v>851</v>
      </c>
      <c r="R139" s="86" t="s">
        <v>1342</v>
      </c>
      <c r="S139" s="88">
        <v>43372.77104166667</v>
      </c>
      <c r="T139" s="84">
        <v>259</v>
      </c>
      <c r="U139" s="84">
        <v>27</v>
      </c>
      <c r="V139" s="84"/>
      <c r="W139" s="84"/>
      <c r="X139" s="84" t="s">
        <v>1742</v>
      </c>
      <c r="Y139">
        <v>1</v>
      </c>
      <c r="Z139" s="83" t="str">
        <f>REPLACE(INDEX(GroupVertices[Group],MATCH(Edges[[#This Row],[Vertex 1]],GroupVertices[Vertex],0)),1,1,"")</f>
        <v>1</v>
      </c>
      <c r="AA139" s="83" t="str">
        <f>REPLACE(INDEX(GroupVertices[Group],MATCH(Edges[[#This Row],[Vertex 2]],GroupVertices[Vertex],0)),1,1,"")</f>
        <v>1</v>
      </c>
      <c r="AB139" s="49">
        <v>0</v>
      </c>
      <c r="AC139" s="50">
        <v>0</v>
      </c>
      <c r="AD139" s="49">
        <v>2</v>
      </c>
      <c r="AE139" s="50">
        <v>6.25</v>
      </c>
      <c r="AF139" s="49">
        <v>0</v>
      </c>
      <c r="AG139" s="50">
        <v>0</v>
      </c>
      <c r="AH139" s="49">
        <v>30</v>
      </c>
      <c r="AI139" s="50">
        <v>93.75</v>
      </c>
      <c r="AJ139" s="49">
        <v>32</v>
      </c>
    </row>
    <row r="140" spans="1:36" ht="15">
      <c r="A140" s="69" t="s">
        <v>353</v>
      </c>
      <c r="B140" s="69" t="s">
        <v>353</v>
      </c>
      <c r="C140" s="70"/>
      <c r="D140" s="71"/>
      <c r="E140" s="72"/>
      <c r="F140" s="73"/>
      <c r="G140" s="70"/>
      <c r="H140" s="74"/>
      <c r="I140" s="75"/>
      <c r="J140" s="75"/>
      <c r="K140" s="35" t="s">
        <v>65</v>
      </c>
      <c r="L140" s="82">
        <v>140</v>
      </c>
      <c r="M140" s="82"/>
      <c r="N140" s="77"/>
      <c r="O140" s="84" t="s">
        <v>716</v>
      </c>
      <c r="P140" s="84" t="s">
        <v>716</v>
      </c>
      <c r="Q140" s="84" t="s">
        <v>852</v>
      </c>
      <c r="R140" s="86" t="s">
        <v>1343</v>
      </c>
      <c r="S140" s="88">
        <v>43373.208333333336</v>
      </c>
      <c r="T140" s="84">
        <v>154</v>
      </c>
      <c r="U140" s="84">
        <v>14</v>
      </c>
      <c r="V140" s="84"/>
      <c r="W140" s="84"/>
      <c r="X140" s="84" t="s">
        <v>1736</v>
      </c>
      <c r="Y140">
        <v>1</v>
      </c>
      <c r="Z140" s="83" t="str">
        <f>REPLACE(INDEX(GroupVertices[Group],MATCH(Edges[[#This Row],[Vertex 1]],GroupVertices[Vertex],0)),1,1,"")</f>
        <v>1</v>
      </c>
      <c r="AA140" s="83" t="str">
        <f>REPLACE(INDEX(GroupVertices[Group],MATCH(Edges[[#This Row],[Vertex 2]],GroupVertices[Vertex],0)),1,1,"")</f>
        <v>1</v>
      </c>
      <c r="AB140" s="49">
        <v>0</v>
      </c>
      <c r="AC140" s="50">
        <v>0</v>
      </c>
      <c r="AD140" s="49">
        <v>2</v>
      </c>
      <c r="AE140" s="50">
        <v>3.278688524590164</v>
      </c>
      <c r="AF140" s="49">
        <v>0</v>
      </c>
      <c r="AG140" s="50">
        <v>0</v>
      </c>
      <c r="AH140" s="49">
        <v>59</v>
      </c>
      <c r="AI140" s="50">
        <v>96.72131147540983</v>
      </c>
      <c r="AJ140" s="49">
        <v>61</v>
      </c>
    </row>
    <row r="141" spans="1:36" ht="15">
      <c r="A141" s="69" t="s">
        <v>354</v>
      </c>
      <c r="B141" s="69" t="s">
        <v>354</v>
      </c>
      <c r="C141" s="70"/>
      <c r="D141" s="71"/>
      <c r="E141" s="72"/>
      <c r="F141" s="73"/>
      <c r="G141" s="70"/>
      <c r="H141" s="74"/>
      <c r="I141" s="75"/>
      <c r="J141" s="75"/>
      <c r="K141" s="35" t="s">
        <v>65</v>
      </c>
      <c r="L141" s="82">
        <v>141</v>
      </c>
      <c r="M141" s="82"/>
      <c r="N141" s="77"/>
      <c r="O141" s="84" t="s">
        <v>716</v>
      </c>
      <c r="P141" s="84" t="s">
        <v>716</v>
      </c>
      <c r="Q141" s="84" t="s">
        <v>853</v>
      </c>
      <c r="R141" s="86" t="s">
        <v>1344</v>
      </c>
      <c r="S141" s="88">
        <v>43373.589583333334</v>
      </c>
      <c r="T141" s="84">
        <v>466</v>
      </c>
      <c r="U141" s="84">
        <v>20</v>
      </c>
      <c r="V141" s="84"/>
      <c r="W141" s="84"/>
      <c r="X141" s="84" t="s">
        <v>1743</v>
      </c>
      <c r="Y141">
        <v>1</v>
      </c>
      <c r="Z141" s="83" t="str">
        <f>REPLACE(INDEX(GroupVertices[Group],MATCH(Edges[[#This Row],[Vertex 1]],GroupVertices[Vertex],0)),1,1,"")</f>
        <v>1</v>
      </c>
      <c r="AA141" s="83" t="str">
        <f>REPLACE(INDEX(GroupVertices[Group],MATCH(Edges[[#This Row],[Vertex 2]],GroupVertices[Vertex],0)),1,1,"")</f>
        <v>1</v>
      </c>
      <c r="AB141" s="49">
        <v>1</v>
      </c>
      <c r="AC141" s="50">
        <v>5</v>
      </c>
      <c r="AD141" s="49">
        <v>0</v>
      </c>
      <c r="AE141" s="50">
        <v>0</v>
      </c>
      <c r="AF141" s="49">
        <v>0</v>
      </c>
      <c r="AG141" s="50">
        <v>0</v>
      </c>
      <c r="AH141" s="49">
        <v>19</v>
      </c>
      <c r="AI141" s="50">
        <v>95</v>
      </c>
      <c r="AJ141" s="49">
        <v>20</v>
      </c>
    </row>
    <row r="142" spans="1:36" ht="15">
      <c r="A142" s="69" t="s">
        <v>355</v>
      </c>
      <c r="B142" s="69" t="s">
        <v>355</v>
      </c>
      <c r="C142" s="70"/>
      <c r="D142" s="71"/>
      <c r="E142" s="72"/>
      <c r="F142" s="73"/>
      <c r="G142" s="70"/>
      <c r="H142" s="74"/>
      <c r="I142" s="75"/>
      <c r="J142" s="75"/>
      <c r="K142" s="35" t="s">
        <v>65</v>
      </c>
      <c r="L142" s="82">
        <v>142</v>
      </c>
      <c r="M142" s="82"/>
      <c r="N142" s="77"/>
      <c r="O142" s="84" t="s">
        <v>716</v>
      </c>
      <c r="P142" s="84" t="s">
        <v>716</v>
      </c>
      <c r="Q142" s="84" t="s">
        <v>854</v>
      </c>
      <c r="R142" s="86" t="s">
        <v>1345</v>
      </c>
      <c r="S142" s="88">
        <v>43374.481261574074</v>
      </c>
      <c r="T142" s="84">
        <v>323</v>
      </c>
      <c r="U142" s="84">
        <v>10</v>
      </c>
      <c r="V142" s="84"/>
      <c r="W142" s="84"/>
      <c r="X142" s="84" t="s">
        <v>1741</v>
      </c>
      <c r="Y142">
        <v>1</v>
      </c>
      <c r="Z142" s="83" t="str">
        <f>REPLACE(INDEX(GroupVertices[Group],MATCH(Edges[[#This Row],[Vertex 1]],GroupVertices[Vertex],0)),1,1,"")</f>
        <v>1</v>
      </c>
      <c r="AA142" s="83" t="str">
        <f>REPLACE(INDEX(GroupVertices[Group],MATCH(Edges[[#This Row],[Vertex 2]],GroupVertices[Vertex],0)),1,1,"")</f>
        <v>1</v>
      </c>
      <c r="AB142" s="49">
        <v>0</v>
      </c>
      <c r="AC142" s="50">
        <v>0</v>
      </c>
      <c r="AD142" s="49">
        <v>1</v>
      </c>
      <c r="AE142" s="50">
        <v>7.6923076923076925</v>
      </c>
      <c r="AF142" s="49">
        <v>0</v>
      </c>
      <c r="AG142" s="50">
        <v>0</v>
      </c>
      <c r="AH142" s="49">
        <v>12</v>
      </c>
      <c r="AI142" s="50">
        <v>92.3076923076923</v>
      </c>
      <c r="AJ142" s="49">
        <v>13</v>
      </c>
    </row>
    <row r="143" spans="1:36" ht="15">
      <c r="A143" s="69" t="s">
        <v>356</v>
      </c>
      <c r="B143" s="69" t="s">
        <v>356</v>
      </c>
      <c r="C143" s="70"/>
      <c r="D143" s="71"/>
      <c r="E143" s="72"/>
      <c r="F143" s="73"/>
      <c r="G143" s="70"/>
      <c r="H143" s="74"/>
      <c r="I143" s="75"/>
      <c r="J143" s="75"/>
      <c r="K143" s="35" t="s">
        <v>65</v>
      </c>
      <c r="L143" s="82">
        <v>143</v>
      </c>
      <c r="M143" s="82"/>
      <c r="N143" s="77"/>
      <c r="O143" s="84" t="s">
        <v>716</v>
      </c>
      <c r="P143" s="84" t="s">
        <v>716</v>
      </c>
      <c r="Q143" s="84" t="s">
        <v>855</v>
      </c>
      <c r="R143" s="86" t="s">
        <v>1346</v>
      </c>
      <c r="S143" s="88">
        <v>43375.139398148145</v>
      </c>
      <c r="T143" s="84">
        <v>157</v>
      </c>
      <c r="U143" s="84">
        <v>1</v>
      </c>
      <c r="V143" s="84"/>
      <c r="W143" s="84"/>
      <c r="X143" s="84"/>
      <c r="Y143">
        <v>1</v>
      </c>
      <c r="Z143" s="83" t="str">
        <f>REPLACE(INDEX(GroupVertices[Group],MATCH(Edges[[#This Row],[Vertex 1]],GroupVertices[Vertex],0)),1,1,"")</f>
        <v>1</v>
      </c>
      <c r="AA143" s="83" t="str">
        <f>REPLACE(INDEX(GroupVertices[Group],MATCH(Edges[[#This Row],[Vertex 2]],GroupVertices[Vertex],0)),1,1,"")</f>
        <v>1</v>
      </c>
      <c r="AB143" s="49">
        <v>1</v>
      </c>
      <c r="AC143" s="50">
        <v>3.5714285714285716</v>
      </c>
      <c r="AD143" s="49">
        <v>0</v>
      </c>
      <c r="AE143" s="50">
        <v>0</v>
      </c>
      <c r="AF143" s="49">
        <v>0</v>
      </c>
      <c r="AG143" s="50">
        <v>0</v>
      </c>
      <c r="AH143" s="49">
        <v>27</v>
      </c>
      <c r="AI143" s="50">
        <v>96.42857142857143</v>
      </c>
      <c r="AJ143" s="49">
        <v>28</v>
      </c>
    </row>
    <row r="144" spans="1:36" ht="15">
      <c r="A144" s="69" t="s">
        <v>357</v>
      </c>
      <c r="B144" s="69" t="s">
        <v>357</v>
      </c>
      <c r="C144" s="70"/>
      <c r="D144" s="71"/>
      <c r="E144" s="72"/>
      <c r="F144" s="73"/>
      <c r="G144" s="70"/>
      <c r="H144" s="74"/>
      <c r="I144" s="75"/>
      <c r="J144" s="75"/>
      <c r="K144" s="35" t="s">
        <v>65</v>
      </c>
      <c r="L144" s="82">
        <v>144</v>
      </c>
      <c r="M144" s="82"/>
      <c r="N144" s="77"/>
      <c r="O144" s="84" t="s">
        <v>716</v>
      </c>
      <c r="P144" s="84" t="s">
        <v>716</v>
      </c>
      <c r="Q144" s="84" t="s">
        <v>856</v>
      </c>
      <c r="R144" s="86" t="s">
        <v>1347</v>
      </c>
      <c r="S144" s="88">
        <v>43375.536261574074</v>
      </c>
      <c r="T144" s="84">
        <v>433</v>
      </c>
      <c r="U144" s="84">
        <v>10</v>
      </c>
      <c r="V144" s="84"/>
      <c r="W144" s="84"/>
      <c r="X144" s="84"/>
      <c r="Y144">
        <v>1</v>
      </c>
      <c r="Z144" s="83" t="str">
        <f>REPLACE(INDEX(GroupVertices[Group],MATCH(Edges[[#This Row],[Vertex 1]],GroupVertices[Vertex],0)),1,1,"")</f>
        <v>1</v>
      </c>
      <c r="AA144" s="83" t="str">
        <f>REPLACE(INDEX(GroupVertices[Group],MATCH(Edges[[#This Row],[Vertex 2]],GroupVertices[Vertex],0)),1,1,"")</f>
        <v>1</v>
      </c>
      <c r="AB144" s="49">
        <v>3</v>
      </c>
      <c r="AC144" s="50">
        <v>6.818181818181818</v>
      </c>
      <c r="AD144" s="49">
        <v>1</v>
      </c>
      <c r="AE144" s="50">
        <v>2.272727272727273</v>
      </c>
      <c r="AF144" s="49">
        <v>0</v>
      </c>
      <c r="AG144" s="50">
        <v>0</v>
      </c>
      <c r="AH144" s="49">
        <v>40</v>
      </c>
      <c r="AI144" s="50">
        <v>90.9090909090909</v>
      </c>
      <c r="AJ144" s="49">
        <v>44</v>
      </c>
    </row>
    <row r="145" spans="1:36" ht="15">
      <c r="A145" s="69" t="s">
        <v>358</v>
      </c>
      <c r="B145" s="69" t="s">
        <v>358</v>
      </c>
      <c r="C145" s="70"/>
      <c r="D145" s="71"/>
      <c r="E145" s="72"/>
      <c r="F145" s="73"/>
      <c r="G145" s="70"/>
      <c r="H145" s="74"/>
      <c r="I145" s="75"/>
      <c r="J145" s="75"/>
      <c r="K145" s="35" t="s">
        <v>65</v>
      </c>
      <c r="L145" s="82">
        <v>145</v>
      </c>
      <c r="M145" s="82"/>
      <c r="N145" s="77"/>
      <c r="O145" s="84" t="s">
        <v>716</v>
      </c>
      <c r="P145" s="84" t="s">
        <v>716</v>
      </c>
      <c r="Q145" s="84" t="s">
        <v>857</v>
      </c>
      <c r="R145" s="86" t="s">
        <v>1348</v>
      </c>
      <c r="S145" s="88">
        <v>43375.912569444445</v>
      </c>
      <c r="T145" s="84">
        <v>554</v>
      </c>
      <c r="U145" s="84">
        <v>55</v>
      </c>
      <c r="V145" s="84"/>
      <c r="W145" s="84"/>
      <c r="X145" s="84"/>
      <c r="Y145">
        <v>1</v>
      </c>
      <c r="Z145" s="83" t="str">
        <f>REPLACE(INDEX(GroupVertices[Group],MATCH(Edges[[#This Row],[Vertex 1]],GroupVertices[Vertex],0)),1,1,"")</f>
        <v>1</v>
      </c>
      <c r="AA145" s="83" t="str">
        <f>REPLACE(INDEX(GroupVertices[Group],MATCH(Edges[[#This Row],[Vertex 2]],GroupVertices[Vertex],0)),1,1,"")</f>
        <v>1</v>
      </c>
      <c r="AB145" s="49">
        <v>3</v>
      </c>
      <c r="AC145" s="50">
        <v>5.454545454545454</v>
      </c>
      <c r="AD145" s="49">
        <v>1</v>
      </c>
      <c r="AE145" s="50">
        <v>1.8181818181818181</v>
      </c>
      <c r="AF145" s="49">
        <v>0</v>
      </c>
      <c r="AG145" s="50">
        <v>0</v>
      </c>
      <c r="AH145" s="49">
        <v>51</v>
      </c>
      <c r="AI145" s="50">
        <v>92.72727272727273</v>
      </c>
      <c r="AJ145" s="49">
        <v>55</v>
      </c>
    </row>
    <row r="146" spans="1:36" ht="15">
      <c r="A146" s="69" t="s">
        <v>359</v>
      </c>
      <c r="B146" s="69" t="s">
        <v>359</v>
      </c>
      <c r="C146" s="70"/>
      <c r="D146" s="71"/>
      <c r="E146" s="72"/>
      <c r="F146" s="73"/>
      <c r="G146" s="70"/>
      <c r="H146" s="74"/>
      <c r="I146" s="75"/>
      <c r="J146" s="75"/>
      <c r="K146" s="35" t="s">
        <v>65</v>
      </c>
      <c r="L146" s="82">
        <v>146</v>
      </c>
      <c r="M146" s="82"/>
      <c r="N146" s="77"/>
      <c r="O146" s="84" t="s">
        <v>716</v>
      </c>
      <c r="P146" s="84" t="s">
        <v>716</v>
      </c>
      <c r="Q146" s="84" t="s">
        <v>858</v>
      </c>
      <c r="R146" s="86" t="s">
        <v>1349</v>
      </c>
      <c r="S146" s="88">
        <v>43376.12847222222</v>
      </c>
      <c r="T146" s="84">
        <v>900</v>
      </c>
      <c r="U146" s="84">
        <v>13</v>
      </c>
      <c r="V146" s="84"/>
      <c r="W146" s="84"/>
      <c r="X146" s="84"/>
      <c r="Y146">
        <v>1</v>
      </c>
      <c r="Z146" s="83" t="str">
        <f>REPLACE(INDEX(GroupVertices[Group],MATCH(Edges[[#This Row],[Vertex 1]],GroupVertices[Vertex],0)),1,1,"")</f>
        <v>1</v>
      </c>
      <c r="AA146" s="83" t="str">
        <f>REPLACE(INDEX(GroupVertices[Group],MATCH(Edges[[#This Row],[Vertex 2]],GroupVertices[Vertex],0)),1,1,"")</f>
        <v>1</v>
      </c>
      <c r="AB146" s="49">
        <v>1</v>
      </c>
      <c r="AC146" s="50">
        <v>7.6923076923076925</v>
      </c>
      <c r="AD146" s="49">
        <v>0</v>
      </c>
      <c r="AE146" s="50">
        <v>0</v>
      </c>
      <c r="AF146" s="49">
        <v>0</v>
      </c>
      <c r="AG146" s="50">
        <v>0</v>
      </c>
      <c r="AH146" s="49">
        <v>12</v>
      </c>
      <c r="AI146" s="50">
        <v>92.3076923076923</v>
      </c>
      <c r="AJ146" s="49">
        <v>13</v>
      </c>
    </row>
    <row r="147" spans="1:36" ht="15">
      <c r="A147" s="69" t="s">
        <v>360</v>
      </c>
      <c r="B147" s="69" t="s">
        <v>360</v>
      </c>
      <c r="C147" s="70"/>
      <c r="D147" s="71"/>
      <c r="E147" s="72"/>
      <c r="F147" s="73"/>
      <c r="G147" s="70"/>
      <c r="H147" s="74"/>
      <c r="I147" s="75"/>
      <c r="J147" s="75"/>
      <c r="K147" s="35" t="s">
        <v>65</v>
      </c>
      <c r="L147" s="82">
        <v>147</v>
      </c>
      <c r="M147" s="82"/>
      <c r="N147" s="77"/>
      <c r="O147" s="84" t="s">
        <v>716</v>
      </c>
      <c r="P147" s="84" t="s">
        <v>716</v>
      </c>
      <c r="Q147" s="84" t="s">
        <v>859</v>
      </c>
      <c r="R147" s="86" t="s">
        <v>1350</v>
      </c>
      <c r="S147" s="88">
        <v>43376.45866898148</v>
      </c>
      <c r="T147" s="84">
        <v>994</v>
      </c>
      <c r="U147" s="84">
        <v>38</v>
      </c>
      <c r="V147" s="84"/>
      <c r="W147" s="84"/>
      <c r="X147" s="84"/>
      <c r="Y147">
        <v>1</v>
      </c>
      <c r="Z147" s="83" t="str">
        <f>REPLACE(INDEX(GroupVertices[Group],MATCH(Edges[[#This Row],[Vertex 1]],GroupVertices[Vertex],0)),1,1,"")</f>
        <v>1</v>
      </c>
      <c r="AA147" s="83" t="str">
        <f>REPLACE(INDEX(GroupVertices[Group],MATCH(Edges[[#This Row],[Vertex 2]],GroupVertices[Vertex],0)),1,1,"")</f>
        <v>1</v>
      </c>
      <c r="AB147" s="49">
        <v>0</v>
      </c>
      <c r="AC147" s="50">
        <v>0</v>
      </c>
      <c r="AD147" s="49">
        <v>0</v>
      </c>
      <c r="AE147" s="50">
        <v>0</v>
      </c>
      <c r="AF147" s="49">
        <v>0</v>
      </c>
      <c r="AG147" s="50">
        <v>0</v>
      </c>
      <c r="AH147" s="49">
        <v>48</v>
      </c>
      <c r="AI147" s="50">
        <v>100</v>
      </c>
      <c r="AJ147" s="49">
        <v>48</v>
      </c>
    </row>
    <row r="148" spans="1:36" ht="15">
      <c r="A148" s="69" t="s">
        <v>361</v>
      </c>
      <c r="B148" s="69" t="s">
        <v>361</v>
      </c>
      <c r="C148" s="70"/>
      <c r="D148" s="71"/>
      <c r="E148" s="72"/>
      <c r="F148" s="73"/>
      <c r="G148" s="70"/>
      <c r="H148" s="74"/>
      <c r="I148" s="75"/>
      <c r="J148" s="75"/>
      <c r="K148" s="35" t="s">
        <v>65</v>
      </c>
      <c r="L148" s="82">
        <v>148</v>
      </c>
      <c r="M148" s="82"/>
      <c r="N148" s="77"/>
      <c r="O148" s="84" t="s">
        <v>716</v>
      </c>
      <c r="P148" s="84" t="s">
        <v>716</v>
      </c>
      <c r="Q148" s="84" t="s">
        <v>860</v>
      </c>
      <c r="R148" s="86" t="s">
        <v>1351</v>
      </c>
      <c r="S148" s="88">
        <v>43377.264398148145</v>
      </c>
      <c r="T148" s="84">
        <v>363</v>
      </c>
      <c r="U148" s="84">
        <v>11</v>
      </c>
      <c r="V148" s="84"/>
      <c r="W148" s="84"/>
      <c r="X148" s="84" t="s">
        <v>1744</v>
      </c>
      <c r="Y148">
        <v>1</v>
      </c>
      <c r="Z148" s="83" t="str">
        <f>REPLACE(INDEX(GroupVertices[Group],MATCH(Edges[[#This Row],[Vertex 1]],GroupVertices[Vertex],0)),1,1,"")</f>
        <v>1</v>
      </c>
      <c r="AA148" s="83" t="str">
        <f>REPLACE(INDEX(GroupVertices[Group],MATCH(Edges[[#This Row],[Vertex 2]],GroupVertices[Vertex],0)),1,1,"")</f>
        <v>1</v>
      </c>
      <c r="AB148" s="49">
        <v>0</v>
      </c>
      <c r="AC148" s="50">
        <v>0</v>
      </c>
      <c r="AD148" s="49">
        <v>1</v>
      </c>
      <c r="AE148" s="50">
        <v>9.090909090909092</v>
      </c>
      <c r="AF148" s="49">
        <v>0</v>
      </c>
      <c r="AG148" s="50">
        <v>0</v>
      </c>
      <c r="AH148" s="49">
        <v>10</v>
      </c>
      <c r="AI148" s="50">
        <v>90.9090909090909</v>
      </c>
      <c r="AJ148" s="49">
        <v>11</v>
      </c>
    </row>
    <row r="149" spans="1:36" ht="15">
      <c r="A149" s="69" t="s">
        <v>362</v>
      </c>
      <c r="B149" s="69" t="s">
        <v>362</v>
      </c>
      <c r="C149" s="70"/>
      <c r="D149" s="71"/>
      <c r="E149" s="72"/>
      <c r="F149" s="73"/>
      <c r="G149" s="70"/>
      <c r="H149" s="74"/>
      <c r="I149" s="75"/>
      <c r="J149" s="75"/>
      <c r="K149" s="35" t="s">
        <v>65</v>
      </c>
      <c r="L149" s="82">
        <v>149</v>
      </c>
      <c r="M149" s="82"/>
      <c r="N149" s="77"/>
      <c r="O149" s="84" t="s">
        <v>716</v>
      </c>
      <c r="P149" s="84" t="s">
        <v>716</v>
      </c>
      <c r="Q149" s="84" t="s">
        <v>861</v>
      </c>
      <c r="R149" s="86" t="s">
        <v>1352</v>
      </c>
      <c r="S149" s="88">
        <v>43377.43084490741</v>
      </c>
      <c r="T149" s="84">
        <v>941</v>
      </c>
      <c r="U149" s="84">
        <v>34</v>
      </c>
      <c r="V149" s="84"/>
      <c r="W149" s="84"/>
      <c r="X149" s="84" t="s">
        <v>1745</v>
      </c>
      <c r="Y149">
        <v>1</v>
      </c>
      <c r="Z149" s="83" t="str">
        <f>REPLACE(INDEX(GroupVertices[Group],MATCH(Edges[[#This Row],[Vertex 1]],GroupVertices[Vertex],0)),1,1,"")</f>
        <v>1</v>
      </c>
      <c r="AA149" s="83" t="str">
        <f>REPLACE(INDEX(GroupVertices[Group],MATCH(Edges[[#This Row],[Vertex 2]],GroupVertices[Vertex],0)),1,1,"")</f>
        <v>1</v>
      </c>
      <c r="AB149" s="49">
        <v>2</v>
      </c>
      <c r="AC149" s="50">
        <v>3.7735849056603774</v>
      </c>
      <c r="AD149" s="49">
        <v>3</v>
      </c>
      <c r="AE149" s="50">
        <v>5.660377358490566</v>
      </c>
      <c r="AF149" s="49">
        <v>0</v>
      </c>
      <c r="AG149" s="50">
        <v>0</v>
      </c>
      <c r="AH149" s="49">
        <v>48</v>
      </c>
      <c r="AI149" s="50">
        <v>90.56603773584905</v>
      </c>
      <c r="AJ149" s="49">
        <v>53</v>
      </c>
    </row>
    <row r="150" spans="1:36" ht="15">
      <c r="A150" s="69" t="s">
        <v>363</v>
      </c>
      <c r="B150" s="69" t="s">
        <v>363</v>
      </c>
      <c r="C150" s="70"/>
      <c r="D150" s="71"/>
      <c r="E150" s="72"/>
      <c r="F150" s="73"/>
      <c r="G150" s="70"/>
      <c r="H150" s="74"/>
      <c r="I150" s="75"/>
      <c r="J150" s="75"/>
      <c r="K150" s="35" t="s">
        <v>65</v>
      </c>
      <c r="L150" s="82">
        <v>150</v>
      </c>
      <c r="M150" s="82"/>
      <c r="N150" s="77"/>
      <c r="O150" s="84" t="s">
        <v>716</v>
      </c>
      <c r="P150" s="84" t="s">
        <v>716</v>
      </c>
      <c r="Q150" s="84" t="s">
        <v>862</v>
      </c>
      <c r="R150" s="86" t="s">
        <v>1353</v>
      </c>
      <c r="S150" s="88">
        <v>43377.604166666664</v>
      </c>
      <c r="T150" s="84">
        <v>423</v>
      </c>
      <c r="U150" s="84">
        <v>357</v>
      </c>
      <c r="V150" s="84"/>
      <c r="W150" s="84"/>
      <c r="X150" s="84"/>
      <c r="Y150">
        <v>1</v>
      </c>
      <c r="Z150" s="83" t="str">
        <f>REPLACE(INDEX(GroupVertices[Group],MATCH(Edges[[#This Row],[Vertex 1]],GroupVertices[Vertex],0)),1,1,"")</f>
        <v>1</v>
      </c>
      <c r="AA150" s="83" t="str">
        <f>REPLACE(INDEX(GroupVertices[Group],MATCH(Edges[[#This Row],[Vertex 2]],GroupVertices[Vertex],0)),1,1,"")</f>
        <v>1</v>
      </c>
      <c r="AB150" s="49">
        <v>4</v>
      </c>
      <c r="AC150" s="50">
        <v>10.81081081081081</v>
      </c>
      <c r="AD150" s="49">
        <v>0</v>
      </c>
      <c r="AE150" s="50">
        <v>0</v>
      </c>
      <c r="AF150" s="49">
        <v>0</v>
      </c>
      <c r="AG150" s="50">
        <v>0</v>
      </c>
      <c r="AH150" s="49">
        <v>33</v>
      </c>
      <c r="AI150" s="50">
        <v>89.1891891891892</v>
      </c>
      <c r="AJ150" s="49">
        <v>37</v>
      </c>
    </row>
    <row r="151" spans="1:36" ht="15">
      <c r="A151" s="69" t="s">
        <v>364</v>
      </c>
      <c r="B151" s="69" t="s">
        <v>364</v>
      </c>
      <c r="C151" s="70"/>
      <c r="D151" s="71"/>
      <c r="E151" s="72"/>
      <c r="F151" s="73"/>
      <c r="G151" s="70"/>
      <c r="H151" s="74"/>
      <c r="I151" s="75"/>
      <c r="J151" s="75"/>
      <c r="K151" s="35" t="s">
        <v>65</v>
      </c>
      <c r="L151" s="82">
        <v>151</v>
      </c>
      <c r="M151" s="82"/>
      <c r="N151" s="77"/>
      <c r="O151" s="84" t="s">
        <v>716</v>
      </c>
      <c r="P151" s="84" t="s">
        <v>716</v>
      </c>
      <c r="Q151" s="84" t="s">
        <v>863</v>
      </c>
      <c r="R151" s="86" t="s">
        <v>1354</v>
      </c>
      <c r="S151" s="88">
        <v>43377.729166666664</v>
      </c>
      <c r="T151" s="84">
        <v>913</v>
      </c>
      <c r="U151" s="84">
        <v>46</v>
      </c>
      <c r="V151" s="84"/>
      <c r="W151" s="84"/>
      <c r="X151" s="84"/>
      <c r="Y151">
        <v>1</v>
      </c>
      <c r="Z151" s="83" t="str">
        <f>REPLACE(INDEX(GroupVertices[Group],MATCH(Edges[[#This Row],[Vertex 1]],GroupVertices[Vertex],0)),1,1,"")</f>
        <v>1</v>
      </c>
      <c r="AA151" s="83" t="str">
        <f>REPLACE(INDEX(GroupVertices[Group],MATCH(Edges[[#This Row],[Vertex 2]],GroupVertices[Vertex],0)),1,1,"")</f>
        <v>1</v>
      </c>
      <c r="AB151" s="49">
        <v>1</v>
      </c>
      <c r="AC151" s="50">
        <v>5.2631578947368425</v>
      </c>
      <c r="AD151" s="49">
        <v>1</v>
      </c>
      <c r="AE151" s="50">
        <v>5.2631578947368425</v>
      </c>
      <c r="AF151" s="49">
        <v>0</v>
      </c>
      <c r="AG151" s="50">
        <v>0</v>
      </c>
      <c r="AH151" s="49">
        <v>17</v>
      </c>
      <c r="AI151" s="50">
        <v>89.47368421052632</v>
      </c>
      <c r="AJ151" s="49">
        <v>19</v>
      </c>
    </row>
    <row r="152" spans="1:36" ht="15">
      <c r="A152" s="69" t="s">
        <v>365</v>
      </c>
      <c r="B152" s="69" t="s">
        <v>365</v>
      </c>
      <c r="C152" s="70"/>
      <c r="D152" s="71"/>
      <c r="E152" s="72"/>
      <c r="F152" s="73"/>
      <c r="G152" s="70"/>
      <c r="H152" s="74"/>
      <c r="I152" s="75"/>
      <c r="J152" s="75"/>
      <c r="K152" s="35" t="s">
        <v>65</v>
      </c>
      <c r="L152" s="82">
        <v>152</v>
      </c>
      <c r="M152" s="82"/>
      <c r="N152" s="77"/>
      <c r="O152" s="84" t="s">
        <v>716</v>
      </c>
      <c r="P152" s="84" t="s">
        <v>716</v>
      </c>
      <c r="Q152" s="84" t="s">
        <v>864</v>
      </c>
      <c r="R152" s="86" t="s">
        <v>1355</v>
      </c>
      <c r="S152" s="88">
        <v>43378.44542824074</v>
      </c>
      <c r="T152" s="84">
        <v>1921</v>
      </c>
      <c r="U152" s="84">
        <v>68</v>
      </c>
      <c r="V152" s="84"/>
      <c r="W152" s="84"/>
      <c r="X152" s="84" t="s">
        <v>1746</v>
      </c>
      <c r="Y152">
        <v>1</v>
      </c>
      <c r="Z152" s="83" t="str">
        <f>REPLACE(INDEX(GroupVertices[Group],MATCH(Edges[[#This Row],[Vertex 1]],GroupVertices[Vertex],0)),1,1,"")</f>
        <v>1</v>
      </c>
      <c r="AA152" s="83" t="str">
        <f>REPLACE(INDEX(GroupVertices[Group],MATCH(Edges[[#This Row],[Vertex 2]],GroupVertices[Vertex],0)),1,1,"")</f>
        <v>1</v>
      </c>
      <c r="AB152" s="49">
        <v>5</v>
      </c>
      <c r="AC152" s="50">
        <v>3.676470588235294</v>
      </c>
      <c r="AD152" s="49">
        <v>1</v>
      </c>
      <c r="AE152" s="50">
        <v>0.7352941176470589</v>
      </c>
      <c r="AF152" s="49">
        <v>0</v>
      </c>
      <c r="AG152" s="50">
        <v>0</v>
      </c>
      <c r="AH152" s="49">
        <v>130</v>
      </c>
      <c r="AI152" s="50">
        <v>95.58823529411765</v>
      </c>
      <c r="AJ152" s="49">
        <v>136</v>
      </c>
    </row>
    <row r="153" spans="1:36" ht="15">
      <c r="A153" s="69" t="s">
        <v>366</v>
      </c>
      <c r="B153" s="69" t="s">
        <v>366</v>
      </c>
      <c r="C153" s="70"/>
      <c r="D153" s="71"/>
      <c r="E153" s="72"/>
      <c r="F153" s="73"/>
      <c r="G153" s="70"/>
      <c r="H153" s="74"/>
      <c r="I153" s="75"/>
      <c r="J153" s="75"/>
      <c r="K153" s="35" t="s">
        <v>65</v>
      </c>
      <c r="L153" s="82">
        <v>153</v>
      </c>
      <c r="M153" s="82"/>
      <c r="N153" s="77"/>
      <c r="O153" s="84" t="s">
        <v>716</v>
      </c>
      <c r="P153" s="84" t="s">
        <v>716</v>
      </c>
      <c r="Q153" s="84" t="s">
        <v>865</v>
      </c>
      <c r="R153" s="86" t="s">
        <v>1356</v>
      </c>
      <c r="S153" s="88">
        <v>43379.25010416667</v>
      </c>
      <c r="T153" s="84">
        <v>348</v>
      </c>
      <c r="U153" s="84">
        <v>9</v>
      </c>
      <c r="V153" s="84"/>
      <c r="W153" s="84"/>
      <c r="X153" s="84"/>
      <c r="Y153">
        <v>1</v>
      </c>
      <c r="Z153" s="83" t="str">
        <f>REPLACE(INDEX(GroupVertices[Group],MATCH(Edges[[#This Row],[Vertex 1]],GroupVertices[Vertex],0)),1,1,"")</f>
        <v>1</v>
      </c>
      <c r="AA153" s="83" t="str">
        <f>REPLACE(INDEX(GroupVertices[Group],MATCH(Edges[[#This Row],[Vertex 2]],GroupVertices[Vertex],0)),1,1,"")</f>
        <v>1</v>
      </c>
      <c r="AB153" s="49">
        <v>1</v>
      </c>
      <c r="AC153" s="50">
        <v>7.6923076923076925</v>
      </c>
      <c r="AD153" s="49">
        <v>0</v>
      </c>
      <c r="AE153" s="50">
        <v>0</v>
      </c>
      <c r="AF153" s="49">
        <v>0</v>
      </c>
      <c r="AG153" s="50">
        <v>0</v>
      </c>
      <c r="AH153" s="49">
        <v>12</v>
      </c>
      <c r="AI153" s="50">
        <v>92.3076923076923</v>
      </c>
      <c r="AJ153" s="49">
        <v>13</v>
      </c>
    </row>
    <row r="154" spans="1:36" ht="15">
      <c r="A154" s="69" t="s">
        <v>367</v>
      </c>
      <c r="B154" s="69" t="s">
        <v>367</v>
      </c>
      <c r="C154" s="70"/>
      <c r="D154" s="71"/>
      <c r="E154" s="72"/>
      <c r="F154" s="73"/>
      <c r="G154" s="70"/>
      <c r="H154" s="74"/>
      <c r="I154" s="75"/>
      <c r="J154" s="75"/>
      <c r="K154" s="35" t="s">
        <v>65</v>
      </c>
      <c r="L154" s="82">
        <v>154</v>
      </c>
      <c r="M154" s="82"/>
      <c r="N154" s="77"/>
      <c r="O154" s="84" t="s">
        <v>716</v>
      </c>
      <c r="P154" s="84" t="s">
        <v>716</v>
      </c>
      <c r="Q154" s="84" t="s">
        <v>866</v>
      </c>
      <c r="R154" s="86" t="s">
        <v>1357</v>
      </c>
      <c r="S154" s="88">
        <v>43379.566666666666</v>
      </c>
      <c r="T154" s="84">
        <v>520</v>
      </c>
      <c r="U154" s="84">
        <v>20</v>
      </c>
      <c r="V154" s="84"/>
      <c r="W154" s="84"/>
      <c r="X154" s="84"/>
      <c r="Y154">
        <v>1</v>
      </c>
      <c r="Z154" s="83" t="str">
        <f>REPLACE(INDEX(GroupVertices[Group],MATCH(Edges[[#This Row],[Vertex 1]],GroupVertices[Vertex],0)),1,1,"")</f>
        <v>1</v>
      </c>
      <c r="AA154" s="83" t="str">
        <f>REPLACE(INDEX(GroupVertices[Group],MATCH(Edges[[#This Row],[Vertex 2]],GroupVertices[Vertex],0)),1,1,"")</f>
        <v>1</v>
      </c>
      <c r="AB154" s="49">
        <v>2</v>
      </c>
      <c r="AC154" s="50">
        <v>9.523809523809524</v>
      </c>
      <c r="AD154" s="49">
        <v>0</v>
      </c>
      <c r="AE154" s="50">
        <v>0</v>
      </c>
      <c r="AF154" s="49">
        <v>0</v>
      </c>
      <c r="AG154" s="50">
        <v>0</v>
      </c>
      <c r="AH154" s="49">
        <v>19</v>
      </c>
      <c r="AI154" s="50">
        <v>90.47619047619048</v>
      </c>
      <c r="AJ154" s="49">
        <v>21</v>
      </c>
    </row>
    <row r="155" spans="1:36" ht="15">
      <c r="A155" s="69" t="s">
        <v>368</v>
      </c>
      <c r="B155" s="69" t="s">
        <v>368</v>
      </c>
      <c r="C155" s="70"/>
      <c r="D155" s="71"/>
      <c r="E155" s="72"/>
      <c r="F155" s="73"/>
      <c r="G155" s="70"/>
      <c r="H155" s="74"/>
      <c r="I155" s="75"/>
      <c r="J155" s="75"/>
      <c r="K155" s="35" t="s">
        <v>65</v>
      </c>
      <c r="L155" s="82">
        <v>155</v>
      </c>
      <c r="M155" s="82"/>
      <c r="N155" s="77"/>
      <c r="O155" s="84" t="s">
        <v>716</v>
      </c>
      <c r="P155" s="84" t="s">
        <v>716</v>
      </c>
      <c r="Q155" s="84" t="s">
        <v>867</v>
      </c>
      <c r="R155" s="86" t="s">
        <v>1358</v>
      </c>
      <c r="S155" s="88">
        <v>43379.78827546296</v>
      </c>
      <c r="T155" s="84">
        <v>170</v>
      </c>
      <c r="U155" s="84">
        <v>10</v>
      </c>
      <c r="V155" s="84"/>
      <c r="W155" s="84"/>
      <c r="X155" s="84"/>
      <c r="Y155">
        <v>1</v>
      </c>
      <c r="Z155" s="83" t="str">
        <f>REPLACE(INDEX(GroupVertices[Group],MATCH(Edges[[#This Row],[Vertex 1]],GroupVertices[Vertex],0)),1,1,"")</f>
        <v>1</v>
      </c>
      <c r="AA155" s="83" t="str">
        <f>REPLACE(INDEX(GroupVertices[Group],MATCH(Edges[[#This Row],[Vertex 2]],GroupVertices[Vertex],0)),1,1,"")</f>
        <v>1</v>
      </c>
      <c r="AB155" s="49">
        <v>0</v>
      </c>
      <c r="AC155" s="50">
        <v>0</v>
      </c>
      <c r="AD155" s="49">
        <v>0</v>
      </c>
      <c r="AE155" s="50">
        <v>0</v>
      </c>
      <c r="AF155" s="49">
        <v>0</v>
      </c>
      <c r="AG155" s="50">
        <v>0</v>
      </c>
      <c r="AH155" s="49">
        <v>7</v>
      </c>
      <c r="AI155" s="50">
        <v>100</v>
      </c>
      <c r="AJ155" s="49">
        <v>7</v>
      </c>
    </row>
    <row r="156" spans="1:36" ht="15">
      <c r="A156" s="69" t="s">
        <v>369</v>
      </c>
      <c r="B156" s="69" t="s">
        <v>369</v>
      </c>
      <c r="C156" s="70"/>
      <c r="D156" s="71"/>
      <c r="E156" s="72"/>
      <c r="F156" s="73"/>
      <c r="G156" s="70"/>
      <c r="H156" s="74"/>
      <c r="I156" s="75"/>
      <c r="J156" s="75"/>
      <c r="K156" s="35" t="s">
        <v>65</v>
      </c>
      <c r="L156" s="82">
        <v>156</v>
      </c>
      <c r="M156" s="82"/>
      <c r="N156" s="77"/>
      <c r="O156" s="84" t="s">
        <v>716</v>
      </c>
      <c r="P156" s="84" t="s">
        <v>716</v>
      </c>
      <c r="Q156" s="84" t="s">
        <v>868</v>
      </c>
      <c r="R156" s="86" t="s">
        <v>1359</v>
      </c>
      <c r="S156" s="88">
        <v>43380.524409722224</v>
      </c>
      <c r="T156" s="84">
        <v>1034</v>
      </c>
      <c r="U156" s="84">
        <v>30</v>
      </c>
      <c r="V156" s="84"/>
      <c r="W156" s="84"/>
      <c r="X156" s="84" t="s">
        <v>1744</v>
      </c>
      <c r="Y156">
        <v>1</v>
      </c>
      <c r="Z156" s="83" t="str">
        <f>REPLACE(INDEX(GroupVertices[Group],MATCH(Edges[[#This Row],[Vertex 1]],GroupVertices[Vertex],0)),1,1,"")</f>
        <v>1</v>
      </c>
      <c r="AA156" s="83" t="str">
        <f>REPLACE(INDEX(GroupVertices[Group],MATCH(Edges[[#This Row],[Vertex 2]],GroupVertices[Vertex],0)),1,1,"")</f>
        <v>1</v>
      </c>
      <c r="AB156" s="49">
        <v>1</v>
      </c>
      <c r="AC156" s="50">
        <v>1.9607843137254901</v>
      </c>
      <c r="AD156" s="49">
        <v>0</v>
      </c>
      <c r="AE156" s="50">
        <v>0</v>
      </c>
      <c r="AF156" s="49">
        <v>0</v>
      </c>
      <c r="AG156" s="50">
        <v>0</v>
      </c>
      <c r="AH156" s="49">
        <v>50</v>
      </c>
      <c r="AI156" s="50">
        <v>98.03921568627452</v>
      </c>
      <c r="AJ156" s="49">
        <v>51</v>
      </c>
    </row>
    <row r="157" spans="1:36" ht="15">
      <c r="A157" s="69" t="s">
        <v>370</v>
      </c>
      <c r="B157" s="69" t="s">
        <v>370</v>
      </c>
      <c r="C157" s="70"/>
      <c r="D157" s="71"/>
      <c r="E157" s="72"/>
      <c r="F157" s="73"/>
      <c r="G157" s="70"/>
      <c r="H157" s="74"/>
      <c r="I157" s="75"/>
      <c r="J157" s="75"/>
      <c r="K157" s="35" t="s">
        <v>65</v>
      </c>
      <c r="L157" s="82">
        <v>157</v>
      </c>
      <c r="M157" s="82"/>
      <c r="N157" s="77"/>
      <c r="O157" s="84" t="s">
        <v>716</v>
      </c>
      <c r="P157" s="84" t="s">
        <v>716</v>
      </c>
      <c r="Q157" s="84" t="s">
        <v>869</v>
      </c>
      <c r="R157" s="86" t="s">
        <v>1360</v>
      </c>
      <c r="S157" s="88">
        <v>43380.95501157407</v>
      </c>
      <c r="T157" s="84">
        <v>345</v>
      </c>
      <c r="U157" s="84">
        <v>309</v>
      </c>
      <c r="V157" s="84"/>
      <c r="W157" s="84"/>
      <c r="X157" s="84" t="s">
        <v>1747</v>
      </c>
      <c r="Y157">
        <v>1</v>
      </c>
      <c r="Z157" s="83" t="str">
        <f>REPLACE(INDEX(GroupVertices[Group],MATCH(Edges[[#This Row],[Vertex 1]],GroupVertices[Vertex],0)),1,1,"")</f>
        <v>1</v>
      </c>
      <c r="AA157" s="83" t="str">
        <f>REPLACE(INDEX(GroupVertices[Group],MATCH(Edges[[#This Row],[Vertex 2]],GroupVertices[Vertex],0)),1,1,"")</f>
        <v>1</v>
      </c>
      <c r="AB157" s="49">
        <v>2</v>
      </c>
      <c r="AC157" s="50">
        <v>2.4691358024691357</v>
      </c>
      <c r="AD157" s="49">
        <v>1</v>
      </c>
      <c r="AE157" s="50">
        <v>1.2345679012345678</v>
      </c>
      <c r="AF157" s="49">
        <v>0</v>
      </c>
      <c r="AG157" s="50">
        <v>0</v>
      </c>
      <c r="AH157" s="49">
        <v>78</v>
      </c>
      <c r="AI157" s="50">
        <v>96.29629629629629</v>
      </c>
      <c r="AJ157" s="49">
        <v>81</v>
      </c>
    </row>
    <row r="158" spans="1:36" ht="15">
      <c r="A158" s="69" t="s">
        <v>371</v>
      </c>
      <c r="B158" s="69" t="s">
        <v>371</v>
      </c>
      <c r="C158" s="70"/>
      <c r="D158" s="71"/>
      <c r="E158" s="72"/>
      <c r="F158" s="73"/>
      <c r="G158" s="70"/>
      <c r="H158" s="74"/>
      <c r="I158" s="75"/>
      <c r="J158" s="75"/>
      <c r="K158" s="35" t="s">
        <v>65</v>
      </c>
      <c r="L158" s="82">
        <v>158</v>
      </c>
      <c r="M158" s="82"/>
      <c r="N158" s="77"/>
      <c r="O158" s="84" t="s">
        <v>716</v>
      </c>
      <c r="P158" s="84" t="s">
        <v>716</v>
      </c>
      <c r="Q158" s="84" t="s">
        <v>870</v>
      </c>
      <c r="R158" s="86" t="s">
        <v>1361</v>
      </c>
      <c r="S158" s="88">
        <v>43381.808333333334</v>
      </c>
      <c r="T158" s="84">
        <v>770</v>
      </c>
      <c r="U158" s="84">
        <v>16</v>
      </c>
      <c r="V158" s="84"/>
      <c r="W158" s="84"/>
      <c r="X158" s="84"/>
      <c r="Y158">
        <v>1</v>
      </c>
      <c r="Z158" s="83" t="str">
        <f>REPLACE(INDEX(GroupVertices[Group],MATCH(Edges[[#This Row],[Vertex 1]],GroupVertices[Vertex],0)),1,1,"")</f>
        <v>1</v>
      </c>
      <c r="AA158" s="83" t="str">
        <f>REPLACE(INDEX(GroupVertices[Group],MATCH(Edges[[#This Row],[Vertex 2]],GroupVertices[Vertex],0)),1,1,"")</f>
        <v>1</v>
      </c>
      <c r="AB158" s="49">
        <v>1</v>
      </c>
      <c r="AC158" s="50">
        <v>7.142857142857143</v>
      </c>
      <c r="AD158" s="49">
        <v>0</v>
      </c>
      <c r="AE158" s="50">
        <v>0</v>
      </c>
      <c r="AF158" s="49">
        <v>0</v>
      </c>
      <c r="AG158" s="50">
        <v>0</v>
      </c>
      <c r="AH158" s="49">
        <v>13</v>
      </c>
      <c r="AI158" s="50">
        <v>92.85714285714286</v>
      </c>
      <c r="AJ158" s="49">
        <v>14</v>
      </c>
    </row>
    <row r="159" spans="1:36" ht="15">
      <c r="A159" s="69" t="s">
        <v>372</v>
      </c>
      <c r="B159" s="69" t="s">
        <v>372</v>
      </c>
      <c r="C159" s="70"/>
      <c r="D159" s="71"/>
      <c r="E159" s="72"/>
      <c r="F159" s="73"/>
      <c r="G159" s="70"/>
      <c r="H159" s="74"/>
      <c r="I159" s="75"/>
      <c r="J159" s="75"/>
      <c r="K159" s="35" t="s">
        <v>65</v>
      </c>
      <c r="L159" s="82">
        <v>159</v>
      </c>
      <c r="M159" s="82"/>
      <c r="N159" s="77"/>
      <c r="O159" s="84" t="s">
        <v>716</v>
      </c>
      <c r="P159" s="84" t="s">
        <v>716</v>
      </c>
      <c r="Q159" s="84" t="s">
        <v>871</v>
      </c>
      <c r="R159" s="86" t="s">
        <v>1362</v>
      </c>
      <c r="S159" s="88">
        <v>43382.47619212963</v>
      </c>
      <c r="T159" s="84">
        <v>281</v>
      </c>
      <c r="U159" s="84">
        <v>6</v>
      </c>
      <c r="V159" s="84"/>
      <c r="W159" s="84"/>
      <c r="X159" s="84"/>
      <c r="Y159">
        <v>1</v>
      </c>
      <c r="Z159" s="83" t="str">
        <f>REPLACE(INDEX(GroupVertices[Group],MATCH(Edges[[#This Row],[Vertex 1]],GroupVertices[Vertex],0)),1,1,"")</f>
        <v>1</v>
      </c>
      <c r="AA159" s="83" t="str">
        <f>REPLACE(INDEX(GroupVertices[Group],MATCH(Edges[[#This Row],[Vertex 2]],GroupVertices[Vertex],0)),1,1,"")</f>
        <v>1</v>
      </c>
      <c r="AB159" s="49">
        <v>2</v>
      </c>
      <c r="AC159" s="50">
        <v>4.444444444444445</v>
      </c>
      <c r="AD159" s="49">
        <v>0</v>
      </c>
      <c r="AE159" s="50">
        <v>0</v>
      </c>
      <c r="AF159" s="49">
        <v>0</v>
      </c>
      <c r="AG159" s="50">
        <v>0</v>
      </c>
      <c r="AH159" s="49">
        <v>43</v>
      </c>
      <c r="AI159" s="50">
        <v>95.55555555555556</v>
      </c>
      <c r="AJ159" s="49">
        <v>45</v>
      </c>
    </row>
    <row r="160" spans="1:36" ht="15">
      <c r="A160" s="69" t="s">
        <v>373</v>
      </c>
      <c r="B160" s="69" t="s">
        <v>373</v>
      </c>
      <c r="C160" s="70"/>
      <c r="D160" s="71"/>
      <c r="E160" s="72"/>
      <c r="F160" s="73"/>
      <c r="G160" s="70"/>
      <c r="H160" s="74"/>
      <c r="I160" s="75"/>
      <c r="J160" s="75"/>
      <c r="K160" s="35" t="s">
        <v>65</v>
      </c>
      <c r="L160" s="82">
        <v>160</v>
      </c>
      <c r="M160" s="82"/>
      <c r="N160" s="77"/>
      <c r="O160" s="84" t="s">
        <v>716</v>
      </c>
      <c r="P160" s="84" t="s">
        <v>716</v>
      </c>
      <c r="Q160" s="84" t="s">
        <v>872</v>
      </c>
      <c r="R160" s="86" t="s">
        <v>1363</v>
      </c>
      <c r="S160" s="88">
        <v>43382.81394675926</v>
      </c>
      <c r="T160" s="84">
        <v>242</v>
      </c>
      <c r="U160" s="84">
        <v>16</v>
      </c>
      <c r="V160" s="84"/>
      <c r="W160" s="84"/>
      <c r="X160" s="84"/>
      <c r="Y160">
        <v>1</v>
      </c>
      <c r="Z160" s="83" t="str">
        <f>REPLACE(INDEX(GroupVertices[Group],MATCH(Edges[[#This Row],[Vertex 1]],GroupVertices[Vertex],0)),1,1,"")</f>
        <v>1</v>
      </c>
      <c r="AA160" s="83" t="str">
        <f>REPLACE(INDEX(GroupVertices[Group],MATCH(Edges[[#This Row],[Vertex 2]],GroupVertices[Vertex],0)),1,1,"")</f>
        <v>1</v>
      </c>
      <c r="AB160" s="49">
        <v>0</v>
      </c>
      <c r="AC160" s="50">
        <v>0</v>
      </c>
      <c r="AD160" s="49">
        <v>0</v>
      </c>
      <c r="AE160" s="50">
        <v>0</v>
      </c>
      <c r="AF160" s="49">
        <v>0</v>
      </c>
      <c r="AG160" s="50">
        <v>0</v>
      </c>
      <c r="AH160" s="49">
        <v>18</v>
      </c>
      <c r="AI160" s="50">
        <v>100</v>
      </c>
      <c r="AJ160" s="49">
        <v>18</v>
      </c>
    </row>
    <row r="161" spans="1:36" ht="15">
      <c r="A161" s="69" t="s">
        <v>374</v>
      </c>
      <c r="B161" s="69" t="s">
        <v>374</v>
      </c>
      <c r="C161" s="70"/>
      <c r="D161" s="71"/>
      <c r="E161" s="72"/>
      <c r="F161" s="73"/>
      <c r="G161" s="70"/>
      <c r="H161" s="74"/>
      <c r="I161" s="75"/>
      <c r="J161" s="75"/>
      <c r="K161" s="35" t="s">
        <v>65</v>
      </c>
      <c r="L161" s="82">
        <v>161</v>
      </c>
      <c r="M161" s="82"/>
      <c r="N161" s="77"/>
      <c r="O161" s="84" t="s">
        <v>716</v>
      </c>
      <c r="P161" s="84" t="s">
        <v>716</v>
      </c>
      <c r="Q161" s="84" t="s">
        <v>873</v>
      </c>
      <c r="R161" s="86" t="s">
        <v>1364</v>
      </c>
      <c r="S161" s="88">
        <v>43383.12734953704</v>
      </c>
      <c r="T161" s="84">
        <v>257</v>
      </c>
      <c r="U161" s="84">
        <v>19</v>
      </c>
      <c r="V161" s="84"/>
      <c r="W161" s="84"/>
      <c r="X161" s="84" t="s">
        <v>1744</v>
      </c>
      <c r="Y161">
        <v>1</v>
      </c>
      <c r="Z161" s="83" t="str">
        <f>REPLACE(INDEX(GroupVertices[Group],MATCH(Edges[[#This Row],[Vertex 1]],GroupVertices[Vertex],0)),1,1,"")</f>
        <v>1</v>
      </c>
      <c r="AA161" s="83" t="str">
        <f>REPLACE(INDEX(GroupVertices[Group],MATCH(Edges[[#This Row],[Vertex 2]],GroupVertices[Vertex],0)),1,1,"")</f>
        <v>1</v>
      </c>
      <c r="AB161" s="49">
        <v>1</v>
      </c>
      <c r="AC161" s="50">
        <v>1.492537313432836</v>
      </c>
      <c r="AD161" s="49">
        <v>2</v>
      </c>
      <c r="AE161" s="50">
        <v>2.985074626865672</v>
      </c>
      <c r="AF161" s="49">
        <v>0</v>
      </c>
      <c r="AG161" s="50">
        <v>0</v>
      </c>
      <c r="AH161" s="49">
        <v>64</v>
      </c>
      <c r="AI161" s="50">
        <v>95.5223880597015</v>
      </c>
      <c r="AJ161" s="49">
        <v>67</v>
      </c>
    </row>
    <row r="162" spans="1:36" ht="15">
      <c r="A162" s="69" t="s">
        <v>375</v>
      </c>
      <c r="B162" s="69" t="s">
        <v>375</v>
      </c>
      <c r="C162" s="70"/>
      <c r="D162" s="71"/>
      <c r="E162" s="72"/>
      <c r="F162" s="73"/>
      <c r="G162" s="70"/>
      <c r="H162" s="74"/>
      <c r="I162" s="75"/>
      <c r="J162" s="75"/>
      <c r="K162" s="35" t="s">
        <v>65</v>
      </c>
      <c r="L162" s="82">
        <v>162</v>
      </c>
      <c r="M162" s="82"/>
      <c r="N162" s="77"/>
      <c r="O162" s="84" t="s">
        <v>716</v>
      </c>
      <c r="P162" s="84" t="s">
        <v>716</v>
      </c>
      <c r="Q162" s="84"/>
      <c r="R162" s="86" t="s">
        <v>1365</v>
      </c>
      <c r="S162" s="88">
        <v>43383.44480324074</v>
      </c>
      <c r="T162" s="84">
        <v>261</v>
      </c>
      <c r="U162" s="84">
        <v>4</v>
      </c>
      <c r="V162" s="84"/>
      <c r="W162" s="84"/>
      <c r="X162" s="84"/>
      <c r="Y162">
        <v>1</v>
      </c>
      <c r="Z162" s="83" t="str">
        <f>REPLACE(INDEX(GroupVertices[Group],MATCH(Edges[[#This Row],[Vertex 1]],GroupVertices[Vertex],0)),1,1,"")</f>
        <v>1</v>
      </c>
      <c r="AA162" s="83" t="str">
        <f>REPLACE(INDEX(GroupVertices[Group],MATCH(Edges[[#This Row],[Vertex 2]],GroupVertices[Vertex],0)),1,1,"")</f>
        <v>1</v>
      </c>
      <c r="AB162" s="49"/>
      <c r="AC162" s="50"/>
      <c r="AD162" s="49"/>
      <c r="AE162" s="50"/>
      <c r="AF162" s="49"/>
      <c r="AG162" s="50"/>
      <c r="AH162" s="49"/>
      <c r="AI162" s="50"/>
      <c r="AJ162" s="49"/>
    </row>
    <row r="163" spans="1:36" ht="15">
      <c r="A163" s="69" t="s">
        <v>376</v>
      </c>
      <c r="B163" s="69" t="s">
        <v>376</v>
      </c>
      <c r="C163" s="70"/>
      <c r="D163" s="71"/>
      <c r="E163" s="72"/>
      <c r="F163" s="73"/>
      <c r="G163" s="70"/>
      <c r="H163" s="74"/>
      <c r="I163" s="75"/>
      <c r="J163" s="75"/>
      <c r="K163" s="35" t="s">
        <v>65</v>
      </c>
      <c r="L163" s="82">
        <v>163</v>
      </c>
      <c r="M163" s="82"/>
      <c r="N163" s="77"/>
      <c r="O163" s="84" t="s">
        <v>716</v>
      </c>
      <c r="P163" s="84" t="s">
        <v>716</v>
      </c>
      <c r="Q163" s="84"/>
      <c r="R163" s="86" t="s">
        <v>1366</v>
      </c>
      <c r="S163" s="88">
        <v>43383.45128472222</v>
      </c>
      <c r="T163" s="84">
        <v>376</v>
      </c>
      <c r="U163" s="84">
        <v>14</v>
      </c>
      <c r="V163" s="84"/>
      <c r="W163" s="84"/>
      <c r="X163" s="84"/>
      <c r="Y163">
        <v>1</v>
      </c>
      <c r="Z163" s="83" t="str">
        <f>REPLACE(INDEX(GroupVertices[Group],MATCH(Edges[[#This Row],[Vertex 1]],GroupVertices[Vertex],0)),1,1,"")</f>
        <v>1</v>
      </c>
      <c r="AA163" s="83" t="str">
        <f>REPLACE(INDEX(GroupVertices[Group],MATCH(Edges[[#This Row],[Vertex 2]],GroupVertices[Vertex],0)),1,1,"")</f>
        <v>1</v>
      </c>
      <c r="AB163" s="49"/>
      <c r="AC163" s="50"/>
      <c r="AD163" s="49"/>
      <c r="AE163" s="50"/>
      <c r="AF163" s="49"/>
      <c r="AG163" s="50"/>
      <c r="AH163" s="49"/>
      <c r="AI163" s="50"/>
      <c r="AJ163" s="49"/>
    </row>
    <row r="164" spans="1:36" ht="15">
      <c r="A164" s="69" t="s">
        <v>377</v>
      </c>
      <c r="B164" s="69" t="s">
        <v>377</v>
      </c>
      <c r="C164" s="70"/>
      <c r="D164" s="71"/>
      <c r="E164" s="72"/>
      <c r="F164" s="73"/>
      <c r="G164" s="70"/>
      <c r="H164" s="74"/>
      <c r="I164" s="75"/>
      <c r="J164" s="75"/>
      <c r="K164" s="35" t="s">
        <v>65</v>
      </c>
      <c r="L164" s="82">
        <v>164</v>
      </c>
      <c r="M164" s="82"/>
      <c r="N164" s="77"/>
      <c r="O164" s="84" t="s">
        <v>716</v>
      </c>
      <c r="P164" s="84" t="s">
        <v>716</v>
      </c>
      <c r="Q164" s="84" t="s">
        <v>874</v>
      </c>
      <c r="R164" s="86" t="s">
        <v>1367</v>
      </c>
      <c r="S164" s="88">
        <v>43384.270844907405</v>
      </c>
      <c r="T164" s="84">
        <v>1020</v>
      </c>
      <c r="U164" s="84">
        <v>20</v>
      </c>
      <c r="V164" s="84"/>
      <c r="W164" s="84"/>
      <c r="X164" s="84" t="s">
        <v>1725</v>
      </c>
      <c r="Y164">
        <v>1</v>
      </c>
      <c r="Z164" s="83" t="str">
        <f>REPLACE(INDEX(GroupVertices[Group],MATCH(Edges[[#This Row],[Vertex 1]],GroupVertices[Vertex],0)),1,1,"")</f>
        <v>1</v>
      </c>
      <c r="AA164" s="83" t="str">
        <f>REPLACE(INDEX(GroupVertices[Group],MATCH(Edges[[#This Row],[Vertex 2]],GroupVertices[Vertex],0)),1,1,"")</f>
        <v>1</v>
      </c>
      <c r="AB164" s="49">
        <v>0</v>
      </c>
      <c r="AC164" s="50">
        <v>0</v>
      </c>
      <c r="AD164" s="49">
        <v>0</v>
      </c>
      <c r="AE164" s="50">
        <v>0</v>
      </c>
      <c r="AF164" s="49">
        <v>0</v>
      </c>
      <c r="AG164" s="50">
        <v>0</v>
      </c>
      <c r="AH164" s="49">
        <v>16</v>
      </c>
      <c r="AI164" s="50">
        <v>100</v>
      </c>
      <c r="AJ164" s="49">
        <v>16</v>
      </c>
    </row>
    <row r="165" spans="1:36" ht="15">
      <c r="A165" s="69" t="s">
        <v>378</v>
      </c>
      <c r="B165" s="69" t="s">
        <v>378</v>
      </c>
      <c r="C165" s="70"/>
      <c r="D165" s="71"/>
      <c r="E165" s="72"/>
      <c r="F165" s="73"/>
      <c r="G165" s="70"/>
      <c r="H165" s="74"/>
      <c r="I165" s="75"/>
      <c r="J165" s="75"/>
      <c r="K165" s="35" t="s">
        <v>65</v>
      </c>
      <c r="L165" s="82">
        <v>165</v>
      </c>
      <c r="M165" s="82"/>
      <c r="N165" s="77"/>
      <c r="O165" s="84" t="s">
        <v>716</v>
      </c>
      <c r="P165" s="84" t="s">
        <v>716</v>
      </c>
      <c r="Q165" s="84" t="s">
        <v>875</v>
      </c>
      <c r="R165" s="86" t="s">
        <v>1368</v>
      </c>
      <c r="S165" s="88">
        <v>43384.947916666664</v>
      </c>
      <c r="T165" s="84">
        <v>214</v>
      </c>
      <c r="U165" s="84">
        <v>31</v>
      </c>
      <c r="V165" s="84"/>
      <c r="W165" s="84"/>
      <c r="X165" s="84" t="s">
        <v>1748</v>
      </c>
      <c r="Y165">
        <v>1</v>
      </c>
      <c r="Z165" s="83" t="str">
        <f>REPLACE(INDEX(GroupVertices[Group],MATCH(Edges[[#This Row],[Vertex 1]],GroupVertices[Vertex],0)),1,1,"")</f>
        <v>1</v>
      </c>
      <c r="AA165" s="83" t="str">
        <f>REPLACE(INDEX(GroupVertices[Group],MATCH(Edges[[#This Row],[Vertex 2]],GroupVertices[Vertex],0)),1,1,"")</f>
        <v>1</v>
      </c>
      <c r="AB165" s="49">
        <v>0</v>
      </c>
      <c r="AC165" s="50">
        <v>0</v>
      </c>
      <c r="AD165" s="49">
        <v>1</v>
      </c>
      <c r="AE165" s="50">
        <v>5</v>
      </c>
      <c r="AF165" s="49">
        <v>0</v>
      </c>
      <c r="AG165" s="50">
        <v>0</v>
      </c>
      <c r="AH165" s="49">
        <v>19</v>
      </c>
      <c r="AI165" s="50">
        <v>95</v>
      </c>
      <c r="AJ165" s="49">
        <v>20</v>
      </c>
    </row>
    <row r="166" spans="1:36" ht="15">
      <c r="A166" s="69" t="s">
        <v>379</v>
      </c>
      <c r="B166" s="69" t="s">
        <v>379</v>
      </c>
      <c r="C166" s="70"/>
      <c r="D166" s="71"/>
      <c r="E166" s="72"/>
      <c r="F166" s="73"/>
      <c r="G166" s="70"/>
      <c r="H166" s="74"/>
      <c r="I166" s="75"/>
      <c r="J166" s="75"/>
      <c r="K166" s="35" t="s">
        <v>65</v>
      </c>
      <c r="L166" s="82">
        <v>166</v>
      </c>
      <c r="M166" s="82"/>
      <c r="N166" s="77"/>
      <c r="O166" s="84" t="s">
        <v>716</v>
      </c>
      <c r="P166" s="84" t="s">
        <v>716</v>
      </c>
      <c r="Q166" s="84" t="s">
        <v>876</v>
      </c>
      <c r="R166" s="86" t="s">
        <v>1369</v>
      </c>
      <c r="S166" s="88">
        <v>43385.123078703706</v>
      </c>
      <c r="T166" s="84">
        <v>526</v>
      </c>
      <c r="U166" s="84">
        <v>13</v>
      </c>
      <c r="V166" s="84"/>
      <c r="W166" s="84"/>
      <c r="X166" s="84" t="s">
        <v>1744</v>
      </c>
      <c r="Y166">
        <v>1</v>
      </c>
      <c r="Z166" s="83" t="str">
        <f>REPLACE(INDEX(GroupVertices[Group],MATCH(Edges[[#This Row],[Vertex 1]],GroupVertices[Vertex],0)),1,1,"")</f>
        <v>1</v>
      </c>
      <c r="AA166" s="83" t="str">
        <f>REPLACE(INDEX(GroupVertices[Group],MATCH(Edges[[#This Row],[Vertex 2]],GroupVertices[Vertex],0)),1,1,"")</f>
        <v>1</v>
      </c>
      <c r="AB166" s="49">
        <v>0</v>
      </c>
      <c r="AC166" s="50">
        <v>0</v>
      </c>
      <c r="AD166" s="49">
        <v>1</v>
      </c>
      <c r="AE166" s="50">
        <v>4.3478260869565215</v>
      </c>
      <c r="AF166" s="49">
        <v>0</v>
      </c>
      <c r="AG166" s="50">
        <v>0</v>
      </c>
      <c r="AH166" s="49">
        <v>22</v>
      </c>
      <c r="AI166" s="50">
        <v>95.65217391304348</v>
      </c>
      <c r="AJ166" s="49">
        <v>23</v>
      </c>
    </row>
    <row r="167" spans="1:36" ht="15">
      <c r="A167" s="69" t="s">
        <v>380</v>
      </c>
      <c r="B167" s="69" t="s">
        <v>380</v>
      </c>
      <c r="C167" s="70"/>
      <c r="D167" s="71"/>
      <c r="E167" s="72"/>
      <c r="F167" s="73"/>
      <c r="G167" s="70"/>
      <c r="H167" s="74"/>
      <c r="I167" s="75"/>
      <c r="J167" s="75"/>
      <c r="K167" s="35" t="s">
        <v>65</v>
      </c>
      <c r="L167" s="82">
        <v>167</v>
      </c>
      <c r="M167" s="82"/>
      <c r="N167" s="77"/>
      <c r="O167" s="84" t="s">
        <v>716</v>
      </c>
      <c r="P167" s="84" t="s">
        <v>716</v>
      </c>
      <c r="Q167" s="84" t="s">
        <v>877</v>
      </c>
      <c r="R167" s="86" t="s">
        <v>1370</v>
      </c>
      <c r="S167" s="88">
        <v>43385.79861111111</v>
      </c>
      <c r="T167" s="84">
        <v>485</v>
      </c>
      <c r="U167" s="84">
        <v>13</v>
      </c>
      <c r="V167" s="84"/>
      <c r="W167" s="84"/>
      <c r="X167" s="84" t="s">
        <v>1713</v>
      </c>
      <c r="Y167">
        <v>1</v>
      </c>
      <c r="Z167" s="83" t="str">
        <f>REPLACE(INDEX(GroupVertices[Group],MATCH(Edges[[#This Row],[Vertex 1]],GroupVertices[Vertex],0)),1,1,"")</f>
        <v>1</v>
      </c>
      <c r="AA167" s="83" t="str">
        <f>REPLACE(INDEX(GroupVertices[Group],MATCH(Edges[[#This Row],[Vertex 2]],GroupVertices[Vertex],0)),1,1,"")</f>
        <v>1</v>
      </c>
      <c r="AB167" s="49">
        <v>1</v>
      </c>
      <c r="AC167" s="50">
        <v>4.166666666666667</v>
      </c>
      <c r="AD167" s="49">
        <v>1</v>
      </c>
      <c r="AE167" s="50">
        <v>4.166666666666667</v>
      </c>
      <c r="AF167" s="49">
        <v>0</v>
      </c>
      <c r="AG167" s="50">
        <v>0</v>
      </c>
      <c r="AH167" s="49">
        <v>22</v>
      </c>
      <c r="AI167" s="50">
        <v>91.66666666666667</v>
      </c>
      <c r="AJ167" s="49">
        <v>24</v>
      </c>
    </row>
    <row r="168" spans="1:36" ht="15">
      <c r="A168" s="69" t="s">
        <v>381</v>
      </c>
      <c r="B168" s="69" t="s">
        <v>381</v>
      </c>
      <c r="C168" s="70"/>
      <c r="D168" s="71"/>
      <c r="E168" s="72"/>
      <c r="F168" s="73"/>
      <c r="G168" s="70"/>
      <c r="H168" s="74"/>
      <c r="I168" s="75"/>
      <c r="J168" s="75"/>
      <c r="K168" s="35" t="s">
        <v>65</v>
      </c>
      <c r="L168" s="82">
        <v>168</v>
      </c>
      <c r="M168" s="82"/>
      <c r="N168" s="77"/>
      <c r="O168" s="84" t="s">
        <v>716</v>
      </c>
      <c r="P168" s="84" t="s">
        <v>716</v>
      </c>
      <c r="Q168" s="84" t="s">
        <v>878</v>
      </c>
      <c r="R168" s="86" t="s">
        <v>1371</v>
      </c>
      <c r="S168" s="88">
        <v>43386.770833333336</v>
      </c>
      <c r="T168" s="84">
        <v>459</v>
      </c>
      <c r="U168" s="84">
        <v>54</v>
      </c>
      <c r="V168" s="84"/>
      <c r="W168" s="84"/>
      <c r="X168" s="84"/>
      <c r="Y168">
        <v>1</v>
      </c>
      <c r="Z168" s="83" t="str">
        <f>REPLACE(INDEX(GroupVertices[Group],MATCH(Edges[[#This Row],[Vertex 1]],GroupVertices[Vertex],0)),1,1,"")</f>
        <v>1</v>
      </c>
      <c r="AA168" s="83" t="str">
        <f>REPLACE(INDEX(GroupVertices[Group],MATCH(Edges[[#This Row],[Vertex 2]],GroupVertices[Vertex],0)),1,1,"")</f>
        <v>1</v>
      </c>
      <c r="AB168" s="49">
        <v>0</v>
      </c>
      <c r="AC168" s="50">
        <v>0</v>
      </c>
      <c r="AD168" s="49">
        <v>0</v>
      </c>
      <c r="AE168" s="50">
        <v>0</v>
      </c>
      <c r="AF168" s="49">
        <v>0</v>
      </c>
      <c r="AG168" s="50">
        <v>0</v>
      </c>
      <c r="AH168" s="49">
        <v>28</v>
      </c>
      <c r="AI168" s="50">
        <v>100</v>
      </c>
      <c r="AJ168" s="49">
        <v>28</v>
      </c>
    </row>
    <row r="169" spans="1:36" ht="15">
      <c r="A169" s="69" t="s">
        <v>382</v>
      </c>
      <c r="B169" s="69" t="s">
        <v>382</v>
      </c>
      <c r="C169" s="70"/>
      <c r="D169" s="71"/>
      <c r="E169" s="72"/>
      <c r="F169" s="73"/>
      <c r="G169" s="70"/>
      <c r="H169" s="74"/>
      <c r="I169" s="75"/>
      <c r="J169" s="75"/>
      <c r="K169" s="35" t="s">
        <v>65</v>
      </c>
      <c r="L169" s="82">
        <v>169</v>
      </c>
      <c r="M169" s="82"/>
      <c r="N169" s="77"/>
      <c r="O169" s="84" t="s">
        <v>716</v>
      </c>
      <c r="P169" s="84" t="s">
        <v>716</v>
      </c>
      <c r="Q169" s="84" t="s">
        <v>879</v>
      </c>
      <c r="R169" s="86" t="s">
        <v>1372</v>
      </c>
      <c r="S169" s="88">
        <v>43387.22924768519</v>
      </c>
      <c r="T169" s="84">
        <v>207</v>
      </c>
      <c r="U169" s="84">
        <v>6</v>
      </c>
      <c r="V169" s="84"/>
      <c r="W169" s="84"/>
      <c r="X169" s="84"/>
      <c r="Y169">
        <v>1</v>
      </c>
      <c r="Z169" s="83" t="str">
        <f>REPLACE(INDEX(GroupVertices[Group],MATCH(Edges[[#This Row],[Vertex 1]],GroupVertices[Vertex],0)),1,1,"")</f>
        <v>1</v>
      </c>
      <c r="AA169" s="83" t="str">
        <f>REPLACE(INDEX(GroupVertices[Group],MATCH(Edges[[#This Row],[Vertex 2]],GroupVertices[Vertex],0)),1,1,"")</f>
        <v>1</v>
      </c>
      <c r="AB169" s="49">
        <v>2</v>
      </c>
      <c r="AC169" s="50">
        <v>9.090909090909092</v>
      </c>
      <c r="AD169" s="49">
        <v>0</v>
      </c>
      <c r="AE169" s="50">
        <v>0</v>
      </c>
      <c r="AF169" s="49">
        <v>0</v>
      </c>
      <c r="AG169" s="50">
        <v>0</v>
      </c>
      <c r="AH169" s="49">
        <v>20</v>
      </c>
      <c r="AI169" s="50">
        <v>90.9090909090909</v>
      </c>
      <c r="AJ169" s="49">
        <v>22</v>
      </c>
    </row>
    <row r="170" spans="1:36" ht="15">
      <c r="A170" s="69" t="s">
        <v>383</v>
      </c>
      <c r="B170" s="69" t="s">
        <v>383</v>
      </c>
      <c r="C170" s="70"/>
      <c r="D170" s="71"/>
      <c r="E170" s="72"/>
      <c r="F170" s="73"/>
      <c r="G170" s="70"/>
      <c r="H170" s="74"/>
      <c r="I170" s="75"/>
      <c r="J170" s="75"/>
      <c r="K170" s="35" t="s">
        <v>65</v>
      </c>
      <c r="L170" s="82">
        <v>170</v>
      </c>
      <c r="M170" s="82"/>
      <c r="N170" s="77"/>
      <c r="O170" s="84" t="s">
        <v>716</v>
      </c>
      <c r="P170" s="84" t="s">
        <v>716</v>
      </c>
      <c r="Q170" s="84" t="s">
        <v>880</v>
      </c>
      <c r="R170" s="86" t="s">
        <v>1373</v>
      </c>
      <c r="S170" s="88">
        <v>43387.791597222225</v>
      </c>
      <c r="T170" s="84">
        <v>397</v>
      </c>
      <c r="U170" s="84">
        <v>27</v>
      </c>
      <c r="V170" s="84" t="s">
        <v>1709</v>
      </c>
      <c r="W170" s="84" t="s">
        <v>1712</v>
      </c>
      <c r="X170" s="84" t="s">
        <v>1713</v>
      </c>
      <c r="Y170">
        <v>1</v>
      </c>
      <c r="Z170" s="83" t="str">
        <f>REPLACE(INDEX(GroupVertices[Group],MATCH(Edges[[#This Row],[Vertex 1]],GroupVertices[Vertex],0)),1,1,"")</f>
        <v>1</v>
      </c>
      <c r="AA170" s="83" t="str">
        <f>REPLACE(INDEX(GroupVertices[Group],MATCH(Edges[[#This Row],[Vertex 2]],GroupVertices[Vertex],0)),1,1,"")</f>
        <v>1</v>
      </c>
      <c r="AB170" s="49">
        <v>2</v>
      </c>
      <c r="AC170" s="50">
        <v>8.695652173913043</v>
      </c>
      <c r="AD170" s="49">
        <v>1</v>
      </c>
      <c r="AE170" s="50">
        <v>4.3478260869565215</v>
      </c>
      <c r="AF170" s="49">
        <v>0</v>
      </c>
      <c r="AG170" s="50">
        <v>0</v>
      </c>
      <c r="AH170" s="49">
        <v>20</v>
      </c>
      <c r="AI170" s="50">
        <v>86.95652173913044</v>
      </c>
      <c r="AJ170" s="49">
        <v>23</v>
      </c>
    </row>
    <row r="171" spans="1:36" ht="15">
      <c r="A171" s="69" t="s">
        <v>384</v>
      </c>
      <c r="B171" s="69" t="s">
        <v>384</v>
      </c>
      <c r="C171" s="70"/>
      <c r="D171" s="71"/>
      <c r="E171" s="72"/>
      <c r="F171" s="73"/>
      <c r="G171" s="70"/>
      <c r="H171" s="74"/>
      <c r="I171" s="75"/>
      <c r="J171" s="75"/>
      <c r="K171" s="35" t="s">
        <v>65</v>
      </c>
      <c r="L171" s="82">
        <v>171</v>
      </c>
      <c r="M171" s="82"/>
      <c r="N171" s="77"/>
      <c r="O171" s="84" t="s">
        <v>716</v>
      </c>
      <c r="P171" s="84" t="s">
        <v>716</v>
      </c>
      <c r="Q171" s="84" t="s">
        <v>881</v>
      </c>
      <c r="R171" s="86" t="s">
        <v>1374</v>
      </c>
      <c r="S171" s="88">
        <v>43388.765914351854</v>
      </c>
      <c r="T171" s="84">
        <v>381</v>
      </c>
      <c r="U171" s="84">
        <v>9</v>
      </c>
      <c r="V171" s="84"/>
      <c r="W171" s="84"/>
      <c r="X171" s="84"/>
      <c r="Y171">
        <v>1</v>
      </c>
      <c r="Z171" s="83" t="str">
        <f>REPLACE(INDEX(GroupVertices[Group],MATCH(Edges[[#This Row],[Vertex 1]],GroupVertices[Vertex],0)),1,1,"")</f>
        <v>1</v>
      </c>
      <c r="AA171" s="83" t="str">
        <f>REPLACE(INDEX(GroupVertices[Group],MATCH(Edges[[#This Row],[Vertex 2]],GroupVertices[Vertex],0)),1,1,"")</f>
        <v>1</v>
      </c>
      <c r="AB171" s="49">
        <v>1</v>
      </c>
      <c r="AC171" s="50">
        <v>2.7777777777777777</v>
      </c>
      <c r="AD171" s="49">
        <v>0</v>
      </c>
      <c r="AE171" s="50">
        <v>0</v>
      </c>
      <c r="AF171" s="49">
        <v>0</v>
      </c>
      <c r="AG171" s="50">
        <v>0</v>
      </c>
      <c r="AH171" s="49">
        <v>35</v>
      </c>
      <c r="AI171" s="50">
        <v>97.22222222222223</v>
      </c>
      <c r="AJ171" s="49">
        <v>36</v>
      </c>
    </row>
    <row r="172" spans="1:36" ht="15">
      <c r="A172" s="69" t="s">
        <v>385</v>
      </c>
      <c r="B172" s="69" t="s">
        <v>385</v>
      </c>
      <c r="C172" s="70"/>
      <c r="D172" s="71"/>
      <c r="E172" s="72"/>
      <c r="F172" s="73"/>
      <c r="G172" s="70"/>
      <c r="H172" s="74"/>
      <c r="I172" s="75"/>
      <c r="J172" s="75"/>
      <c r="K172" s="35" t="s">
        <v>65</v>
      </c>
      <c r="L172" s="82">
        <v>172</v>
      </c>
      <c r="M172" s="82"/>
      <c r="N172" s="77"/>
      <c r="O172" s="84" t="s">
        <v>716</v>
      </c>
      <c r="P172" s="84" t="s">
        <v>716</v>
      </c>
      <c r="Q172" s="84" t="s">
        <v>882</v>
      </c>
      <c r="R172" s="86" t="s">
        <v>1375</v>
      </c>
      <c r="S172" s="88">
        <v>43389.273194444446</v>
      </c>
      <c r="T172" s="84">
        <v>280</v>
      </c>
      <c r="U172" s="84">
        <v>9</v>
      </c>
      <c r="V172" s="84"/>
      <c r="W172" s="84"/>
      <c r="X172" s="84"/>
      <c r="Y172">
        <v>1</v>
      </c>
      <c r="Z172" s="83" t="str">
        <f>REPLACE(INDEX(GroupVertices[Group],MATCH(Edges[[#This Row],[Vertex 1]],GroupVertices[Vertex],0)),1,1,"")</f>
        <v>1</v>
      </c>
      <c r="AA172" s="83" t="str">
        <f>REPLACE(INDEX(GroupVertices[Group],MATCH(Edges[[#This Row],[Vertex 2]],GroupVertices[Vertex],0)),1,1,"")</f>
        <v>1</v>
      </c>
      <c r="AB172" s="49">
        <v>1</v>
      </c>
      <c r="AC172" s="50">
        <v>16.666666666666668</v>
      </c>
      <c r="AD172" s="49">
        <v>0</v>
      </c>
      <c r="AE172" s="50">
        <v>0</v>
      </c>
      <c r="AF172" s="49">
        <v>0</v>
      </c>
      <c r="AG172" s="50">
        <v>0</v>
      </c>
      <c r="AH172" s="49">
        <v>5</v>
      </c>
      <c r="AI172" s="50">
        <v>83.33333333333333</v>
      </c>
      <c r="AJ172" s="49">
        <v>6</v>
      </c>
    </row>
    <row r="173" spans="1:36" ht="15">
      <c r="A173" s="69" t="s">
        <v>386</v>
      </c>
      <c r="B173" s="69" t="s">
        <v>386</v>
      </c>
      <c r="C173" s="70"/>
      <c r="D173" s="71"/>
      <c r="E173" s="72"/>
      <c r="F173" s="73"/>
      <c r="G173" s="70"/>
      <c r="H173" s="74"/>
      <c r="I173" s="75"/>
      <c r="J173" s="75"/>
      <c r="K173" s="35" t="s">
        <v>65</v>
      </c>
      <c r="L173" s="82">
        <v>173</v>
      </c>
      <c r="M173" s="82"/>
      <c r="N173" s="77"/>
      <c r="O173" s="84" t="s">
        <v>716</v>
      </c>
      <c r="P173" s="84" t="s">
        <v>716</v>
      </c>
      <c r="Q173" s="84" t="s">
        <v>883</v>
      </c>
      <c r="R173" s="86" t="s">
        <v>1376</v>
      </c>
      <c r="S173" s="88">
        <v>43389.80804398148</v>
      </c>
      <c r="T173" s="84">
        <v>258</v>
      </c>
      <c r="U173" s="84">
        <v>10</v>
      </c>
      <c r="V173" s="84"/>
      <c r="W173" s="84"/>
      <c r="X173" s="84" t="s">
        <v>1725</v>
      </c>
      <c r="Y173">
        <v>1</v>
      </c>
      <c r="Z173" s="83" t="str">
        <f>REPLACE(INDEX(GroupVertices[Group],MATCH(Edges[[#This Row],[Vertex 1]],GroupVertices[Vertex],0)),1,1,"")</f>
        <v>1</v>
      </c>
      <c r="AA173" s="83" t="str">
        <f>REPLACE(INDEX(GroupVertices[Group],MATCH(Edges[[#This Row],[Vertex 2]],GroupVertices[Vertex],0)),1,1,"")</f>
        <v>1</v>
      </c>
      <c r="AB173" s="49">
        <v>2</v>
      </c>
      <c r="AC173" s="50">
        <v>3.225806451612903</v>
      </c>
      <c r="AD173" s="49">
        <v>1</v>
      </c>
      <c r="AE173" s="50">
        <v>1.6129032258064515</v>
      </c>
      <c r="AF173" s="49">
        <v>0</v>
      </c>
      <c r="AG173" s="50">
        <v>0</v>
      </c>
      <c r="AH173" s="49">
        <v>59</v>
      </c>
      <c r="AI173" s="50">
        <v>95.16129032258064</v>
      </c>
      <c r="AJ173" s="49">
        <v>62</v>
      </c>
    </row>
    <row r="174" spans="1:36" ht="15">
      <c r="A174" s="69" t="s">
        <v>387</v>
      </c>
      <c r="B174" s="69" t="s">
        <v>387</v>
      </c>
      <c r="C174" s="70"/>
      <c r="D174" s="71"/>
      <c r="E174" s="72"/>
      <c r="F174" s="73"/>
      <c r="G174" s="70"/>
      <c r="H174" s="74"/>
      <c r="I174" s="75"/>
      <c r="J174" s="75"/>
      <c r="K174" s="35" t="s">
        <v>65</v>
      </c>
      <c r="L174" s="82">
        <v>174</v>
      </c>
      <c r="M174" s="82"/>
      <c r="N174" s="77"/>
      <c r="O174" s="84" t="s">
        <v>716</v>
      </c>
      <c r="P174" s="84" t="s">
        <v>716</v>
      </c>
      <c r="Q174" s="84" t="s">
        <v>884</v>
      </c>
      <c r="R174" s="86" t="s">
        <v>1377</v>
      </c>
      <c r="S174" s="88">
        <v>43389.91204861111</v>
      </c>
      <c r="T174" s="84">
        <v>343</v>
      </c>
      <c r="U174" s="84">
        <v>15</v>
      </c>
      <c r="V174" s="84"/>
      <c r="W174" s="84"/>
      <c r="X174" s="84"/>
      <c r="Y174">
        <v>1</v>
      </c>
      <c r="Z174" s="83" t="str">
        <f>REPLACE(INDEX(GroupVertices[Group],MATCH(Edges[[#This Row],[Vertex 1]],GroupVertices[Vertex],0)),1,1,"")</f>
        <v>1</v>
      </c>
      <c r="AA174" s="83" t="str">
        <f>REPLACE(INDEX(GroupVertices[Group],MATCH(Edges[[#This Row],[Vertex 2]],GroupVertices[Vertex],0)),1,1,"")</f>
        <v>1</v>
      </c>
      <c r="AB174" s="49">
        <v>4</v>
      </c>
      <c r="AC174" s="50">
        <v>9.523809523809524</v>
      </c>
      <c r="AD174" s="49">
        <v>0</v>
      </c>
      <c r="AE174" s="50">
        <v>0</v>
      </c>
      <c r="AF174" s="49">
        <v>0</v>
      </c>
      <c r="AG174" s="50">
        <v>0</v>
      </c>
      <c r="AH174" s="49">
        <v>38</v>
      </c>
      <c r="AI174" s="50">
        <v>90.47619047619048</v>
      </c>
      <c r="AJ174" s="49">
        <v>42</v>
      </c>
    </row>
    <row r="175" spans="1:36" ht="15">
      <c r="A175" s="69" t="s">
        <v>388</v>
      </c>
      <c r="B175" s="69" t="s">
        <v>388</v>
      </c>
      <c r="C175" s="70"/>
      <c r="D175" s="71"/>
      <c r="E175" s="72"/>
      <c r="F175" s="73"/>
      <c r="G175" s="70"/>
      <c r="H175" s="74"/>
      <c r="I175" s="75"/>
      <c r="J175" s="75"/>
      <c r="K175" s="35" t="s">
        <v>65</v>
      </c>
      <c r="L175" s="82">
        <v>175</v>
      </c>
      <c r="M175" s="82"/>
      <c r="N175" s="77"/>
      <c r="O175" s="84" t="s">
        <v>716</v>
      </c>
      <c r="P175" s="84" t="s">
        <v>716</v>
      </c>
      <c r="Q175" s="84" t="s">
        <v>885</v>
      </c>
      <c r="R175" s="86" t="s">
        <v>1378</v>
      </c>
      <c r="S175" s="88">
        <v>43390.239583333336</v>
      </c>
      <c r="T175" s="84">
        <v>269</v>
      </c>
      <c r="U175" s="84">
        <v>15</v>
      </c>
      <c r="V175" s="84"/>
      <c r="W175" s="84"/>
      <c r="X175" s="84" t="s">
        <v>1744</v>
      </c>
      <c r="Y175">
        <v>1</v>
      </c>
      <c r="Z175" s="83" t="str">
        <f>REPLACE(INDEX(GroupVertices[Group],MATCH(Edges[[#This Row],[Vertex 1]],GroupVertices[Vertex],0)),1,1,"")</f>
        <v>1</v>
      </c>
      <c r="AA175" s="83" t="str">
        <f>REPLACE(INDEX(GroupVertices[Group],MATCH(Edges[[#This Row],[Vertex 2]],GroupVertices[Vertex],0)),1,1,"")</f>
        <v>1</v>
      </c>
      <c r="AB175" s="49">
        <v>0</v>
      </c>
      <c r="AC175" s="50">
        <v>0</v>
      </c>
      <c r="AD175" s="49">
        <v>0</v>
      </c>
      <c r="AE175" s="50">
        <v>0</v>
      </c>
      <c r="AF175" s="49">
        <v>0</v>
      </c>
      <c r="AG175" s="50">
        <v>0</v>
      </c>
      <c r="AH175" s="49">
        <v>20</v>
      </c>
      <c r="AI175" s="50">
        <v>100</v>
      </c>
      <c r="AJ175" s="49">
        <v>20</v>
      </c>
    </row>
    <row r="176" spans="1:36" ht="15">
      <c r="A176" s="69" t="s">
        <v>389</v>
      </c>
      <c r="B176" s="69" t="s">
        <v>389</v>
      </c>
      <c r="C176" s="70"/>
      <c r="D176" s="71"/>
      <c r="E176" s="72"/>
      <c r="F176" s="73"/>
      <c r="G176" s="70"/>
      <c r="H176" s="74"/>
      <c r="I176" s="75"/>
      <c r="J176" s="75"/>
      <c r="K176" s="35" t="s">
        <v>65</v>
      </c>
      <c r="L176" s="82">
        <v>176</v>
      </c>
      <c r="M176" s="82"/>
      <c r="N176" s="77"/>
      <c r="O176" s="84" t="s">
        <v>716</v>
      </c>
      <c r="P176" s="84" t="s">
        <v>716</v>
      </c>
      <c r="Q176" s="84" t="s">
        <v>886</v>
      </c>
      <c r="R176" s="86" t="s">
        <v>1379</v>
      </c>
      <c r="S176" s="88">
        <v>43391.25099537037</v>
      </c>
      <c r="T176" s="84">
        <v>1126</v>
      </c>
      <c r="U176" s="84">
        <v>42</v>
      </c>
      <c r="V176" s="84"/>
      <c r="W176" s="84"/>
      <c r="X176" s="84"/>
      <c r="Y176">
        <v>1</v>
      </c>
      <c r="Z176" s="83" t="str">
        <f>REPLACE(INDEX(GroupVertices[Group],MATCH(Edges[[#This Row],[Vertex 1]],GroupVertices[Vertex],0)),1,1,"")</f>
        <v>1</v>
      </c>
      <c r="AA176" s="83" t="str">
        <f>REPLACE(INDEX(GroupVertices[Group],MATCH(Edges[[#This Row],[Vertex 2]],GroupVertices[Vertex],0)),1,1,"")</f>
        <v>1</v>
      </c>
      <c r="AB176" s="49">
        <v>0</v>
      </c>
      <c r="AC176" s="50">
        <v>0</v>
      </c>
      <c r="AD176" s="49">
        <v>0</v>
      </c>
      <c r="AE176" s="50">
        <v>0</v>
      </c>
      <c r="AF176" s="49">
        <v>0</v>
      </c>
      <c r="AG176" s="50">
        <v>0</v>
      </c>
      <c r="AH176" s="49">
        <v>17</v>
      </c>
      <c r="AI176" s="50">
        <v>100</v>
      </c>
      <c r="AJ176" s="49">
        <v>17</v>
      </c>
    </row>
    <row r="177" spans="1:36" ht="15">
      <c r="A177" s="69" t="s">
        <v>390</v>
      </c>
      <c r="B177" s="69" t="s">
        <v>390</v>
      </c>
      <c r="C177" s="70"/>
      <c r="D177" s="71"/>
      <c r="E177" s="72"/>
      <c r="F177" s="73"/>
      <c r="G177" s="70"/>
      <c r="H177" s="74"/>
      <c r="I177" s="75"/>
      <c r="J177" s="75"/>
      <c r="K177" s="35" t="s">
        <v>65</v>
      </c>
      <c r="L177" s="82">
        <v>177</v>
      </c>
      <c r="M177" s="82"/>
      <c r="N177" s="77"/>
      <c r="O177" s="84" t="s">
        <v>716</v>
      </c>
      <c r="P177" s="84" t="s">
        <v>716</v>
      </c>
      <c r="Q177" s="84" t="s">
        <v>887</v>
      </c>
      <c r="R177" s="86" t="s">
        <v>1380</v>
      </c>
      <c r="S177" s="88">
        <v>43391.50001157408</v>
      </c>
      <c r="T177" s="84">
        <v>637</v>
      </c>
      <c r="U177" s="84">
        <v>5</v>
      </c>
      <c r="V177" s="84"/>
      <c r="W177" s="84"/>
      <c r="X177" s="84"/>
      <c r="Y177">
        <v>1</v>
      </c>
      <c r="Z177" s="83" t="str">
        <f>REPLACE(INDEX(GroupVertices[Group],MATCH(Edges[[#This Row],[Vertex 1]],GroupVertices[Vertex],0)),1,1,"")</f>
        <v>1</v>
      </c>
      <c r="AA177" s="83" t="str">
        <f>REPLACE(INDEX(GroupVertices[Group],MATCH(Edges[[#This Row],[Vertex 2]],GroupVertices[Vertex],0)),1,1,"")</f>
        <v>1</v>
      </c>
      <c r="AB177" s="49">
        <v>2</v>
      </c>
      <c r="AC177" s="50">
        <v>4.545454545454546</v>
      </c>
      <c r="AD177" s="49">
        <v>0</v>
      </c>
      <c r="AE177" s="50">
        <v>0</v>
      </c>
      <c r="AF177" s="49">
        <v>0</v>
      </c>
      <c r="AG177" s="50">
        <v>0</v>
      </c>
      <c r="AH177" s="49">
        <v>42</v>
      </c>
      <c r="AI177" s="50">
        <v>95.45454545454545</v>
      </c>
      <c r="AJ177" s="49">
        <v>44</v>
      </c>
    </row>
    <row r="178" spans="1:36" ht="15">
      <c r="A178" s="69" t="s">
        <v>391</v>
      </c>
      <c r="B178" s="69" t="s">
        <v>391</v>
      </c>
      <c r="C178" s="70"/>
      <c r="D178" s="71"/>
      <c r="E178" s="72"/>
      <c r="F178" s="73"/>
      <c r="G178" s="70"/>
      <c r="H178" s="74"/>
      <c r="I178" s="75"/>
      <c r="J178" s="75"/>
      <c r="K178" s="35" t="s">
        <v>65</v>
      </c>
      <c r="L178" s="82">
        <v>178</v>
      </c>
      <c r="M178" s="82"/>
      <c r="N178" s="77"/>
      <c r="O178" s="84" t="s">
        <v>716</v>
      </c>
      <c r="P178" s="84" t="s">
        <v>716</v>
      </c>
      <c r="Q178" s="84" t="s">
        <v>888</v>
      </c>
      <c r="R178" s="86" t="s">
        <v>1381</v>
      </c>
      <c r="S178" s="88">
        <v>43392.25667824074</v>
      </c>
      <c r="T178" s="84">
        <v>135</v>
      </c>
      <c r="U178" s="84">
        <v>9</v>
      </c>
      <c r="V178" s="84"/>
      <c r="W178" s="84"/>
      <c r="X178" s="84" t="s">
        <v>1749</v>
      </c>
      <c r="Y178">
        <v>1</v>
      </c>
      <c r="Z178" s="83" t="str">
        <f>REPLACE(INDEX(GroupVertices[Group],MATCH(Edges[[#This Row],[Vertex 1]],GroupVertices[Vertex],0)),1,1,"")</f>
        <v>1</v>
      </c>
      <c r="AA178" s="83" t="str">
        <f>REPLACE(INDEX(GroupVertices[Group],MATCH(Edges[[#This Row],[Vertex 2]],GroupVertices[Vertex],0)),1,1,"")</f>
        <v>1</v>
      </c>
      <c r="AB178" s="49">
        <v>2</v>
      </c>
      <c r="AC178" s="50">
        <v>7.142857142857143</v>
      </c>
      <c r="AD178" s="49">
        <v>1</v>
      </c>
      <c r="AE178" s="50">
        <v>3.5714285714285716</v>
      </c>
      <c r="AF178" s="49">
        <v>0</v>
      </c>
      <c r="AG178" s="50">
        <v>0</v>
      </c>
      <c r="AH178" s="49">
        <v>25</v>
      </c>
      <c r="AI178" s="50">
        <v>89.28571428571429</v>
      </c>
      <c r="AJ178" s="49">
        <v>28</v>
      </c>
    </row>
    <row r="179" spans="1:36" ht="15">
      <c r="A179" s="69" t="s">
        <v>392</v>
      </c>
      <c r="B179" s="69" t="s">
        <v>392</v>
      </c>
      <c r="C179" s="70"/>
      <c r="D179" s="71"/>
      <c r="E179" s="72"/>
      <c r="F179" s="73"/>
      <c r="G179" s="70"/>
      <c r="H179" s="74"/>
      <c r="I179" s="75"/>
      <c r="J179" s="75"/>
      <c r="K179" s="35" t="s">
        <v>65</v>
      </c>
      <c r="L179" s="82">
        <v>179</v>
      </c>
      <c r="M179" s="82"/>
      <c r="N179" s="77"/>
      <c r="O179" s="84" t="s">
        <v>716</v>
      </c>
      <c r="P179" s="84" t="s">
        <v>716</v>
      </c>
      <c r="Q179" s="84" t="s">
        <v>889</v>
      </c>
      <c r="R179" s="86" t="s">
        <v>1382</v>
      </c>
      <c r="S179" s="88">
        <v>43393.81527777778</v>
      </c>
      <c r="T179" s="84">
        <v>1476</v>
      </c>
      <c r="U179" s="84">
        <v>33</v>
      </c>
      <c r="V179" s="84"/>
      <c r="W179" s="84"/>
      <c r="X179" s="84"/>
      <c r="Y179">
        <v>1</v>
      </c>
      <c r="Z179" s="83" t="str">
        <f>REPLACE(INDEX(GroupVertices[Group],MATCH(Edges[[#This Row],[Vertex 1]],GroupVertices[Vertex],0)),1,1,"")</f>
        <v>1</v>
      </c>
      <c r="AA179" s="83" t="str">
        <f>REPLACE(INDEX(GroupVertices[Group],MATCH(Edges[[#This Row],[Vertex 2]],GroupVertices[Vertex],0)),1,1,"")</f>
        <v>1</v>
      </c>
      <c r="AB179" s="49">
        <v>2</v>
      </c>
      <c r="AC179" s="50">
        <v>14.285714285714286</v>
      </c>
      <c r="AD179" s="49">
        <v>0</v>
      </c>
      <c r="AE179" s="50">
        <v>0</v>
      </c>
      <c r="AF179" s="49">
        <v>0</v>
      </c>
      <c r="AG179" s="50">
        <v>0</v>
      </c>
      <c r="AH179" s="49">
        <v>12</v>
      </c>
      <c r="AI179" s="50">
        <v>85.71428571428571</v>
      </c>
      <c r="AJ179" s="49">
        <v>14</v>
      </c>
    </row>
    <row r="180" spans="1:36" ht="15">
      <c r="A180" s="69" t="s">
        <v>393</v>
      </c>
      <c r="B180" s="69" t="s">
        <v>393</v>
      </c>
      <c r="C180" s="70"/>
      <c r="D180" s="71"/>
      <c r="E180" s="72"/>
      <c r="F180" s="73"/>
      <c r="G180" s="70"/>
      <c r="H180" s="74"/>
      <c r="I180" s="75"/>
      <c r="J180" s="75"/>
      <c r="K180" s="35" t="s">
        <v>65</v>
      </c>
      <c r="L180" s="82">
        <v>180</v>
      </c>
      <c r="M180" s="82"/>
      <c r="N180" s="77"/>
      <c r="O180" s="84" t="s">
        <v>716</v>
      </c>
      <c r="P180" s="84" t="s">
        <v>716</v>
      </c>
      <c r="Q180" s="84" t="s">
        <v>890</v>
      </c>
      <c r="R180" s="86" t="s">
        <v>1383</v>
      </c>
      <c r="S180" s="88">
        <v>43395.583344907405</v>
      </c>
      <c r="T180" s="84">
        <v>5976</v>
      </c>
      <c r="U180" s="84">
        <v>323</v>
      </c>
      <c r="V180" s="84"/>
      <c r="W180" s="84"/>
      <c r="X180" s="84"/>
      <c r="Y180">
        <v>1</v>
      </c>
      <c r="Z180" s="83" t="str">
        <f>REPLACE(INDEX(GroupVertices[Group],MATCH(Edges[[#This Row],[Vertex 1]],GroupVertices[Vertex],0)),1,1,"")</f>
        <v>1</v>
      </c>
      <c r="AA180" s="83" t="str">
        <f>REPLACE(INDEX(GroupVertices[Group],MATCH(Edges[[#This Row],[Vertex 2]],GroupVertices[Vertex],0)),1,1,"")</f>
        <v>1</v>
      </c>
      <c r="AB180" s="49">
        <v>1</v>
      </c>
      <c r="AC180" s="50">
        <v>3.4482758620689653</v>
      </c>
      <c r="AD180" s="49">
        <v>0</v>
      </c>
      <c r="AE180" s="50">
        <v>0</v>
      </c>
      <c r="AF180" s="49">
        <v>0</v>
      </c>
      <c r="AG180" s="50">
        <v>0</v>
      </c>
      <c r="AH180" s="49">
        <v>28</v>
      </c>
      <c r="AI180" s="50">
        <v>96.55172413793103</v>
      </c>
      <c r="AJ180" s="49">
        <v>29</v>
      </c>
    </row>
    <row r="181" spans="1:36" ht="15">
      <c r="A181" s="69" t="s">
        <v>394</v>
      </c>
      <c r="B181" s="69" t="s">
        <v>394</v>
      </c>
      <c r="C181" s="70"/>
      <c r="D181" s="71"/>
      <c r="E181" s="72"/>
      <c r="F181" s="73"/>
      <c r="G181" s="70"/>
      <c r="H181" s="74"/>
      <c r="I181" s="75"/>
      <c r="J181" s="75"/>
      <c r="K181" s="35" t="s">
        <v>65</v>
      </c>
      <c r="L181" s="82">
        <v>181</v>
      </c>
      <c r="M181" s="82"/>
      <c r="N181" s="77"/>
      <c r="O181" s="84" t="s">
        <v>716</v>
      </c>
      <c r="P181" s="84" t="s">
        <v>716</v>
      </c>
      <c r="Q181" s="84" t="s">
        <v>891</v>
      </c>
      <c r="R181" s="86" t="s">
        <v>1384</v>
      </c>
      <c r="S181" s="88">
        <v>43396.208333333336</v>
      </c>
      <c r="T181" s="84">
        <v>363</v>
      </c>
      <c r="U181" s="84">
        <v>24</v>
      </c>
      <c r="V181" s="84"/>
      <c r="W181" s="84"/>
      <c r="X181" s="84" t="s">
        <v>1713</v>
      </c>
      <c r="Y181">
        <v>1</v>
      </c>
      <c r="Z181" s="83" t="str">
        <f>REPLACE(INDEX(GroupVertices[Group],MATCH(Edges[[#This Row],[Vertex 1]],GroupVertices[Vertex],0)),1,1,"")</f>
        <v>1</v>
      </c>
      <c r="AA181" s="83" t="str">
        <f>REPLACE(INDEX(GroupVertices[Group],MATCH(Edges[[#This Row],[Vertex 2]],GroupVertices[Vertex],0)),1,1,"")</f>
        <v>1</v>
      </c>
      <c r="AB181" s="49">
        <v>0</v>
      </c>
      <c r="AC181" s="50">
        <v>0</v>
      </c>
      <c r="AD181" s="49">
        <v>0</v>
      </c>
      <c r="AE181" s="50">
        <v>0</v>
      </c>
      <c r="AF181" s="49">
        <v>0</v>
      </c>
      <c r="AG181" s="50">
        <v>0</v>
      </c>
      <c r="AH181" s="49">
        <v>46</v>
      </c>
      <c r="AI181" s="50">
        <v>100</v>
      </c>
      <c r="AJ181" s="49">
        <v>46</v>
      </c>
    </row>
    <row r="182" spans="1:36" ht="15">
      <c r="A182" s="69" t="s">
        <v>395</v>
      </c>
      <c r="B182" s="69" t="s">
        <v>395</v>
      </c>
      <c r="C182" s="70"/>
      <c r="D182" s="71"/>
      <c r="E182" s="72"/>
      <c r="F182" s="73"/>
      <c r="G182" s="70"/>
      <c r="H182" s="74"/>
      <c r="I182" s="75"/>
      <c r="J182" s="75"/>
      <c r="K182" s="35" t="s">
        <v>65</v>
      </c>
      <c r="L182" s="82">
        <v>182</v>
      </c>
      <c r="M182" s="82"/>
      <c r="N182" s="77"/>
      <c r="O182" s="84" t="s">
        <v>716</v>
      </c>
      <c r="P182" s="84" t="s">
        <v>716</v>
      </c>
      <c r="Q182" s="84" t="s">
        <v>892</v>
      </c>
      <c r="R182" s="86" t="s">
        <v>1385</v>
      </c>
      <c r="S182" s="88">
        <v>43396.910092592596</v>
      </c>
      <c r="T182" s="84">
        <v>138</v>
      </c>
      <c r="U182" s="84">
        <v>2</v>
      </c>
      <c r="V182" s="84"/>
      <c r="W182" s="84"/>
      <c r="X182" s="84"/>
      <c r="Y182">
        <v>1</v>
      </c>
      <c r="Z182" s="83" t="str">
        <f>REPLACE(INDEX(GroupVertices[Group],MATCH(Edges[[#This Row],[Vertex 1]],GroupVertices[Vertex],0)),1,1,"")</f>
        <v>1</v>
      </c>
      <c r="AA182" s="83" t="str">
        <f>REPLACE(INDEX(GroupVertices[Group],MATCH(Edges[[#This Row],[Vertex 2]],GroupVertices[Vertex],0)),1,1,"")</f>
        <v>1</v>
      </c>
      <c r="AB182" s="49">
        <v>1</v>
      </c>
      <c r="AC182" s="50">
        <v>2.4390243902439024</v>
      </c>
      <c r="AD182" s="49">
        <v>0</v>
      </c>
      <c r="AE182" s="50">
        <v>0</v>
      </c>
      <c r="AF182" s="49">
        <v>0</v>
      </c>
      <c r="AG182" s="50">
        <v>0</v>
      </c>
      <c r="AH182" s="49">
        <v>40</v>
      </c>
      <c r="AI182" s="50">
        <v>97.5609756097561</v>
      </c>
      <c r="AJ182" s="49">
        <v>41</v>
      </c>
    </row>
    <row r="183" spans="1:36" ht="15">
      <c r="A183" s="69" t="s">
        <v>396</v>
      </c>
      <c r="B183" s="69" t="s">
        <v>396</v>
      </c>
      <c r="C183" s="70"/>
      <c r="D183" s="71"/>
      <c r="E183" s="72"/>
      <c r="F183" s="73"/>
      <c r="G183" s="70"/>
      <c r="H183" s="74"/>
      <c r="I183" s="75"/>
      <c r="J183" s="75"/>
      <c r="K183" s="35" t="s">
        <v>65</v>
      </c>
      <c r="L183" s="82">
        <v>183</v>
      </c>
      <c r="M183" s="82"/>
      <c r="N183" s="77"/>
      <c r="O183" s="84" t="s">
        <v>716</v>
      </c>
      <c r="P183" s="84" t="s">
        <v>716</v>
      </c>
      <c r="Q183" s="84" t="s">
        <v>893</v>
      </c>
      <c r="R183" s="86" t="s">
        <v>1386</v>
      </c>
      <c r="S183" s="88">
        <v>43396.986180555556</v>
      </c>
      <c r="T183" s="84">
        <v>596</v>
      </c>
      <c r="U183" s="84">
        <v>32</v>
      </c>
      <c r="V183" s="84"/>
      <c r="W183" s="84"/>
      <c r="X183" s="84"/>
      <c r="Y183">
        <v>1</v>
      </c>
      <c r="Z183" s="83" t="str">
        <f>REPLACE(INDEX(GroupVertices[Group],MATCH(Edges[[#This Row],[Vertex 1]],GroupVertices[Vertex],0)),1,1,"")</f>
        <v>1</v>
      </c>
      <c r="AA183" s="83" t="str">
        <f>REPLACE(INDEX(GroupVertices[Group],MATCH(Edges[[#This Row],[Vertex 2]],GroupVertices[Vertex],0)),1,1,"")</f>
        <v>1</v>
      </c>
      <c r="AB183" s="49">
        <v>1</v>
      </c>
      <c r="AC183" s="50">
        <v>2.380952380952381</v>
      </c>
      <c r="AD183" s="49">
        <v>1</v>
      </c>
      <c r="AE183" s="50">
        <v>2.380952380952381</v>
      </c>
      <c r="AF183" s="49">
        <v>0</v>
      </c>
      <c r="AG183" s="50">
        <v>0</v>
      </c>
      <c r="AH183" s="49">
        <v>40</v>
      </c>
      <c r="AI183" s="50">
        <v>95.23809523809524</v>
      </c>
      <c r="AJ183" s="49">
        <v>42</v>
      </c>
    </row>
    <row r="184" spans="1:36" ht="15">
      <c r="A184" s="69" t="s">
        <v>397</v>
      </c>
      <c r="B184" s="69" t="s">
        <v>397</v>
      </c>
      <c r="C184" s="70"/>
      <c r="D184" s="71"/>
      <c r="E184" s="72"/>
      <c r="F184" s="73"/>
      <c r="G184" s="70"/>
      <c r="H184" s="74"/>
      <c r="I184" s="75"/>
      <c r="J184" s="75"/>
      <c r="K184" s="35" t="s">
        <v>65</v>
      </c>
      <c r="L184" s="82">
        <v>184</v>
      </c>
      <c r="M184" s="82"/>
      <c r="N184" s="77"/>
      <c r="O184" s="84" t="s">
        <v>716</v>
      </c>
      <c r="P184" s="84" t="s">
        <v>716</v>
      </c>
      <c r="Q184" s="84" t="s">
        <v>894</v>
      </c>
      <c r="R184" s="86" t="s">
        <v>1387</v>
      </c>
      <c r="S184" s="88">
        <v>43397.56251157408</v>
      </c>
      <c r="T184" s="84">
        <v>193</v>
      </c>
      <c r="U184" s="84">
        <v>6</v>
      </c>
      <c r="V184" s="84"/>
      <c r="W184" s="84"/>
      <c r="X184" s="84" t="s">
        <v>1750</v>
      </c>
      <c r="Y184">
        <v>1</v>
      </c>
      <c r="Z184" s="83" t="str">
        <f>REPLACE(INDEX(GroupVertices[Group],MATCH(Edges[[#This Row],[Vertex 1]],GroupVertices[Vertex],0)),1,1,"")</f>
        <v>1</v>
      </c>
      <c r="AA184" s="83" t="str">
        <f>REPLACE(INDEX(GroupVertices[Group],MATCH(Edges[[#This Row],[Vertex 2]],GroupVertices[Vertex],0)),1,1,"")</f>
        <v>1</v>
      </c>
      <c r="AB184" s="49">
        <v>3</v>
      </c>
      <c r="AC184" s="50">
        <v>11.11111111111111</v>
      </c>
      <c r="AD184" s="49">
        <v>0</v>
      </c>
      <c r="AE184" s="50">
        <v>0</v>
      </c>
      <c r="AF184" s="49">
        <v>0</v>
      </c>
      <c r="AG184" s="50">
        <v>0</v>
      </c>
      <c r="AH184" s="49">
        <v>24</v>
      </c>
      <c r="AI184" s="50">
        <v>88.88888888888889</v>
      </c>
      <c r="AJ184" s="49">
        <v>27</v>
      </c>
    </row>
    <row r="185" spans="1:36" ht="15">
      <c r="A185" s="69" t="s">
        <v>398</v>
      </c>
      <c r="B185" s="69" t="s">
        <v>398</v>
      </c>
      <c r="C185" s="70"/>
      <c r="D185" s="71"/>
      <c r="E185" s="72"/>
      <c r="F185" s="73"/>
      <c r="G185" s="70"/>
      <c r="H185" s="74"/>
      <c r="I185" s="75"/>
      <c r="J185" s="75"/>
      <c r="K185" s="35" t="s">
        <v>65</v>
      </c>
      <c r="L185" s="82">
        <v>185</v>
      </c>
      <c r="M185" s="82"/>
      <c r="N185" s="77"/>
      <c r="O185" s="84" t="s">
        <v>716</v>
      </c>
      <c r="P185" s="84" t="s">
        <v>716</v>
      </c>
      <c r="Q185" s="84" t="s">
        <v>895</v>
      </c>
      <c r="R185" s="86" t="s">
        <v>1388</v>
      </c>
      <c r="S185" s="88">
        <v>43397.90515046296</v>
      </c>
      <c r="T185" s="84">
        <v>137</v>
      </c>
      <c r="U185" s="84">
        <v>7</v>
      </c>
      <c r="V185" s="84"/>
      <c r="W185" s="84"/>
      <c r="X185" s="84" t="s">
        <v>1719</v>
      </c>
      <c r="Y185">
        <v>1</v>
      </c>
      <c r="Z185" s="83" t="str">
        <f>REPLACE(INDEX(GroupVertices[Group],MATCH(Edges[[#This Row],[Vertex 1]],GroupVertices[Vertex],0)),1,1,"")</f>
        <v>1</v>
      </c>
      <c r="AA185" s="83" t="str">
        <f>REPLACE(INDEX(GroupVertices[Group],MATCH(Edges[[#This Row],[Vertex 2]],GroupVertices[Vertex],0)),1,1,"")</f>
        <v>1</v>
      </c>
      <c r="AB185" s="49">
        <v>1</v>
      </c>
      <c r="AC185" s="50">
        <v>1.3333333333333333</v>
      </c>
      <c r="AD185" s="49">
        <v>1</v>
      </c>
      <c r="AE185" s="50">
        <v>1.3333333333333333</v>
      </c>
      <c r="AF185" s="49">
        <v>0</v>
      </c>
      <c r="AG185" s="50">
        <v>0</v>
      </c>
      <c r="AH185" s="49">
        <v>73</v>
      </c>
      <c r="AI185" s="50">
        <v>97.33333333333333</v>
      </c>
      <c r="AJ185" s="49">
        <v>75</v>
      </c>
    </row>
    <row r="186" spans="1:36" ht="15">
      <c r="A186" s="69" t="s">
        <v>399</v>
      </c>
      <c r="B186" s="69" t="s">
        <v>399</v>
      </c>
      <c r="C186" s="70"/>
      <c r="D186" s="71"/>
      <c r="E186" s="72"/>
      <c r="F186" s="73"/>
      <c r="G186" s="70"/>
      <c r="H186" s="74"/>
      <c r="I186" s="75"/>
      <c r="J186" s="75"/>
      <c r="K186" s="35" t="s">
        <v>65</v>
      </c>
      <c r="L186" s="82">
        <v>186</v>
      </c>
      <c r="M186" s="82"/>
      <c r="N186" s="77"/>
      <c r="O186" s="84" t="s">
        <v>716</v>
      </c>
      <c r="P186" s="84" t="s">
        <v>716</v>
      </c>
      <c r="Q186" s="84" t="s">
        <v>896</v>
      </c>
      <c r="R186" s="86" t="s">
        <v>1389</v>
      </c>
      <c r="S186" s="88">
        <v>43398.28260416666</v>
      </c>
      <c r="T186" s="84">
        <v>292</v>
      </c>
      <c r="U186" s="84">
        <v>11</v>
      </c>
      <c r="V186" s="84"/>
      <c r="W186" s="84"/>
      <c r="X186" s="84" t="s">
        <v>1751</v>
      </c>
      <c r="Y186">
        <v>1</v>
      </c>
      <c r="Z186" s="83" t="str">
        <f>REPLACE(INDEX(GroupVertices[Group],MATCH(Edges[[#This Row],[Vertex 1]],GroupVertices[Vertex],0)),1,1,"")</f>
        <v>1</v>
      </c>
      <c r="AA186" s="83" t="str">
        <f>REPLACE(INDEX(GroupVertices[Group],MATCH(Edges[[#This Row],[Vertex 2]],GroupVertices[Vertex],0)),1,1,"")</f>
        <v>1</v>
      </c>
      <c r="AB186" s="49">
        <v>0</v>
      </c>
      <c r="AC186" s="50">
        <v>0</v>
      </c>
      <c r="AD186" s="49">
        <v>0</v>
      </c>
      <c r="AE186" s="50">
        <v>0</v>
      </c>
      <c r="AF186" s="49">
        <v>0</v>
      </c>
      <c r="AG186" s="50">
        <v>0</v>
      </c>
      <c r="AH186" s="49">
        <v>31</v>
      </c>
      <c r="AI186" s="50">
        <v>100</v>
      </c>
      <c r="AJ186" s="49">
        <v>31</v>
      </c>
    </row>
    <row r="187" spans="1:36" ht="15">
      <c r="A187" s="69" t="s">
        <v>400</v>
      </c>
      <c r="B187" s="69" t="s">
        <v>400</v>
      </c>
      <c r="C187" s="70"/>
      <c r="D187" s="71"/>
      <c r="E187" s="72"/>
      <c r="F187" s="73"/>
      <c r="G187" s="70"/>
      <c r="H187" s="74"/>
      <c r="I187" s="75"/>
      <c r="J187" s="75"/>
      <c r="K187" s="35" t="s">
        <v>65</v>
      </c>
      <c r="L187" s="82">
        <v>187</v>
      </c>
      <c r="M187" s="82"/>
      <c r="N187" s="77"/>
      <c r="O187" s="84" t="s">
        <v>716</v>
      </c>
      <c r="P187" s="84" t="s">
        <v>716</v>
      </c>
      <c r="Q187" s="84"/>
      <c r="R187" s="86" t="s">
        <v>1390</v>
      </c>
      <c r="S187" s="88">
        <v>43398.53528935185</v>
      </c>
      <c r="T187" s="84">
        <v>71</v>
      </c>
      <c r="U187" s="84">
        <v>2</v>
      </c>
      <c r="V187" s="84"/>
      <c r="W187" s="84"/>
      <c r="X187" s="84"/>
      <c r="Y187">
        <v>1</v>
      </c>
      <c r="Z187" s="83" t="str">
        <f>REPLACE(INDEX(GroupVertices[Group],MATCH(Edges[[#This Row],[Vertex 1]],GroupVertices[Vertex],0)),1,1,"")</f>
        <v>1</v>
      </c>
      <c r="AA187" s="83" t="str">
        <f>REPLACE(INDEX(GroupVertices[Group],MATCH(Edges[[#This Row],[Vertex 2]],GroupVertices[Vertex],0)),1,1,"")</f>
        <v>1</v>
      </c>
      <c r="AB187" s="49"/>
      <c r="AC187" s="50"/>
      <c r="AD187" s="49"/>
      <c r="AE187" s="50"/>
      <c r="AF187" s="49"/>
      <c r="AG187" s="50"/>
      <c r="AH187" s="49"/>
      <c r="AI187" s="50"/>
      <c r="AJ187" s="49"/>
    </row>
    <row r="188" spans="1:36" ht="15">
      <c r="A188" s="69" t="s">
        <v>401</v>
      </c>
      <c r="B188" s="69" t="s">
        <v>401</v>
      </c>
      <c r="C188" s="70"/>
      <c r="D188" s="71"/>
      <c r="E188" s="72"/>
      <c r="F188" s="73"/>
      <c r="G188" s="70"/>
      <c r="H188" s="74"/>
      <c r="I188" s="75"/>
      <c r="J188" s="75"/>
      <c r="K188" s="35" t="s">
        <v>65</v>
      </c>
      <c r="L188" s="82">
        <v>188</v>
      </c>
      <c r="M188" s="82"/>
      <c r="N188" s="77"/>
      <c r="O188" s="84" t="s">
        <v>716</v>
      </c>
      <c r="P188" s="84" t="s">
        <v>716</v>
      </c>
      <c r="Q188" s="84" t="s">
        <v>897</v>
      </c>
      <c r="R188" s="86" t="s">
        <v>1391</v>
      </c>
      <c r="S188" s="88">
        <v>43399.229895833334</v>
      </c>
      <c r="T188" s="84">
        <v>1040</v>
      </c>
      <c r="U188" s="84">
        <v>25</v>
      </c>
      <c r="V188" s="84"/>
      <c r="W188" s="84"/>
      <c r="X188" s="84"/>
      <c r="Y188">
        <v>1</v>
      </c>
      <c r="Z188" s="83" t="str">
        <f>REPLACE(INDEX(GroupVertices[Group],MATCH(Edges[[#This Row],[Vertex 1]],GroupVertices[Vertex],0)),1,1,"")</f>
        <v>1</v>
      </c>
      <c r="AA188" s="83" t="str">
        <f>REPLACE(INDEX(GroupVertices[Group],MATCH(Edges[[#This Row],[Vertex 2]],GroupVertices[Vertex],0)),1,1,"")</f>
        <v>1</v>
      </c>
      <c r="AB188" s="49">
        <v>1</v>
      </c>
      <c r="AC188" s="50">
        <v>8.333333333333334</v>
      </c>
      <c r="AD188" s="49">
        <v>0</v>
      </c>
      <c r="AE188" s="50">
        <v>0</v>
      </c>
      <c r="AF188" s="49">
        <v>0</v>
      </c>
      <c r="AG188" s="50">
        <v>0</v>
      </c>
      <c r="AH188" s="49">
        <v>11</v>
      </c>
      <c r="AI188" s="50">
        <v>91.66666666666667</v>
      </c>
      <c r="AJ188" s="49">
        <v>12</v>
      </c>
    </row>
    <row r="189" spans="1:36" ht="15">
      <c r="A189" s="69" t="s">
        <v>402</v>
      </c>
      <c r="B189" s="69" t="s">
        <v>402</v>
      </c>
      <c r="C189" s="70"/>
      <c r="D189" s="71"/>
      <c r="E189" s="72"/>
      <c r="F189" s="73"/>
      <c r="G189" s="70"/>
      <c r="H189" s="74"/>
      <c r="I189" s="75"/>
      <c r="J189" s="75"/>
      <c r="K189" s="35" t="s">
        <v>65</v>
      </c>
      <c r="L189" s="82">
        <v>189</v>
      </c>
      <c r="M189" s="82"/>
      <c r="N189" s="77"/>
      <c r="O189" s="84" t="s">
        <v>716</v>
      </c>
      <c r="P189" s="84" t="s">
        <v>716</v>
      </c>
      <c r="Q189" s="84" t="s">
        <v>898</v>
      </c>
      <c r="R189" s="86" t="s">
        <v>1392</v>
      </c>
      <c r="S189" s="88">
        <v>43400.208333333336</v>
      </c>
      <c r="T189" s="84">
        <v>666</v>
      </c>
      <c r="U189" s="84">
        <v>30</v>
      </c>
      <c r="V189" s="84"/>
      <c r="W189" s="84"/>
      <c r="X189" s="84" t="s">
        <v>1736</v>
      </c>
      <c r="Y189">
        <v>1</v>
      </c>
      <c r="Z189" s="83" t="str">
        <f>REPLACE(INDEX(GroupVertices[Group],MATCH(Edges[[#This Row],[Vertex 1]],GroupVertices[Vertex],0)),1,1,"")</f>
        <v>1</v>
      </c>
      <c r="AA189" s="83" t="str">
        <f>REPLACE(INDEX(GroupVertices[Group],MATCH(Edges[[#This Row],[Vertex 2]],GroupVertices[Vertex],0)),1,1,"")</f>
        <v>1</v>
      </c>
      <c r="AB189" s="49">
        <v>0</v>
      </c>
      <c r="AC189" s="50">
        <v>0</v>
      </c>
      <c r="AD189" s="49">
        <v>1</v>
      </c>
      <c r="AE189" s="50">
        <v>5</v>
      </c>
      <c r="AF189" s="49">
        <v>0</v>
      </c>
      <c r="AG189" s="50">
        <v>0</v>
      </c>
      <c r="AH189" s="49">
        <v>19</v>
      </c>
      <c r="AI189" s="50">
        <v>95</v>
      </c>
      <c r="AJ189" s="49">
        <v>20</v>
      </c>
    </row>
    <row r="190" spans="1:36" ht="15">
      <c r="A190" s="69" t="s">
        <v>403</v>
      </c>
      <c r="B190" s="69" t="s">
        <v>403</v>
      </c>
      <c r="C190" s="70"/>
      <c r="D190" s="71"/>
      <c r="E190" s="72"/>
      <c r="F190" s="73"/>
      <c r="G190" s="70"/>
      <c r="H190" s="74"/>
      <c r="I190" s="75"/>
      <c r="J190" s="75"/>
      <c r="K190" s="35" t="s">
        <v>65</v>
      </c>
      <c r="L190" s="82">
        <v>190</v>
      </c>
      <c r="M190" s="82"/>
      <c r="N190" s="77"/>
      <c r="O190" s="84" t="s">
        <v>716</v>
      </c>
      <c r="P190" s="84" t="s">
        <v>716</v>
      </c>
      <c r="Q190" s="84" t="s">
        <v>899</v>
      </c>
      <c r="R190" s="86" t="s">
        <v>1393</v>
      </c>
      <c r="S190" s="88">
        <v>43400.76054398148</v>
      </c>
      <c r="T190" s="84">
        <v>549</v>
      </c>
      <c r="U190" s="84">
        <v>22</v>
      </c>
      <c r="V190" s="84"/>
      <c r="W190" s="84"/>
      <c r="X190" s="84" t="s">
        <v>1713</v>
      </c>
      <c r="Y190">
        <v>1</v>
      </c>
      <c r="Z190" s="83" t="str">
        <f>REPLACE(INDEX(GroupVertices[Group],MATCH(Edges[[#This Row],[Vertex 1]],GroupVertices[Vertex],0)),1,1,"")</f>
        <v>1</v>
      </c>
      <c r="AA190" s="83" t="str">
        <f>REPLACE(INDEX(GroupVertices[Group],MATCH(Edges[[#This Row],[Vertex 2]],GroupVertices[Vertex],0)),1,1,"")</f>
        <v>1</v>
      </c>
      <c r="AB190" s="49">
        <v>1</v>
      </c>
      <c r="AC190" s="50">
        <v>2.5641025641025643</v>
      </c>
      <c r="AD190" s="49">
        <v>1</v>
      </c>
      <c r="AE190" s="50">
        <v>2.5641025641025643</v>
      </c>
      <c r="AF190" s="49">
        <v>0</v>
      </c>
      <c r="AG190" s="50">
        <v>0</v>
      </c>
      <c r="AH190" s="49">
        <v>37</v>
      </c>
      <c r="AI190" s="50">
        <v>94.87179487179488</v>
      </c>
      <c r="AJ190" s="49">
        <v>39</v>
      </c>
    </row>
    <row r="191" spans="1:36" ht="15">
      <c r="A191" s="69" t="s">
        <v>404</v>
      </c>
      <c r="B191" s="69" t="s">
        <v>404</v>
      </c>
      <c r="C191" s="70"/>
      <c r="D191" s="71"/>
      <c r="E191" s="72"/>
      <c r="F191" s="73"/>
      <c r="G191" s="70"/>
      <c r="H191" s="74"/>
      <c r="I191" s="75"/>
      <c r="J191" s="75"/>
      <c r="K191" s="35" t="s">
        <v>65</v>
      </c>
      <c r="L191" s="82">
        <v>191</v>
      </c>
      <c r="M191" s="82"/>
      <c r="N191" s="77"/>
      <c r="O191" s="84" t="s">
        <v>716</v>
      </c>
      <c r="P191" s="84" t="s">
        <v>716</v>
      </c>
      <c r="Q191" s="84" t="s">
        <v>900</v>
      </c>
      <c r="R191" s="86" t="s">
        <v>1394</v>
      </c>
      <c r="S191" s="88">
        <v>43400.83125</v>
      </c>
      <c r="T191" s="84">
        <v>349</v>
      </c>
      <c r="U191" s="84">
        <v>41</v>
      </c>
      <c r="V191" s="84"/>
      <c r="W191" s="84"/>
      <c r="X191" s="84" t="s">
        <v>1713</v>
      </c>
      <c r="Y191">
        <v>1</v>
      </c>
      <c r="Z191" s="83" t="str">
        <f>REPLACE(INDEX(GroupVertices[Group],MATCH(Edges[[#This Row],[Vertex 1]],GroupVertices[Vertex],0)),1,1,"")</f>
        <v>1</v>
      </c>
      <c r="AA191" s="83" t="str">
        <f>REPLACE(INDEX(GroupVertices[Group],MATCH(Edges[[#This Row],[Vertex 2]],GroupVertices[Vertex],0)),1,1,"")</f>
        <v>1</v>
      </c>
      <c r="AB191" s="49">
        <v>1</v>
      </c>
      <c r="AC191" s="50">
        <v>16.666666666666668</v>
      </c>
      <c r="AD191" s="49">
        <v>0</v>
      </c>
      <c r="AE191" s="50">
        <v>0</v>
      </c>
      <c r="AF191" s="49">
        <v>0</v>
      </c>
      <c r="AG191" s="50">
        <v>0</v>
      </c>
      <c r="AH191" s="49">
        <v>5</v>
      </c>
      <c r="AI191" s="50">
        <v>83.33333333333333</v>
      </c>
      <c r="AJ191" s="49">
        <v>6</v>
      </c>
    </row>
    <row r="192" spans="1:36" ht="15">
      <c r="A192" s="69" t="s">
        <v>405</v>
      </c>
      <c r="B192" s="69" t="s">
        <v>405</v>
      </c>
      <c r="C192" s="70"/>
      <c r="D192" s="71"/>
      <c r="E192" s="72"/>
      <c r="F192" s="73"/>
      <c r="G192" s="70"/>
      <c r="H192" s="74"/>
      <c r="I192" s="75"/>
      <c r="J192" s="75"/>
      <c r="K192" s="35" t="s">
        <v>65</v>
      </c>
      <c r="L192" s="82">
        <v>192</v>
      </c>
      <c r="M192" s="82"/>
      <c r="N192" s="77"/>
      <c r="O192" s="84" t="s">
        <v>716</v>
      </c>
      <c r="P192" s="84" t="s">
        <v>716</v>
      </c>
      <c r="Q192" s="84" t="s">
        <v>901</v>
      </c>
      <c r="R192" s="86" t="s">
        <v>1395</v>
      </c>
      <c r="S192" s="88">
        <v>43401.229166666664</v>
      </c>
      <c r="T192" s="84">
        <v>296</v>
      </c>
      <c r="U192" s="84">
        <v>12</v>
      </c>
      <c r="V192" s="84"/>
      <c r="W192" s="84"/>
      <c r="X192" s="84" t="s">
        <v>1713</v>
      </c>
      <c r="Y192">
        <v>1</v>
      </c>
      <c r="Z192" s="83" t="str">
        <f>REPLACE(INDEX(GroupVertices[Group],MATCH(Edges[[#This Row],[Vertex 1]],GroupVertices[Vertex],0)),1,1,"")</f>
        <v>1</v>
      </c>
      <c r="AA192" s="83" t="str">
        <f>REPLACE(INDEX(GroupVertices[Group],MATCH(Edges[[#This Row],[Vertex 2]],GroupVertices[Vertex],0)),1,1,"")</f>
        <v>1</v>
      </c>
      <c r="AB192" s="49">
        <v>0</v>
      </c>
      <c r="AC192" s="50">
        <v>0</v>
      </c>
      <c r="AD192" s="49">
        <v>0</v>
      </c>
      <c r="AE192" s="50">
        <v>0</v>
      </c>
      <c r="AF192" s="49">
        <v>0</v>
      </c>
      <c r="AG192" s="50">
        <v>0</v>
      </c>
      <c r="AH192" s="49">
        <v>46</v>
      </c>
      <c r="AI192" s="50">
        <v>100</v>
      </c>
      <c r="AJ192" s="49">
        <v>46</v>
      </c>
    </row>
    <row r="193" spans="1:36" ht="15">
      <c r="A193" s="69" t="s">
        <v>406</v>
      </c>
      <c r="B193" s="69" t="s">
        <v>406</v>
      </c>
      <c r="C193" s="70"/>
      <c r="D193" s="71"/>
      <c r="E193" s="72"/>
      <c r="F193" s="73"/>
      <c r="G193" s="70"/>
      <c r="H193" s="74"/>
      <c r="I193" s="75"/>
      <c r="J193" s="75"/>
      <c r="K193" s="35" t="s">
        <v>65</v>
      </c>
      <c r="L193" s="82">
        <v>193</v>
      </c>
      <c r="M193" s="82"/>
      <c r="N193" s="77"/>
      <c r="O193" s="84" t="s">
        <v>716</v>
      </c>
      <c r="P193" s="84" t="s">
        <v>716</v>
      </c>
      <c r="Q193" s="84" t="s">
        <v>902</v>
      </c>
      <c r="R193" s="86" t="s">
        <v>1396</v>
      </c>
      <c r="S193" s="88">
        <v>43402.325266203705</v>
      </c>
      <c r="T193" s="84">
        <v>573</v>
      </c>
      <c r="U193" s="84">
        <v>18</v>
      </c>
      <c r="V193" s="84"/>
      <c r="W193" s="84"/>
      <c r="X193" s="84"/>
      <c r="Y193">
        <v>1</v>
      </c>
      <c r="Z193" s="83" t="str">
        <f>REPLACE(INDEX(GroupVertices[Group],MATCH(Edges[[#This Row],[Vertex 1]],GroupVertices[Vertex],0)),1,1,"")</f>
        <v>1</v>
      </c>
      <c r="AA193" s="83" t="str">
        <f>REPLACE(INDEX(GroupVertices[Group],MATCH(Edges[[#This Row],[Vertex 2]],GroupVertices[Vertex],0)),1,1,"")</f>
        <v>1</v>
      </c>
      <c r="AB193" s="49">
        <v>0</v>
      </c>
      <c r="AC193" s="50">
        <v>0</v>
      </c>
      <c r="AD193" s="49">
        <v>1</v>
      </c>
      <c r="AE193" s="50">
        <v>5.555555555555555</v>
      </c>
      <c r="AF193" s="49">
        <v>0</v>
      </c>
      <c r="AG193" s="50">
        <v>0</v>
      </c>
      <c r="AH193" s="49">
        <v>17</v>
      </c>
      <c r="AI193" s="50">
        <v>94.44444444444444</v>
      </c>
      <c r="AJ193" s="49">
        <v>18</v>
      </c>
    </row>
    <row r="194" spans="1:36" ht="15">
      <c r="A194" s="69" t="s">
        <v>407</v>
      </c>
      <c r="B194" s="69" t="s">
        <v>407</v>
      </c>
      <c r="C194" s="70"/>
      <c r="D194" s="71"/>
      <c r="E194" s="72"/>
      <c r="F194" s="73"/>
      <c r="G194" s="70"/>
      <c r="H194" s="74"/>
      <c r="I194" s="75"/>
      <c r="J194" s="75"/>
      <c r="K194" s="35" t="s">
        <v>65</v>
      </c>
      <c r="L194" s="82">
        <v>194</v>
      </c>
      <c r="M194" s="82"/>
      <c r="N194" s="77"/>
      <c r="O194" s="84" t="s">
        <v>716</v>
      </c>
      <c r="P194" s="84" t="s">
        <v>716</v>
      </c>
      <c r="Q194" s="84" t="s">
        <v>903</v>
      </c>
      <c r="R194" s="86" t="s">
        <v>1397</v>
      </c>
      <c r="S194" s="88">
        <v>43403.25650462963</v>
      </c>
      <c r="T194" s="84">
        <v>487</v>
      </c>
      <c r="U194" s="84">
        <v>37</v>
      </c>
      <c r="V194" s="84"/>
      <c r="W194" s="84"/>
      <c r="X194" s="84"/>
      <c r="Y194">
        <v>1</v>
      </c>
      <c r="Z194" s="83" t="str">
        <f>REPLACE(INDEX(GroupVertices[Group],MATCH(Edges[[#This Row],[Vertex 1]],GroupVertices[Vertex],0)),1,1,"")</f>
        <v>1</v>
      </c>
      <c r="AA194" s="83" t="str">
        <f>REPLACE(INDEX(GroupVertices[Group],MATCH(Edges[[#This Row],[Vertex 2]],GroupVertices[Vertex],0)),1,1,"")</f>
        <v>1</v>
      </c>
      <c r="AB194" s="49">
        <v>1</v>
      </c>
      <c r="AC194" s="50">
        <v>1.8867924528301887</v>
      </c>
      <c r="AD194" s="49">
        <v>0</v>
      </c>
      <c r="AE194" s="50">
        <v>0</v>
      </c>
      <c r="AF194" s="49">
        <v>0</v>
      </c>
      <c r="AG194" s="50">
        <v>0</v>
      </c>
      <c r="AH194" s="49">
        <v>52</v>
      </c>
      <c r="AI194" s="50">
        <v>98.11320754716981</v>
      </c>
      <c r="AJ194" s="49">
        <v>53</v>
      </c>
    </row>
    <row r="195" spans="1:36" ht="15">
      <c r="A195" s="69" t="s">
        <v>408</v>
      </c>
      <c r="B195" s="69" t="s">
        <v>408</v>
      </c>
      <c r="C195" s="70"/>
      <c r="D195" s="71"/>
      <c r="E195" s="72"/>
      <c r="F195" s="73"/>
      <c r="G195" s="70"/>
      <c r="H195" s="74"/>
      <c r="I195" s="75"/>
      <c r="J195" s="75"/>
      <c r="K195" s="35" t="s">
        <v>65</v>
      </c>
      <c r="L195" s="82">
        <v>195</v>
      </c>
      <c r="M195" s="82"/>
      <c r="N195" s="77"/>
      <c r="O195" s="84" t="s">
        <v>716</v>
      </c>
      <c r="P195" s="84" t="s">
        <v>716</v>
      </c>
      <c r="Q195" s="84" t="s">
        <v>904</v>
      </c>
      <c r="R195" s="86" t="s">
        <v>1398</v>
      </c>
      <c r="S195" s="88">
        <v>43403.836875</v>
      </c>
      <c r="T195" s="84">
        <v>309</v>
      </c>
      <c r="U195" s="84">
        <v>34</v>
      </c>
      <c r="V195" s="84"/>
      <c r="W195" s="84"/>
      <c r="X195" s="84"/>
      <c r="Y195">
        <v>1</v>
      </c>
      <c r="Z195" s="83" t="str">
        <f>REPLACE(INDEX(GroupVertices[Group],MATCH(Edges[[#This Row],[Vertex 1]],GroupVertices[Vertex],0)),1,1,"")</f>
        <v>1</v>
      </c>
      <c r="AA195" s="83" t="str">
        <f>REPLACE(INDEX(GroupVertices[Group],MATCH(Edges[[#This Row],[Vertex 2]],GroupVertices[Vertex],0)),1,1,"")</f>
        <v>1</v>
      </c>
      <c r="AB195" s="49">
        <v>0</v>
      </c>
      <c r="AC195" s="50">
        <v>0</v>
      </c>
      <c r="AD195" s="49">
        <v>2</v>
      </c>
      <c r="AE195" s="50">
        <v>11.11111111111111</v>
      </c>
      <c r="AF195" s="49">
        <v>0</v>
      </c>
      <c r="AG195" s="50">
        <v>0</v>
      </c>
      <c r="AH195" s="49">
        <v>16</v>
      </c>
      <c r="AI195" s="50">
        <v>88.88888888888889</v>
      </c>
      <c r="AJ195" s="49">
        <v>18</v>
      </c>
    </row>
    <row r="196" spans="1:36" ht="15">
      <c r="A196" s="69" t="s">
        <v>409</v>
      </c>
      <c r="B196" s="69" t="s">
        <v>409</v>
      </c>
      <c r="C196" s="70"/>
      <c r="D196" s="71"/>
      <c r="E196" s="72"/>
      <c r="F196" s="73"/>
      <c r="G196" s="70"/>
      <c r="H196" s="74"/>
      <c r="I196" s="75"/>
      <c r="J196" s="75"/>
      <c r="K196" s="35" t="s">
        <v>65</v>
      </c>
      <c r="L196" s="82">
        <v>196</v>
      </c>
      <c r="M196" s="82"/>
      <c r="N196" s="77"/>
      <c r="O196" s="84" t="s">
        <v>716</v>
      </c>
      <c r="P196" s="84" t="s">
        <v>716</v>
      </c>
      <c r="Q196" s="84" t="s">
        <v>905</v>
      </c>
      <c r="R196" s="86" t="s">
        <v>1399</v>
      </c>
      <c r="S196" s="88">
        <v>43404.27033564815</v>
      </c>
      <c r="T196" s="84">
        <v>111</v>
      </c>
      <c r="U196" s="84">
        <v>9</v>
      </c>
      <c r="V196" s="84"/>
      <c r="W196" s="84"/>
      <c r="X196" s="84" t="s">
        <v>1752</v>
      </c>
      <c r="Y196">
        <v>1</v>
      </c>
      <c r="Z196" s="83" t="str">
        <f>REPLACE(INDEX(GroupVertices[Group],MATCH(Edges[[#This Row],[Vertex 1]],GroupVertices[Vertex],0)),1,1,"")</f>
        <v>1</v>
      </c>
      <c r="AA196" s="83" t="str">
        <f>REPLACE(INDEX(GroupVertices[Group],MATCH(Edges[[#This Row],[Vertex 2]],GroupVertices[Vertex],0)),1,1,"")</f>
        <v>1</v>
      </c>
      <c r="AB196" s="49">
        <v>0</v>
      </c>
      <c r="AC196" s="50">
        <v>0</v>
      </c>
      <c r="AD196" s="49">
        <v>1</v>
      </c>
      <c r="AE196" s="50">
        <v>3.0303030303030303</v>
      </c>
      <c r="AF196" s="49">
        <v>0</v>
      </c>
      <c r="AG196" s="50">
        <v>0</v>
      </c>
      <c r="AH196" s="49">
        <v>32</v>
      </c>
      <c r="AI196" s="50">
        <v>96.96969696969697</v>
      </c>
      <c r="AJ196" s="49">
        <v>33</v>
      </c>
    </row>
    <row r="197" spans="1:36" ht="15">
      <c r="A197" s="69" t="s">
        <v>410</v>
      </c>
      <c r="B197" s="69" t="s">
        <v>410</v>
      </c>
      <c r="C197" s="70"/>
      <c r="D197" s="71"/>
      <c r="E197" s="72"/>
      <c r="F197" s="73"/>
      <c r="G197" s="70"/>
      <c r="H197" s="74"/>
      <c r="I197" s="75"/>
      <c r="J197" s="75"/>
      <c r="K197" s="35" t="s">
        <v>65</v>
      </c>
      <c r="L197" s="82">
        <v>197</v>
      </c>
      <c r="M197" s="82"/>
      <c r="N197" s="77"/>
      <c r="O197" s="84" t="s">
        <v>716</v>
      </c>
      <c r="P197" s="84" t="s">
        <v>716</v>
      </c>
      <c r="Q197" s="84" t="s">
        <v>906</v>
      </c>
      <c r="R197" s="86" t="s">
        <v>1400</v>
      </c>
      <c r="S197" s="88">
        <v>43404.80347222222</v>
      </c>
      <c r="T197" s="84">
        <v>144</v>
      </c>
      <c r="U197" s="84">
        <v>5</v>
      </c>
      <c r="V197" s="84"/>
      <c r="W197" s="84"/>
      <c r="X197" s="84" t="s">
        <v>1753</v>
      </c>
      <c r="Y197">
        <v>1</v>
      </c>
      <c r="Z197" s="83" t="str">
        <f>REPLACE(INDEX(GroupVertices[Group],MATCH(Edges[[#This Row],[Vertex 1]],GroupVertices[Vertex],0)),1,1,"")</f>
        <v>1</v>
      </c>
      <c r="AA197" s="83" t="str">
        <f>REPLACE(INDEX(GroupVertices[Group],MATCH(Edges[[#This Row],[Vertex 2]],GroupVertices[Vertex],0)),1,1,"")</f>
        <v>1</v>
      </c>
      <c r="AB197" s="49">
        <v>0</v>
      </c>
      <c r="AC197" s="50">
        <v>0</v>
      </c>
      <c r="AD197" s="49">
        <v>0</v>
      </c>
      <c r="AE197" s="50">
        <v>0</v>
      </c>
      <c r="AF197" s="49">
        <v>0</v>
      </c>
      <c r="AG197" s="50">
        <v>0</v>
      </c>
      <c r="AH197" s="49">
        <v>17</v>
      </c>
      <c r="AI197" s="50">
        <v>100</v>
      </c>
      <c r="AJ197" s="49">
        <v>17</v>
      </c>
    </row>
    <row r="198" spans="1:36" ht="15">
      <c r="A198" s="69" t="s">
        <v>411</v>
      </c>
      <c r="B198" s="69" t="s">
        <v>411</v>
      </c>
      <c r="C198" s="70"/>
      <c r="D198" s="71"/>
      <c r="E198" s="72"/>
      <c r="F198" s="73"/>
      <c r="G198" s="70"/>
      <c r="H198" s="74"/>
      <c r="I198" s="75"/>
      <c r="J198" s="75"/>
      <c r="K198" s="35" t="s">
        <v>65</v>
      </c>
      <c r="L198" s="82">
        <v>198</v>
      </c>
      <c r="M198" s="82"/>
      <c r="N198" s="77"/>
      <c r="O198" s="84" t="s">
        <v>716</v>
      </c>
      <c r="P198" s="84" t="s">
        <v>716</v>
      </c>
      <c r="Q198" s="84" t="s">
        <v>907</v>
      </c>
      <c r="R198" s="86" t="s">
        <v>1401</v>
      </c>
      <c r="S198" s="88">
        <v>43404.84715277778</v>
      </c>
      <c r="T198" s="84">
        <v>429</v>
      </c>
      <c r="U198" s="84">
        <v>233</v>
      </c>
      <c r="V198" s="84"/>
      <c r="W198" s="84"/>
      <c r="X198" s="84" t="s">
        <v>1754</v>
      </c>
      <c r="Y198">
        <v>1</v>
      </c>
      <c r="Z198" s="83" t="str">
        <f>REPLACE(INDEX(GroupVertices[Group],MATCH(Edges[[#This Row],[Vertex 1]],GroupVertices[Vertex],0)),1,1,"")</f>
        <v>1</v>
      </c>
      <c r="AA198" s="83" t="str">
        <f>REPLACE(INDEX(GroupVertices[Group],MATCH(Edges[[#This Row],[Vertex 2]],GroupVertices[Vertex],0)),1,1,"")</f>
        <v>1</v>
      </c>
      <c r="AB198" s="49">
        <v>0</v>
      </c>
      <c r="AC198" s="50">
        <v>0</v>
      </c>
      <c r="AD198" s="49">
        <v>2</v>
      </c>
      <c r="AE198" s="50">
        <v>7.6923076923076925</v>
      </c>
      <c r="AF198" s="49">
        <v>0</v>
      </c>
      <c r="AG198" s="50">
        <v>0</v>
      </c>
      <c r="AH198" s="49">
        <v>24</v>
      </c>
      <c r="AI198" s="50">
        <v>92.3076923076923</v>
      </c>
      <c r="AJ198" s="49">
        <v>26</v>
      </c>
    </row>
    <row r="199" spans="1:36" ht="15">
      <c r="A199" s="69" t="s">
        <v>412</v>
      </c>
      <c r="B199" s="69" t="s">
        <v>412</v>
      </c>
      <c r="C199" s="70"/>
      <c r="D199" s="71"/>
      <c r="E199" s="72"/>
      <c r="F199" s="73"/>
      <c r="G199" s="70"/>
      <c r="H199" s="74"/>
      <c r="I199" s="75"/>
      <c r="J199" s="75"/>
      <c r="K199" s="35" t="s">
        <v>65</v>
      </c>
      <c r="L199" s="82">
        <v>199</v>
      </c>
      <c r="M199" s="82"/>
      <c r="N199" s="77"/>
      <c r="O199" s="84" t="s">
        <v>716</v>
      </c>
      <c r="P199" s="84" t="s">
        <v>716</v>
      </c>
      <c r="Q199" s="84" t="s">
        <v>908</v>
      </c>
      <c r="R199" s="86" t="s">
        <v>1402</v>
      </c>
      <c r="S199" s="88">
        <v>43405.19023148148</v>
      </c>
      <c r="T199" s="84">
        <v>837</v>
      </c>
      <c r="U199" s="84">
        <v>119</v>
      </c>
      <c r="V199" s="84"/>
      <c r="W199" s="84"/>
      <c r="X199" s="84" t="s">
        <v>1736</v>
      </c>
      <c r="Y199">
        <v>1</v>
      </c>
      <c r="Z199" s="83" t="str">
        <f>REPLACE(INDEX(GroupVertices[Group],MATCH(Edges[[#This Row],[Vertex 1]],GroupVertices[Vertex],0)),1,1,"")</f>
        <v>1</v>
      </c>
      <c r="AA199" s="83" t="str">
        <f>REPLACE(INDEX(GroupVertices[Group],MATCH(Edges[[#This Row],[Vertex 2]],GroupVertices[Vertex],0)),1,1,"")</f>
        <v>1</v>
      </c>
      <c r="AB199" s="49">
        <v>0</v>
      </c>
      <c r="AC199" s="50">
        <v>0</v>
      </c>
      <c r="AD199" s="49">
        <v>1</v>
      </c>
      <c r="AE199" s="50">
        <v>2.6315789473684212</v>
      </c>
      <c r="AF199" s="49">
        <v>0</v>
      </c>
      <c r="AG199" s="50">
        <v>0</v>
      </c>
      <c r="AH199" s="49">
        <v>37</v>
      </c>
      <c r="AI199" s="50">
        <v>97.36842105263158</v>
      </c>
      <c r="AJ199" s="49">
        <v>38</v>
      </c>
    </row>
    <row r="200" spans="1:36" ht="15">
      <c r="A200" s="69" t="s">
        <v>413</v>
      </c>
      <c r="B200" s="69" t="s">
        <v>413</v>
      </c>
      <c r="C200" s="70"/>
      <c r="D200" s="71"/>
      <c r="E200" s="72"/>
      <c r="F200" s="73"/>
      <c r="G200" s="70"/>
      <c r="H200" s="74"/>
      <c r="I200" s="75"/>
      <c r="J200" s="75"/>
      <c r="K200" s="35" t="s">
        <v>65</v>
      </c>
      <c r="L200" s="82">
        <v>200</v>
      </c>
      <c r="M200" s="82"/>
      <c r="N200" s="77"/>
      <c r="O200" s="84" t="s">
        <v>716</v>
      </c>
      <c r="P200" s="84" t="s">
        <v>716</v>
      </c>
      <c r="Q200" s="84" t="s">
        <v>909</v>
      </c>
      <c r="R200" s="86" t="s">
        <v>1403</v>
      </c>
      <c r="S200" s="88">
        <v>43406.42957175926</v>
      </c>
      <c r="T200" s="84">
        <v>707</v>
      </c>
      <c r="U200" s="84">
        <v>111</v>
      </c>
      <c r="V200" s="84"/>
      <c r="W200" s="84"/>
      <c r="X200" s="84" t="s">
        <v>1713</v>
      </c>
      <c r="Y200">
        <v>1</v>
      </c>
      <c r="Z200" s="83" t="str">
        <f>REPLACE(INDEX(GroupVertices[Group],MATCH(Edges[[#This Row],[Vertex 1]],GroupVertices[Vertex],0)),1,1,"")</f>
        <v>1</v>
      </c>
      <c r="AA200" s="83" t="str">
        <f>REPLACE(INDEX(GroupVertices[Group],MATCH(Edges[[#This Row],[Vertex 2]],GroupVertices[Vertex],0)),1,1,"")</f>
        <v>1</v>
      </c>
      <c r="AB200" s="49">
        <v>1</v>
      </c>
      <c r="AC200" s="50">
        <v>4.3478260869565215</v>
      </c>
      <c r="AD200" s="49">
        <v>1</v>
      </c>
      <c r="AE200" s="50">
        <v>4.3478260869565215</v>
      </c>
      <c r="AF200" s="49">
        <v>0</v>
      </c>
      <c r="AG200" s="50">
        <v>0</v>
      </c>
      <c r="AH200" s="49">
        <v>21</v>
      </c>
      <c r="AI200" s="50">
        <v>91.30434782608695</v>
      </c>
      <c r="AJ200" s="49">
        <v>23</v>
      </c>
    </row>
    <row r="201" spans="1:36" ht="15">
      <c r="A201" s="69" t="s">
        <v>414</v>
      </c>
      <c r="B201" s="69" t="s">
        <v>414</v>
      </c>
      <c r="C201" s="70"/>
      <c r="D201" s="71"/>
      <c r="E201" s="72"/>
      <c r="F201" s="73"/>
      <c r="G201" s="70"/>
      <c r="H201" s="74"/>
      <c r="I201" s="75"/>
      <c r="J201" s="75"/>
      <c r="K201" s="35" t="s">
        <v>65</v>
      </c>
      <c r="L201" s="82">
        <v>201</v>
      </c>
      <c r="M201" s="82"/>
      <c r="N201" s="77"/>
      <c r="O201" s="84" t="s">
        <v>716</v>
      </c>
      <c r="P201" s="84" t="s">
        <v>716</v>
      </c>
      <c r="Q201" s="84" t="s">
        <v>910</v>
      </c>
      <c r="R201" s="86" t="s">
        <v>1404</v>
      </c>
      <c r="S201" s="88">
        <v>43406.87461805555</v>
      </c>
      <c r="T201" s="84">
        <v>2498</v>
      </c>
      <c r="U201" s="84">
        <v>586</v>
      </c>
      <c r="V201" s="84"/>
      <c r="W201" s="84"/>
      <c r="X201" s="84"/>
      <c r="Y201">
        <v>1</v>
      </c>
      <c r="Z201" s="83" t="str">
        <f>REPLACE(INDEX(GroupVertices[Group],MATCH(Edges[[#This Row],[Vertex 1]],GroupVertices[Vertex],0)),1,1,"")</f>
        <v>1</v>
      </c>
      <c r="AA201" s="83" t="str">
        <f>REPLACE(INDEX(GroupVertices[Group],MATCH(Edges[[#This Row],[Vertex 2]],GroupVertices[Vertex],0)),1,1,"")</f>
        <v>1</v>
      </c>
      <c r="AB201" s="49">
        <v>0</v>
      </c>
      <c r="AC201" s="50">
        <v>0</v>
      </c>
      <c r="AD201" s="49">
        <v>0</v>
      </c>
      <c r="AE201" s="50">
        <v>0</v>
      </c>
      <c r="AF201" s="49">
        <v>0</v>
      </c>
      <c r="AG201" s="50">
        <v>0</v>
      </c>
      <c r="AH201" s="49">
        <v>11</v>
      </c>
      <c r="AI201" s="50">
        <v>100</v>
      </c>
      <c r="AJ201" s="49">
        <v>11</v>
      </c>
    </row>
    <row r="202" spans="1:36" ht="15">
      <c r="A202" s="69" t="s">
        <v>415</v>
      </c>
      <c r="B202" s="69" t="s">
        <v>415</v>
      </c>
      <c r="C202" s="70"/>
      <c r="D202" s="71"/>
      <c r="E202" s="72"/>
      <c r="F202" s="73"/>
      <c r="G202" s="70"/>
      <c r="H202" s="74"/>
      <c r="I202" s="75"/>
      <c r="J202" s="75"/>
      <c r="K202" s="35" t="s">
        <v>65</v>
      </c>
      <c r="L202" s="82">
        <v>202</v>
      </c>
      <c r="M202" s="82"/>
      <c r="N202" s="77"/>
      <c r="O202" s="84" t="s">
        <v>716</v>
      </c>
      <c r="P202" s="84" t="s">
        <v>716</v>
      </c>
      <c r="Q202" s="84" t="s">
        <v>911</v>
      </c>
      <c r="R202" s="86" t="s">
        <v>1405</v>
      </c>
      <c r="S202" s="88">
        <v>43406.96875</v>
      </c>
      <c r="T202" s="84">
        <v>148</v>
      </c>
      <c r="U202" s="84">
        <v>5</v>
      </c>
      <c r="V202" s="84"/>
      <c r="W202" s="84"/>
      <c r="X202" s="84"/>
      <c r="Y202">
        <v>1</v>
      </c>
      <c r="Z202" s="83" t="str">
        <f>REPLACE(INDEX(GroupVertices[Group],MATCH(Edges[[#This Row],[Vertex 1]],GroupVertices[Vertex],0)),1,1,"")</f>
        <v>1</v>
      </c>
      <c r="AA202" s="83" t="str">
        <f>REPLACE(INDEX(GroupVertices[Group],MATCH(Edges[[#This Row],[Vertex 2]],GroupVertices[Vertex],0)),1,1,"")</f>
        <v>1</v>
      </c>
      <c r="AB202" s="49">
        <v>0</v>
      </c>
      <c r="AC202" s="50">
        <v>0</v>
      </c>
      <c r="AD202" s="49">
        <v>0</v>
      </c>
      <c r="AE202" s="50">
        <v>0</v>
      </c>
      <c r="AF202" s="49">
        <v>0</v>
      </c>
      <c r="AG202" s="50">
        <v>0</v>
      </c>
      <c r="AH202" s="49">
        <v>40</v>
      </c>
      <c r="AI202" s="50">
        <v>100</v>
      </c>
      <c r="AJ202" s="49">
        <v>40</v>
      </c>
    </row>
    <row r="203" spans="1:36" ht="15">
      <c r="A203" s="69" t="s">
        <v>416</v>
      </c>
      <c r="B203" s="69" t="s">
        <v>416</v>
      </c>
      <c r="C203" s="70"/>
      <c r="D203" s="71"/>
      <c r="E203" s="72"/>
      <c r="F203" s="73"/>
      <c r="G203" s="70"/>
      <c r="H203" s="74"/>
      <c r="I203" s="75"/>
      <c r="J203" s="75"/>
      <c r="K203" s="35" t="s">
        <v>65</v>
      </c>
      <c r="L203" s="82">
        <v>203</v>
      </c>
      <c r="M203" s="82"/>
      <c r="N203" s="77"/>
      <c r="O203" s="84" t="s">
        <v>716</v>
      </c>
      <c r="P203" s="84" t="s">
        <v>716</v>
      </c>
      <c r="Q203" s="84" t="s">
        <v>912</v>
      </c>
      <c r="R203" s="86" t="s">
        <v>1406</v>
      </c>
      <c r="S203" s="88">
        <v>43407.20890046296</v>
      </c>
      <c r="T203" s="84">
        <v>245</v>
      </c>
      <c r="U203" s="84">
        <v>23</v>
      </c>
      <c r="V203" s="84"/>
      <c r="W203" s="84"/>
      <c r="X203" s="84"/>
      <c r="Y203">
        <v>1</v>
      </c>
      <c r="Z203" s="83" t="str">
        <f>REPLACE(INDEX(GroupVertices[Group],MATCH(Edges[[#This Row],[Vertex 1]],GroupVertices[Vertex],0)),1,1,"")</f>
        <v>1</v>
      </c>
      <c r="AA203" s="83" t="str">
        <f>REPLACE(INDEX(GroupVertices[Group],MATCH(Edges[[#This Row],[Vertex 2]],GroupVertices[Vertex],0)),1,1,"")</f>
        <v>1</v>
      </c>
      <c r="AB203" s="49">
        <v>0</v>
      </c>
      <c r="AC203" s="50">
        <v>0</v>
      </c>
      <c r="AD203" s="49">
        <v>1</v>
      </c>
      <c r="AE203" s="50">
        <v>6.25</v>
      </c>
      <c r="AF203" s="49">
        <v>0</v>
      </c>
      <c r="AG203" s="50">
        <v>0</v>
      </c>
      <c r="AH203" s="49">
        <v>15</v>
      </c>
      <c r="AI203" s="50">
        <v>93.75</v>
      </c>
      <c r="AJ203" s="49">
        <v>16</v>
      </c>
    </row>
    <row r="204" spans="1:36" ht="15">
      <c r="A204" s="69" t="s">
        <v>417</v>
      </c>
      <c r="B204" s="69" t="s">
        <v>417</v>
      </c>
      <c r="C204" s="70"/>
      <c r="D204" s="71"/>
      <c r="E204" s="72"/>
      <c r="F204" s="73"/>
      <c r="G204" s="70"/>
      <c r="H204" s="74"/>
      <c r="I204" s="75"/>
      <c r="J204" s="75"/>
      <c r="K204" s="35" t="s">
        <v>65</v>
      </c>
      <c r="L204" s="82">
        <v>204</v>
      </c>
      <c r="M204" s="82"/>
      <c r="N204" s="77"/>
      <c r="O204" s="84" t="s">
        <v>716</v>
      </c>
      <c r="P204" s="84" t="s">
        <v>716</v>
      </c>
      <c r="Q204" s="84" t="s">
        <v>913</v>
      </c>
      <c r="R204" s="86" t="s">
        <v>1407</v>
      </c>
      <c r="S204" s="88">
        <v>43407.602164351854</v>
      </c>
      <c r="T204" s="84">
        <v>12459</v>
      </c>
      <c r="U204" s="84">
        <v>731</v>
      </c>
      <c r="V204" s="84"/>
      <c r="W204" s="84"/>
      <c r="X204" s="84"/>
      <c r="Y204">
        <v>1</v>
      </c>
      <c r="Z204" s="83" t="str">
        <f>REPLACE(INDEX(GroupVertices[Group],MATCH(Edges[[#This Row],[Vertex 1]],GroupVertices[Vertex],0)),1,1,"")</f>
        <v>1</v>
      </c>
      <c r="AA204" s="83" t="str">
        <f>REPLACE(INDEX(GroupVertices[Group],MATCH(Edges[[#This Row],[Vertex 2]],GroupVertices[Vertex],0)),1,1,"")</f>
        <v>1</v>
      </c>
      <c r="AB204" s="49">
        <v>1</v>
      </c>
      <c r="AC204" s="50">
        <v>20</v>
      </c>
      <c r="AD204" s="49">
        <v>0</v>
      </c>
      <c r="AE204" s="50">
        <v>0</v>
      </c>
      <c r="AF204" s="49">
        <v>0</v>
      </c>
      <c r="AG204" s="50">
        <v>0</v>
      </c>
      <c r="AH204" s="49">
        <v>4</v>
      </c>
      <c r="AI204" s="50">
        <v>80</v>
      </c>
      <c r="AJ204" s="49">
        <v>5</v>
      </c>
    </row>
    <row r="205" spans="1:36" ht="15">
      <c r="A205" s="69" t="s">
        <v>418</v>
      </c>
      <c r="B205" s="69" t="s">
        <v>418</v>
      </c>
      <c r="C205" s="70"/>
      <c r="D205" s="71"/>
      <c r="E205" s="72"/>
      <c r="F205" s="73"/>
      <c r="G205" s="70"/>
      <c r="H205" s="74"/>
      <c r="I205" s="75"/>
      <c r="J205" s="75"/>
      <c r="K205" s="35" t="s">
        <v>65</v>
      </c>
      <c r="L205" s="82">
        <v>205</v>
      </c>
      <c r="M205" s="82"/>
      <c r="N205" s="77"/>
      <c r="O205" s="84" t="s">
        <v>716</v>
      </c>
      <c r="P205" s="84" t="s">
        <v>716</v>
      </c>
      <c r="Q205" s="84" t="s">
        <v>914</v>
      </c>
      <c r="R205" s="86" t="s">
        <v>1408</v>
      </c>
      <c r="S205" s="88">
        <v>43407.77422453704</v>
      </c>
      <c r="T205" s="84">
        <v>1047</v>
      </c>
      <c r="U205" s="84">
        <v>105</v>
      </c>
      <c r="V205" s="84"/>
      <c r="W205" s="84"/>
      <c r="X205" s="84" t="s">
        <v>1749</v>
      </c>
      <c r="Y205">
        <v>1</v>
      </c>
      <c r="Z205" s="83" t="str">
        <f>REPLACE(INDEX(GroupVertices[Group],MATCH(Edges[[#This Row],[Vertex 1]],GroupVertices[Vertex],0)),1,1,"")</f>
        <v>1</v>
      </c>
      <c r="AA205" s="83" t="str">
        <f>REPLACE(INDEX(GroupVertices[Group],MATCH(Edges[[#This Row],[Vertex 2]],GroupVertices[Vertex],0)),1,1,"")</f>
        <v>1</v>
      </c>
      <c r="AB205" s="49">
        <v>0</v>
      </c>
      <c r="AC205" s="50">
        <v>0</v>
      </c>
      <c r="AD205" s="49">
        <v>0</v>
      </c>
      <c r="AE205" s="50">
        <v>0</v>
      </c>
      <c r="AF205" s="49">
        <v>0</v>
      </c>
      <c r="AG205" s="50">
        <v>0</v>
      </c>
      <c r="AH205" s="49">
        <v>28</v>
      </c>
      <c r="AI205" s="50">
        <v>100</v>
      </c>
      <c r="AJ205" s="49">
        <v>28</v>
      </c>
    </row>
    <row r="206" spans="1:36" ht="15">
      <c r="A206" s="69" t="s">
        <v>419</v>
      </c>
      <c r="B206" s="69" t="s">
        <v>419</v>
      </c>
      <c r="C206" s="70"/>
      <c r="D206" s="71"/>
      <c r="E206" s="72"/>
      <c r="F206" s="73"/>
      <c r="G206" s="70"/>
      <c r="H206" s="74"/>
      <c r="I206" s="75"/>
      <c r="J206" s="75"/>
      <c r="K206" s="35" t="s">
        <v>65</v>
      </c>
      <c r="L206" s="82">
        <v>206</v>
      </c>
      <c r="M206" s="82"/>
      <c r="N206" s="77"/>
      <c r="O206" s="84" t="s">
        <v>716</v>
      </c>
      <c r="P206" s="84" t="s">
        <v>716</v>
      </c>
      <c r="Q206" s="84" t="s">
        <v>915</v>
      </c>
      <c r="R206" s="86" t="s">
        <v>1409</v>
      </c>
      <c r="S206" s="88">
        <v>43409.721284722225</v>
      </c>
      <c r="T206" s="84">
        <v>223</v>
      </c>
      <c r="U206" s="84">
        <v>10</v>
      </c>
      <c r="V206" s="84"/>
      <c r="W206" s="84"/>
      <c r="X206" s="84"/>
      <c r="Y206">
        <v>1</v>
      </c>
      <c r="Z206" s="83" t="str">
        <f>REPLACE(INDEX(GroupVertices[Group],MATCH(Edges[[#This Row],[Vertex 1]],GroupVertices[Vertex],0)),1,1,"")</f>
        <v>1</v>
      </c>
      <c r="AA206" s="83" t="str">
        <f>REPLACE(INDEX(GroupVertices[Group],MATCH(Edges[[#This Row],[Vertex 2]],GroupVertices[Vertex],0)),1,1,"")</f>
        <v>1</v>
      </c>
      <c r="AB206" s="49">
        <v>0</v>
      </c>
      <c r="AC206" s="50">
        <v>0</v>
      </c>
      <c r="AD206" s="49">
        <v>0</v>
      </c>
      <c r="AE206" s="50">
        <v>0</v>
      </c>
      <c r="AF206" s="49">
        <v>0</v>
      </c>
      <c r="AG206" s="50">
        <v>0</v>
      </c>
      <c r="AH206" s="49">
        <v>14</v>
      </c>
      <c r="AI206" s="50">
        <v>100</v>
      </c>
      <c r="AJ206" s="49">
        <v>14</v>
      </c>
    </row>
    <row r="207" spans="1:36" ht="15">
      <c r="A207" s="69" t="s">
        <v>420</v>
      </c>
      <c r="B207" s="69" t="s">
        <v>420</v>
      </c>
      <c r="C207" s="70"/>
      <c r="D207" s="71"/>
      <c r="E207" s="72"/>
      <c r="F207" s="73"/>
      <c r="G207" s="70"/>
      <c r="H207" s="74"/>
      <c r="I207" s="75"/>
      <c r="J207" s="75"/>
      <c r="K207" s="35" t="s">
        <v>65</v>
      </c>
      <c r="L207" s="82">
        <v>207</v>
      </c>
      <c r="M207" s="82"/>
      <c r="N207" s="77"/>
      <c r="O207" s="84" t="s">
        <v>716</v>
      </c>
      <c r="P207" s="84" t="s">
        <v>716</v>
      </c>
      <c r="Q207" s="84" t="s">
        <v>916</v>
      </c>
      <c r="R207" s="86" t="s">
        <v>1410</v>
      </c>
      <c r="S207" s="88">
        <v>43410.29446759259</v>
      </c>
      <c r="T207" s="84">
        <v>1367</v>
      </c>
      <c r="U207" s="84">
        <v>132</v>
      </c>
      <c r="V207" s="84"/>
      <c r="W207" s="84"/>
      <c r="X207" s="84" t="s">
        <v>1755</v>
      </c>
      <c r="Y207">
        <v>1</v>
      </c>
      <c r="Z207" s="83" t="str">
        <f>REPLACE(INDEX(GroupVertices[Group],MATCH(Edges[[#This Row],[Vertex 1]],GroupVertices[Vertex],0)),1,1,"")</f>
        <v>1</v>
      </c>
      <c r="AA207" s="83" t="str">
        <f>REPLACE(INDEX(GroupVertices[Group],MATCH(Edges[[#This Row],[Vertex 2]],GroupVertices[Vertex],0)),1,1,"")</f>
        <v>1</v>
      </c>
      <c r="AB207" s="49">
        <v>0</v>
      </c>
      <c r="AC207" s="50">
        <v>0</v>
      </c>
      <c r="AD207" s="49">
        <v>1</v>
      </c>
      <c r="AE207" s="50">
        <v>5.555555555555555</v>
      </c>
      <c r="AF207" s="49">
        <v>0</v>
      </c>
      <c r="AG207" s="50">
        <v>0</v>
      </c>
      <c r="AH207" s="49">
        <v>17</v>
      </c>
      <c r="AI207" s="50">
        <v>94.44444444444444</v>
      </c>
      <c r="AJ207" s="49">
        <v>18</v>
      </c>
    </row>
    <row r="208" spans="1:36" ht="15">
      <c r="A208" s="69" t="s">
        <v>421</v>
      </c>
      <c r="B208" s="69" t="s">
        <v>421</v>
      </c>
      <c r="C208" s="70"/>
      <c r="D208" s="71"/>
      <c r="E208" s="72"/>
      <c r="F208" s="73"/>
      <c r="G208" s="70"/>
      <c r="H208" s="74"/>
      <c r="I208" s="75"/>
      <c r="J208" s="75"/>
      <c r="K208" s="35" t="s">
        <v>65</v>
      </c>
      <c r="L208" s="82">
        <v>208</v>
      </c>
      <c r="M208" s="82"/>
      <c r="N208" s="77"/>
      <c r="O208" s="84" t="s">
        <v>716</v>
      </c>
      <c r="P208" s="84" t="s">
        <v>716</v>
      </c>
      <c r="Q208" s="84" t="s">
        <v>917</v>
      </c>
      <c r="R208" s="86" t="s">
        <v>1411</v>
      </c>
      <c r="S208" s="88">
        <v>43410.42837962963</v>
      </c>
      <c r="T208" s="84">
        <v>191</v>
      </c>
      <c r="U208" s="84">
        <v>7</v>
      </c>
      <c r="V208" s="84"/>
      <c r="W208" s="84"/>
      <c r="X208" s="84" t="s">
        <v>1756</v>
      </c>
      <c r="Y208">
        <v>1</v>
      </c>
      <c r="Z208" s="83" t="str">
        <f>REPLACE(INDEX(GroupVertices[Group],MATCH(Edges[[#This Row],[Vertex 1]],GroupVertices[Vertex],0)),1,1,"")</f>
        <v>1</v>
      </c>
      <c r="AA208" s="83" t="str">
        <f>REPLACE(INDEX(GroupVertices[Group],MATCH(Edges[[#This Row],[Vertex 2]],GroupVertices[Vertex],0)),1,1,"")</f>
        <v>1</v>
      </c>
      <c r="AB208" s="49">
        <v>0</v>
      </c>
      <c r="AC208" s="50">
        <v>0</v>
      </c>
      <c r="AD208" s="49">
        <v>0</v>
      </c>
      <c r="AE208" s="50">
        <v>0</v>
      </c>
      <c r="AF208" s="49">
        <v>0</v>
      </c>
      <c r="AG208" s="50">
        <v>0</v>
      </c>
      <c r="AH208" s="49">
        <v>34</v>
      </c>
      <c r="AI208" s="50">
        <v>100</v>
      </c>
      <c r="AJ208" s="49">
        <v>34</v>
      </c>
    </row>
    <row r="209" spans="1:36" ht="15">
      <c r="A209" s="69" t="s">
        <v>422</v>
      </c>
      <c r="B209" s="69" t="s">
        <v>422</v>
      </c>
      <c r="C209" s="70"/>
      <c r="D209" s="71"/>
      <c r="E209" s="72"/>
      <c r="F209" s="73"/>
      <c r="G209" s="70"/>
      <c r="H209" s="74"/>
      <c r="I209" s="75"/>
      <c r="J209" s="75"/>
      <c r="K209" s="35" t="s">
        <v>65</v>
      </c>
      <c r="L209" s="82">
        <v>209</v>
      </c>
      <c r="M209" s="82"/>
      <c r="N209" s="77"/>
      <c r="O209" s="84" t="s">
        <v>716</v>
      </c>
      <c r="P209" s="84" t="s">
        <v>716</v>
      </c>
      <c r="Q209" s="84" t="s">
        <v>918</v>
      </c>
      <c r="R209" s="86" t="s">
        <v>1412</v>
      </c>
      <c r="S209" s="88">
        <v>43410.993159722224</v>
      </c>
      <c r="T209" s="84">
        <v>195</v>
      </c>
      <c r="U209" s="84">
        <v>9</v>
      </c>
      <c r="V209" s="84"/>
      <c r="W209" s="84"/>
      <c r="X209" s="84" t="s">
        <v>1714</v>
      </c>
      <c r="Y209">
        <v>1</v>
      </c>
      <c r="Z209" s="83" t="str">
        <f>REPLACE(INDEX(GroupVertices[Group],MATCH(Edges[[#This Row],[Vertex 1]],GroupVertices[Vertex],0)),1,1,"")</f>
        <v>1</v>
      </c>
      <c r="AA209" s="83" t="str">
        <f>REPLACE(INDEX(GroupVertices[Group],MATCH(Edges[[#This Row],[Vertex 2]],GroupVertices[Vertex],0)),1,1,"")</f>
        <v>1</v>
      </c>
      <c r="AB209" s="49">
        <v>0</v>
      </c>
      <c r="AC209" s="50">
        <v>0</v>
      </c>
      <c r="AD209" s="49">
        <v>3</v>
      </c>
      <c r="AE209" s="50">
        <v>6.25</v>
      </c>
      <c r="AF209" s="49">
        <v>0</v>
      </c>
      <c r="AG209" s="50">
        <v>0</v>
      </c>
      <c r="AH209" s="49">
        <v>45</v>
      </c>
      <c r="AI209" s="50">
        <v>93.75</v>
      </c>
      <c r="AJ209" s="49">
        <v>48</v>
      </c>
    </row>
    <row r="210" spans="1:36" ht="15">
      <c r="A210" s="69" t="s">
        <v>423</v>
      </c>
      <c r="B210" s="69" t="s">
        <v>423</v>
      </c>
      <c r="C210" s="70"/>
      <c r="D210" s="71"/>
      <c r="E210" s="72"/>
      <c r="F210" s="73"/>
      <c r="G210" s="70"/>
      <c r="H210" s="74"/>
      <c r="I210" s="75"/>
      <c r="J210" s="75"/>
      <c r="K210" s="35" t="s">
        <v>65</v>
      </c>
      <c r="L210" s="82">
        <v>210</v>
      </c>
      <c r="M210" s="82"/>
      <c r="N210" s="77"/>
      <c r="O210" s="84" t="s">
        <v>716</v>
      </c>
      <c r="P210" s="84" t="s">
        <v>716</v>
      </c>
      <c r="Q210" s="84" t="s">
        <v>919</v>
      </c>
      <c r="R210" s="86" t="s">
        <v>1413</v>
      </c>
      <c r="S210" s="88">
        <v>43411.22078703704</v>
      </c>
      <c r="T210" s="84">
        <v>380</v>
      </c>
      <c r="U210" s="84">
        <v>9</v>
      </c>
      <c r="V210" s="84"/>
      <c r="W210" s="84"/>
      <c r="X210" s="84" t="s">
        <v>1749</v>
      </c>
      <c r="Y210">
        <v>1</v>
      </c>
      <c r="Z210" s="83" t="str">
        <f>REPLACE(INDEX(GroupVertices[Group],MATCH(Edges[[#This Row],[Vertex 1]],GroupVertices[Vertex],0)),1,1,"")</f>
        <v>1</v>
      </c>
      <c r="AA210" s="83" t="str">
        <f>REPLACE(INDEX(GroupVertices[Group],MATCH(Edges[[#This Row],[Vertex 2]],GroupVertices[Vertex],0)),1,1,"")</f>
        <v>1</v>
      </c>
      <c r="AB210" s="49">
        <v>0</v>
      </c>
      <c r="AC210" s="50">
        <v>0</v>
      </c>
      <c r="AD210" s="49">
        <v>1</v>
      </c>
      <c r="AE210" s="50">
        <v>3.5714285714285716</v>
      </c>
      <c r="AF210" s="49">
        <v>0</v>
      </c>
      <c r="AG210" s="50">
        <v>0</v>
      </c>
      <c r="AH210" s="49">
        <v>27</v>
      </c>
      <c r="AI210" s="50">
        <v>96.42857142857143</v>
      </c>
      <c r="AJ210" s="49">
        <v>28</v>
      </c>
    </row>
    <row r="211" spans="1:36" ht="15">
      <c r="A211" s="69" t="s">
        <v>424</v>
      </c>
      <c r="B211" s="69" t="s">
        <v>424</v>
      </c>
      <c r="C211" s="70"/>
      <c r="D211" s="71"/>
      <c r="E211" s="72"/>
      <c r="F211" s="73"/>
      <c r="G211" s="70"/>
      <c r="H211" s="74"/>
      <c r="I211" s="75"/>
      <c r="J211" s="75"/>
      <c r="K211" s="35" t="s">
        <v>65</v>
      </c>
      <c r="L211" s="82">
        <v>211</v>
      </c>
      <c r="M211" s="82"/>
      <c r="N211" s="77"/>
      <c r="O211" s="84" t="s">
        <v>716</v>
      </c>
      <c r="P211" s="84" t="s">
        <v>716</v>
      </c>
      <c r="Q211" s="84" t="s">
        <v>920</v>
      </c>
      <c r="R211" s="86" t="s">
        <v>1414</v>
      </c>
      <c r="S211" s="88">
        <v>43411.41674768519</v>
      </c>
      <c r="T211" s="84">
        <v>415</v>
      </c>
      <c r="U211" s="84">
        <v>26</v>
      </c>
      <c r="V211" s="84"/>
      <c r="W211" s="84"/>
      <c r="X211" s="84"/>
      <c r="Y211">
        <v>1</v>
      </c>
      <c r="Z211" s="83" t="str">
        <f>REPLACE(INDEX(GroupVertices[Group],MATCH(Edges[[#This Row],[Vertex 1]],GroupVertices[Vertex],0)),1,1,"")</f>
        <v>1</v>
      </c>
      <c r="AA211" s="83" t="str">
        <f>REPLACE(INDEX(GroupVertices[Group],MATCH(Edges[[#This Row],[Vertex 2]],GroupVertices[Vertex],0)),1,1,"")</f>
        <v>1</v>
      </c>
      <c r="AB211" s="49">
        <v>1</v>
      </c>
      <c r="AC211" s="50">
        <v>3.4482758620689653</v>
      </c>
      <c r="AD211" s="49">
        <v>2</v>
      </c>
      <c r="AE211" s="50">
        <v>6.896551724137931</v>
      </c>
      <c r="AF211" s="49">
        <v>0</v>
      </c>
      <c r="AG211" s="50">
        <v>0</v>
      </c>
      <c r="AH211" s="49">
        <v>26</v>
      </c>
      <c r="AI211" s="50">
        <v>89.65517241379311</v>
      </c>
      <c r="AJ211" s="49">
        <v>29</v>
      </c>
    </row>
    <row r="212" spans="1:36" ht="15">
      <c r="A212" s="69" t="s">
        <v>425</v>
      </c>
      <c r="B212" s="69" t="s">
        <v>425</v>
      </c>
      <c r="C212" s="70"/>
      <c r="D212" s="71"/>
      <c r="E212" s="72"/>
      <c r="F212" s="73"/>
      <c r="G212" s="70"/>
      <c r="H212" s="74"/>
      <c r="I212" s="75"/>
      <c r="J212" s="75"/>
      <c r="K212" s="35" t="s">
        <v>65</v>
      </c>
      <c r="L212" s="82">
        <v>212</v>
      </c>
      <c r="M212" s="82"/>
      <c r="N212" s="77"/>
      <c r="O212" s="84" t="s">
        <v>716</v>
      </c>
      <c r="P212" s="84" t="s">
        <v>716</v>
      </c>
      <c r="Q212" s="84" t="s">
        <v>921</v>
      </c>
      <c r="R212" s="86" t="s">
        <v>1415</v>
      </c>
      <c r="S212" s="88">
        <v>43411.692511574074</v>
      </c>
      <c r="T212" s="84">
        <v>264</v>
      </c>
      <c r="U212" s="84">
        <v>14</v>
      </c>
      <c r="V212" s="84"/>
      <c r="W212" s="84"/>
      <c r="X212" s="84"/>
      <c r="Y212">
        <v>1</v>
      </c>
      <c r="Z212" s="83" t="str">
        <f>REPLACE(INDEX(GroupVertices[Group],MATCH(Edges[[#This Row],[Vertex 1]],GroupVertices[Vertex],0)),1,1,"")</f>
        <v>1</v>
      </c>
      <c r="AA212" s="83" t="str">
        <f>REPLACE(INDEX(GroupVertices[Group],MATCH(Edges[[#This Row],[Vertex 2]],GroupVertices[Vertex],0)),1,1,"")</f>
        <v>1</v>
      </c>
      <c r="AB212" s="49">
        <v>1</v>
      </c>
      <c r="AC212" s="50">
        <v>3.5714285714285716</v>
      </c>
      <c r="AD212" s="49">
        <v>1</v>
      </c>
      <c r="AE212" s="50">
        <v>3.5714285714285716</v>
      </c>
      <c r="AF212" s="49">
        <v>0</v>
      </c>
      <c r="AG212" s="50">
        <v>0</v>
      </c>
      <c r="AH212" s="49">
        <v>26</v>
      </c>
      <c r="AI212" s="50">
        <v>92.85714285714286</v>
      </c>
      <c r="AJ212" s="49">
        <v>28</v>
      </c>
    </row>
    <row r="213" spans="1:36" ht="15">
      <c r="A213" s="69" t="s">
        <v>426</v>
      </c>
      <c r="B213" s="69" t="s">
        <v>426</v>
      </c>
      <c r="C213" s="70"/>
      <c r="D213" s="71"/>
      <c r="E213" s="72"/>
      <c r="F213" s="73"/>
      <c r="G213" s="70"/>
      <c r="H213" s="74"/>
      <c r="I213" s="75"/>
      <c r="J213" s="75"/>
      <c r="K213" s="35" t="s">
        <v>65</v>
      </c>
      <c r="L213" s="82">
        <v>213</v>
      </c>
      <c r="M213" s="82"/>
      <c r="N213" s="77"/>
      <c r="O213" s="84" t="s">
        <v>716</v>
      </c>
      <c r="P213" s="84" t="s">
        <v>716</v>
      </c>
      <c r="Q213" s="84" t="s">
        <v>922</v>
      </c>
      <c r="R213" s="86" t="s">
        <v>1416</v>
      </c>
      <c r="S213" s="88">
        <v>43416.21628472222</v>
      </c>
      <c r="T213" s="84">
        <v>1223</v>
      </c>
      <c r="U213" s="84">
        <v>11</v>
      </c>
      <c r="V213" s="84"/>
      <c r="W213" s="84"/>
      <c r="X213" s="84"/>
      <c r="Y213">
        <v>1</v>
      </c>
      <c r="Z213" s="83" t="str">
        <f>REPLACE(INDEX(GroupVertices[Group],MATCH(Edges[[#This Row],[Vertex 1]],GroupVertices[Vertex],0)),1,1,"")</f>
        <v>1</v>
      </c>
      <c r="AA213" s="83" t="str">
        <f>REPLACE(INDEX(GroupVertices[Group],MATCH(Edges[[#This Row],[Vertex 2]],GroupVertices[Vertex],0)),1,1,"")</f>
        <v>1</v>
      </c>
      <c r="AB213" s="49">
        <v>0</v>
      </c>
      <c r="AC213" s="50">
        <v>0</v>
      </c>
      <c r="AD213" s="49">
        <v>1</v>
      </c>
      <c r="AE213" s="50">
        <v>3.3333333333333335</v>
      </c>
      <c r="AF213" s="49">
        <v>0</v>
      </c>
      <c r="AG213" s="50">
        <v>0</v>
      </c>
      <c r="AH213" s="49">
        <v>29</v>
      </c>
      <c r="AI213" s="50">
        <v>96.66666666666667</v>
      </c>
      <c r="AJ213" s="49">
        <v>30</v>
      </c>
    </row>
    <row r="214" spans="1:36" ht="15">
      <c r="A214" s="69" t="s">
        <v>427</v>
      </c>
      <c r="B214" s="69" t="s">
        <v>427</v>
      </c>
      <c r="C214" s="70"/>
      <c r="D214" s="71"/>
      <c r="E214" s="72"/>
      <c r="F214" s="73"/>
      <c r="G214" s="70"/>
      <c r="H214" s="74"/>
      <c r="I214" s="75"/>
      <c r="J214" s="75"/>
      <c r="K214" s="35" t="s">
        <v>65</v>
      </c>
      <c r="L214" s="82">
        <v>214</v>
      </c>
      <c r="M214" s="82"/>
      <c r="N214" s="77"/>
      <c r="O214" s="84" t="s">
        <v>716</v>
      </c>
      <c r="P214" s="84" t="s">
        <v>716</v>
      </c>
      <c r="Q214" s="84" t="s">
        <v>923</v>
      </c>
      <c r="R214" s="86" t="s">
        <v>1417</v>
      </c>
      <c r="S214" s="88">
        <v>43417.62138888889</v>
      </c>
      <c r="T214" s="84">
        <v>39</v>
      </c>
      <c r="U214" s="84">
        <v>2</v>
      </c>
      <c r="V214" s="84"/>
      <c r="W214" s="84"/>
      <c r="X214" s="84" t="s">
        <v>1736</v>
      </c>
      <c r="Y214">
        <v>1</v>
      </c>
      <c r="Z214" s="83" t="str">
        <f>REPLACE(INDEX(GroupVertices[Group],MATCH(Edges[[#This Row],[Vertex 1]],GroupVertices[Vertex],0)),1,1,"")</f>
        <v>1</v>
      </c>
      <c r="AA214" s="83" t="str">
        <f>REPLACE(INDEX(GroupVertices[Group],MATCH(Edges[[#This Row],[Vertex 2]],GroupVertices[Vertex],0)),1,1,"")</f>
        <v>1</v>
      </c>
      <c r="AB214" s="49">
        <v>0</v>
      </c>
      <c r="AC214" s="50">
        <v>0</v>
      </c>
      <c r="AD214" s="49">
        <v>1</v>
      </c>
      <c r="AE214" s="50">
        <v>2.2222222222222223</v>
      </c>
      <c r="AF214" s="49">
        <v>0</v>
      </c>
      <c r="AG214" s="50">
        <v>0</v>
      </c>
      <c r="AH214" s="49">
        <v>44</v>
      </c>
      <c r="AI214" s="50">
        <v>97.77777777777777</v>
      </c>
      <c r="AJ214" s="49">
        <v>45</v>
      </c>
    </row>
    <row r="215" spans="1:36" ht="15">
      <c r="A215" s="69" t="s">
        <v>428</v>
      </c>
      <c r="B215" s="69" t="s">
        <v>428</v>
      </c>
      <c r="C215" s="70"/>
      <c r="D215" s="71"/>
      <c r="E215" s="72"/>
      <c r="F215" s="73"/>
      <c r="G215" s="70"/>
      <c r="H215" s="74"/>
      <c r="I215" s="75"/>
      <c r="J215" s="75"/>
      <c r="K215" s="35" t="s">
        <v>65</v>
      </c>
      <c r="L215" s="82">
        <v>215</v>
      </c>
      <c r="M215" s="82"/>
      <c r="N215" s="77"/>
      <c r="O215" s="84" t="s">
        <v>716</v>
      </c>
      <c r="P215" s="84" t="s">
        <v>716</v>
      </c>
      <c r="Q215" s="84" t="s">
        <v>924</v>
      </c>
      <c r="R215" s="86" t="s">
        <v>1418</v>
      </c>
      <c r="S215" s="88">
        <v>43417.88554398148</v>
      </c>
      <c r="T215" s="84">
        <v>1087</v>
      </c>
      <c r="U215" s="84">
        <v>240</v>
      </c>
      <c r="V215" s="84"/>
      <c r="W215" s="84"/>
      <c r="X215" s="84" t="s">
        <v>1736</v>
      </c>
      <c r="Y215">
        <v>1</v>
      </c>
      <c r="Z215" s="83" t="str">
        <f>REPLACE(INDEX(GroupVertices[Group],MATCH(Edges[[#This Row],[Vertex 1]],GroupVertices[Vertex],0)),1,1,"")</f>
        <v>1</v>
      </c>
      <c r="AA215" s="83" t="str">
        <f>REPLACE(INDEX(GroupVertices[Group],MATCH(Edges[[#This Row],[Vertex 2]],GroupVertices[Vertex],0)),1,1,"")</f>
        <v>1</v>
      </c>
      <c r="AB215" s="49">
        <v>0</v>
      </c>
      <c r="AC215" s="50">
        <v>0</v>
      </c>
      <c r="AD215" s="49">
        <v>1</v>
      </c>
      <c r="AE215" s="50">
        <v>2.380952380952381</v>
      </c>
      <c r="AF215" s="49">
        <v>0</v>
      </c>
      <c r="AG215" s="50">
        <v>0</v>
      </c>
      <c r="AH215" s="49">
        <v>41</v>
      </c>
      <c r="AI215" s="50">
        <v>97.61904761904762</v>
      </c>
      <c r="AJ215" s="49">
        <v>42</v>
      </c>
    </row>
    <row r="216" spans="1:36" ht="15">
      <c r="A216" s="69" t="s">
        <v>429</v>
      </c>
      <c r="B216" s="69" t="s">
        <v>429</v>
      </c>
      <c r="C216" s="70"/>
      <c r="D216" s="71"/>
      <c r="E216" s="72"/>
      <c r="F216" s="73"/>
      <c r="G216" s="70"/>
      <c r="H216" s="74"/>
      <c r="I216" s="75"/>
      <c r="J216" s="75"/>
      <c r="K216" s="35" t="s">
        <v>65</v>
      </c>
      <c r="L216" s="82">
        <v>216</v>
      </c>
      <c r="M216" s="82"/>
      <c r="N216" s="77"/>
      <c r="O216" s="84" t="s">
        <v>716</v>
      </c>
      <c r="P216" s="84" t="s">
        <v>716</v>
      </c>
      <c r="Q216" s="84" t="s">
        <v>925</v>
      </c>
      <c r="R216" s="86" t="s">
        <v>1419</v>
      </c>
      <c r="S216" s="88">
        <v>43418.270833333336</v>
      </c>
      <c r="T216" s="84">
        <v>529</v>
      </c>
      <c r="U216" s="84">
        <v>114</v>
      </c>
      <c r="V216" s="84"/>
      <c r="W216" s="84"/>
      <c r="X216" s="84" t="s">
        <v>1736</v>
      </c>
      <c r="Y216">
        <v>1</v>
      </c>
      <c r="Z216" s="83" t="str">
        <f>REPLACE(INDEX(GroupVertices[Group],MATCH(Edges[[#This Row],[Vertex 1]],GroupVertices[Vertex],0)),1,1,"")</f>
        <v>1</v>
      </c>
      <c r="AA216" s="83" t="str">
        <f>REPLACE(INDEX(GroupVertices[Group],MATCH(Edges[[#This Row],[Vertex 2]],GroupVertices[Vertex],0)),1,1,"")</f>
        <v>1</v>
      </c>
      <c r="AB216" s="49">
        <v>1</v>
      </c>
      <c r="AC216" s="50">
        <v>2.7027027027027026</v>
      </c>
      <c r="AD216" s="49">
        <v>1</v>
      </c>
      <c r="AE216" s="50">
        <v>2.7027027027027026</v>
      </c>
      <c r="AF216" s="49">
        <v>0</v>
      </c>
      <c r="AG216" s="50">
        <v>0</v>
      </c>
      <c r="AH216" s="49">
        <v>35</v>
      </c>
      <c r="AI216" s="50">
        <v>94.5945945945946</v>
      </c>
      <c r="AJ216" s="49">
        <v>37</v>
      </c>
    </row>
    <row r="217" spans="1:36" ht="15">
      <c r="A217" s="69" t="s">
        <v>430</v>
      </c>
      <c r="B217" s="69" t="s">
        <v>430</v>
      </c>
      <c r="C217" s="70"/>
      <c r="D217" s="71"/>
      <c r="E217" s="72"/>
      <c r="F217" s="73"/>
      <c r="G217" s="70"/>
      <c r="H217" s="74"/>
      <c r="I217" s="75"/>
      <c r="J217" s="75"/>
      <c r="K217" s="35" t="s">
        <v>65</v>
      </c>
      <c r="L217" s="82">
        <v>217</v>
      </c>
      <c r="M217" s="82"/>
      <c r="N217" s="77"/>
      <c r="O217" s="84" t="s">
        <v>716</v>
      </c>
      <c r="P217" s="84" t="s">
        <v>716</v>
      </c>
      <c r="Q217" s="84" t="s">
        <v>926</v>
      </c>
      <c r="R217" s="86" t="s">
        <v>1420</v>
      </c>
      <c r="S217" s="88">
        <v>43418.590891203705</v>
      </c>
      <c r="T217" s="84">
        <v>297</v>
      </c>
      <c r="U217" s="84">
        <v>6</v>
      </c>
      <c r="V217" s="84"/>
      <c r="W217" s="84"/>
      <c r="X217" s="84"/>
      <c r="Y217">
        <v>1</v>
      </c>
      <c r="Z217" s="83" t="str">
        <f>REPLACE(INDEX(GroupVertices[Group],MATCH(Edges[[#This Row],[Vertex 1]],GroupVertices[Vertex],0)),1,1,"")</f>
        <v>1</v>
      </c>
      <c r="AA217" s="83" t="str">
        <f>REPLACE(INDEX(GroupVertices[Group],MATCH(Edges[[#This Row],[Vertex 2]],GroupVertices[Vertex],0)),1,1,"")</f>
        <v>1</v>
      </c>
      <c r="AB217" s="49">
        <v>0</v>
      </c>
      <c r="AC217" s="50">
        <v>0</v>
      </c>
      <c r="AD217" s="49">
        <v>0</v>
      </c>
      <c r="AE217" s="50">
        <v>0</v>
      </c>
      <c r="AF217" s="49">
        <v>0</v>
      </c>
      <c r="AG217" s="50">
        <v>0</v>
      </c>
      <c r="AH217" s="49">
        <v>9</v>
      </c>
      <c r="AI217" s="50">
        <v>100</v>
      </c>
      <c r="AJ217" s="49">
        <v>9</v>
      </c>
    </row>
    <row r="218" spans="1:36" ht="15">
      <c r="A218" s="69" t="s">
        <v>431</v>
      </c>
      <c r="B218" s="69" t="s">
        <v>431</v>
      </c>
      <c r="C218" s="70"/>
      <c r="D218" s="71"/>
      <c r="E218" s="72"/>
      <c r="F218" s="73"/>
      <c r="G218" s="70"/>
      <c r="H218" s="74"/>
      <c r="I218" s="75"/>
      <c r="J218" s="75"/>
      <c r="K218" s="35" t="s">
        <v>65</v>
      </c>
      <c r="L218" s="82">
        <v>218</v>
      </c>
      <c r="M218" s="82"/>
      <c r="N218" s="77"/>
      <c r="O218" s="84" t="s">
        <v>716</v>
      </c>
      <c r="P218" s="84" t="s">
        <v>716</v>
      </c>
      <c r="Q218" s="84" t="s">
        <v>927</v>
      </c>
      <c r="R218" s="86" t="s">
        <v>1421</v>
      </c>
      <c r="S218" s="88">
        <v>43419.65042824074</v>
      </c>
      <c r="T218" s="84">
        <v>183</v>
      </c>
      <c r="U218" s="84">
        <v>4</v>
      </c>
      <c r="V218" s="84"/>
      <c r="W218" s="84"/>
      <c r="X218" s="84" t="s">
        <v>1736</v>
      </c>
      <c r="Y218">
        <v>1</v>
      </c>
      <c r="Z218" s="83" t="str">
        <f>REPLACE(INDEX(GroupVertices[Group],MATCH(Edges[[#This Row],[Vertex 1]],GroupVertices[Vertex],0)),1,1,"")</f>
        <v>1</v>
      </c>
      <c r="AA218" s="83" t="str">
        <f>REPLACE(INDEX(GroupVertices[Group],MATCH(Edges[[#This Row],[Vertex 2]],GroupVertices[Vertex],0)),1,1,"")</f>
        <v>1</v>
      </c>
      <c r="AB218" s="49">
        <v>0</v>
      </c>
      <c r="AC218" s="50">
        <v>0</v>
      </c>
      <c r="AD218" s="49">
        <v>0</v>
      </c>
      <c r="AE218" s="50">
        <v>0</v>
      </c>
      <c r="AF218" s="49">
        <v>0</v>
      </c>
      <c r="AG218" s="50">
        <v>0</v>
      </c>
      <c r="AH218" s="49">
        <v>7</v>
      </c>
      <c r="AI218" s="50">
        <v>100</v>
      </c>
      <c r="AJ218" s="49">
        <v>7</v>
      </c>
    </row>
    <row r="219" spans="1:36" ht="15">
      <c r="A219" s="69" t="s">
        <v>432</v>
      </c>
      <c r="B219" s="69" t="s">
        <v>432</v>
      </c>
      <c r="C219" s="70"/>
      <c r="D219" s="71"/>
      <c r="E219" s="72"/>
      <c r="F219" s="73"/>
      <c r="G219" s="70"/>
      <c r="H219" s="74"/>
      <c r="I219" s="75"/>
      <c r="J219" s="75"/>
      <c r="K219" s="35" t="s">
        <v>65</v>
      </c>
      <c r="L219" s="82">
        <v>219</v>
      </c>
      <c r="M219" s="82"/>
      <c r="N219" s="77"/>
      <c r="O219" s="84" t="s">
        <v>716</v>
      </c>
      <c r="P219" s="84" t="s">
        <v>716</v>
      </c>
      <c r="Q219" s="84" t="s">
        <v>928</v>
      </c>
      <c r="R219" s="86" t="s">
        <v>1422</v>
      </c>
      <c r="S219" s="88">
        <v>43419.979166666664</v>
      </c>
      <c r="T219" s="84">
        <v>630</v>
      </c>
      <c r="U219" s="84">
        <v>71</v>
      </c>
      <c r="V219" s="84"/>
      <c r="W219" s="84"/>
      <c r="X219" s="84" t="s">
        <v>1736</v>
      </c>
      <c r="Y219">
        <v>1</v>
      </c>
      <c r="Z219" s="83" t="str">
        <f>REPLACE(INDEX(GroupVertices[Group],MATCH(Edges[[#This Row],[Vertex 1]],GroupVertices[Vertex],0)),1,1,"")</f>
        <v>1</v>
      </c>
      <c r="AA219" s="83" t="str">
        <f>REPLACE(INDEX(GroupVertices[Group],MATCH(Edges[[#This Row],[Vertex 2]],GroupVertices[Vertex],0)),1,1,"")</f>
        <v>1</v>
      </c>
      <c r="AB219" s="49">
        <v>2</v>
      </c>
      <c r="AC219" s="50">
        <v>11.764705882352942</v>
      </c>
      <c r="AD219" s="49">
        <v>0</v>
      </c>
      <c r="AE219" s="50">
        <v>0</v>
      </c>
      <c r="AF219" s="49">
        <v>0</v>
      </c>
      <c r="AG219" s="50">
        <v>0</v>
      </c>
      <c r="AH219" s="49">
        <v>15</v>
      </c>
      <c r="AI219" s="50">
        <v>88.23529411764706</v>
      </c>
      <c r="AJ219" s="49">
        <v>17</v>
      </c>
    </row>
    <row r="220" spans="1:36" ht="15">
      <c r="A220" s="69" t="s">
        <v>433</v>
      </c>
      <c r="B220" s="69" t="s">
        <v>433</v>
      </c>
      <c r="C220" s="70"/>
      <c r="D220" s="71"/>
      <c r="E220" s="72"/>
      <c r="F220" s="73"/>
      <c r="G220" s="70"/>
      <c r="H220" s="74"/>
      <c r="I220" s="75"/>
      <c r="J220" s="75"/>
      <c r="K220" s="35" t="s">
        <v>65</v>
      </c>
      <c r="L220" s="82">
        <v>220</v>
      </c>
      <c r="M220" s="82"/>
      <c r="N220" s="77"/>
      <c r="O220" s="84" t="s">
        <v>716</v>
      </c>
      <c r="P220" s="84" t="s">
        <v>716</v>
      </c>
      <c r="Q220" s="84" t="s">
        <v>929</v>
      </c>
      <c r="R220" s="86" t="s">
        <v>1423</v>
      </c>
      <c r="S220" s="88">
        <v>43420.60417824074</v>
      </c>
      <c r="T220" s="84">
        <v>290</v>
      </c>
      <c r="U220" s="84">
        <v>34</v>
      </c>
      <c r="V220" s="84"/>
      <c r="W220" s="84"/>
      <c r="X220" s="84" t="s">
        <v>1744</v>
      </c>
      <c r="Y220">
        <v>1</v>
      </c>
      <c r="Z220" s="83" t="str">
        <f>REPLACE(INDEX(GroupVertices[Group],MATCH(Edges[[#This Row],[Vertex 1]],GroupVertices[Vertex],0)),1,1,"")</f>
        <v>1</v>
      </c>
      <c r="AA220" s="83" t="str">
        <f>REPLACE(INDEX(GroupVertices[Group],MATCH(Edges[[#This Row],[Vertex 2]],GroupVertices[Vertex],0)),1,1,"")</f>
        <v>1</v>
      </c>
      <c r="AB220" s="49">
        <v>1</v>
      </c>
      <c r="AC220" s="50">
        <v>3.0303030303030303</v>
      </c>
      <c r="AD220" s="49">
        <v>0</v>
      </c>
      <c r="AE220" s="50">
        <v>0</v>
      </c>
      <c r="AF220" s="49">
        <v>0</v>
      </c>
      <c r="AG220" s="50">
        <v>0</v>
      </c>
      <c r="AH220" s="49">
        <v>32</v>
      </c>
      <c r="AI220" s="50">
        <v>96.96969696969697</v>
      </c>
      <c r="AJ220" s="49">
        <v>33</v>
      </c>
    </row>
    <row r="221" spans="1:36" ht="15">
      <c r="A221" s="69" t="s">
        <v>434</v>
      </c>
      <c r="B221" s="69" t="s">
        <v>434</v>
      </c>
      <c r="C221" s="70"/>
      <c r="D221" s="71"/>
      <c r="E221" s="72"/>
      <c r="F221" s="73"/>
      <c r="G221" s="70"/>
      <c r="H221" s="74"/>
      <c r="I221" s="75"/>
      <c r="J221" s="75"/>
      <c r="K221" s="35" t="s">
        <v>65</v>
      </c>
      <c r="L221" s="82">
        <v>221</v>
      </c>
      <c r="M221" s="82"/>
      <c r="N221" s="77"/>
      <c r="O221" s="84" t="s">
        <v>716</v>
      </c>
      <c r="P221" s="84" t="s">
        <v>716</v>
      </c>
      <c r="Q221" s="84" t="s">
        <v>930</v>
      </c>
      <c r="R221" s="86" t="s">
        <v>1424</v>
      </c>
      <c r="S221" s="88">
        <v>43420.739583333336</v>
      </c>
      <c r="T221" s="84">
        <v>243</v>
      </c>
      <c r="U221" s="84">
        <v>14</v>
      </c>
      <c r="V221" s="84"/>
      <c r="W221" s="84"/>
      <c r="X221" s="84" t="s">
        <v>1713</v>
      </c>
      <c r="Y221">
        <v>1</v>
      </c>
      <c r="Z221" s="83" t="str">
        <f>REPLACE(INDEX(GroupVertices[Group],MATCH(Edges[[#This Row],[Vertex 1]],GroupVertices[Vertex],0)),1,1,"")</f>
        <v>1</v>
      </c>
      <c r="AA221" s="83" t="str">
        <f>REPLACE(INDEX(GroupVertices[Group],MATCH(Edges[[#This Row],[Vertex 2]],GroupVertices[Vertex],0)),1,1,"")</f>
        <v>1</v>
      </c>
      <c r="AB221" s="49">
        <v>0</v>
      </c>
      <c r="AC221" s="50">
        <v>0</v>
      </c>
      <c r="AD221" s="49">
        <v>0</v>
      </c>
      <c r="AE221" s="50">
        <v>0</v>
      </c>
      <c r="AF221" s="49">
        <v>0</v>
      </c>
      <c r="AG221" s="50">
        <v>0</v>
      </c>
      <c r="AH221" s="49">
        <v>32</v>
      </c>
      <c r="AI221" s="50">
        <v>100</v>
      </c>
      <c r="AJ221" s="49">
        <v>32</v>
      </c>
    </row>
    <row r="222" spans="1:36" ht="15">
      <c r="A222" s="69" t="s">
        <v>435</v>
      </c>
      <c r="B222" s="69" t="s">
        <v>435</v>
      </c>
      <c r="C222" s="70"/>
      <c r="D222" s="71"/>
      <c r="E222" s="72"/>
      <c r="F222" s="73"/>
      <c r="G222" s="70"/>
      <c r="H222" s="74"/>
      <c r="I222" s="75"/>
      <c r="J222" s="75"/>
      <c r="K222" s="35" t="s">
        <v>65</v>
      </c>
      <c r="L222" s="82">
        <v>222</v>
      </c>
      <c r="M222" s="82"/>
      <c r="N222" s="77"/>
      <c r="O222" s="84" t="s">
        <v>716</v>
      </c>
      <c r="P222" s="84" t="s">
        <v>716</v>
      </c>
      <c r="Q222" s="84" t="s">
        <v>931</v>
      </c>
      <c r="R222" s="86" t="s">
        <v>1425</v>
      </c>
      <c r="S222" s="88">
        <v>43420.85020833334</v>
      </c>
      <c r="T222" s="84">
        <v>1473</v>
      </c>
      <c r="U222" s="84">
        <v>105</v>
      </c>
      <c r="V222" s="84"/>
      <c r="W222" s="84"/>
      <c r="X222" s="84" t="s">
        <v>1736</v>
      </c>
      <c r="Y222">
        <v>1</v>
      </c>
      <c r="Z222" s="83" t="str">
        <f>REPLACE(INDEX(GroupVertices[Group],MATCH(Edges[[#This Row],[Vertex 1]],GroupVertices[Vertex],0)),1,1,"")</f>
        <v>1</v>
      </c>
      <c r="AA222" s="83" t="str">
        <f>REPLACE(INDEX(GroupVertices[Group],MATCH(Edges[[#This Row],[Vertex 2]],GroupVertices[Vertex],0)),1,1,"")</f>
        <v>1</v>
      </c>
      <c r="AB222" s="49">
        <v>0</v>
      </c>
      <c r="AC222" s="50">
        <v>0</v>
      </c>
      <c r="AD222" s="49">
        <v>0</v>
      </c>
      <c r="AE222" s="50">
        <v>0</v>
      </c>
      <c r="AF222" s="49">
        <v>0</v>
      </c>
      <c r="AG222" s="50">
        <v>0</v>
      </c>
      <c r="AH222" s="49">
        <v>33</v>
      </c>
      <c r="AI222" s="50">
        <v>100</v>
      </c>
      <c r="AJ222" s="49">
        <v>33</v>
      </c>
    </row>
    <row r="223" spans="1:36" ht="15">
      <c r="A223" s="69" t="s">
        <v>436</v>
      </c>
      <c r="B223" s="69" t="s">
        <v>436</v>
      </c>
      <c r="C223" s="70"/>
      <c r="D223" s="71"/>
      <c r="E223" s="72"/>
      <c r="F223" s="73"/>
      <c r="G223" s="70"/>
      <c r="H223" s="74"/>
      <c r="I223" s="75"/>
      <c r="J223" s="75"/>
      <c r="K223" s="35" t="s">
        <v>65</v>
      </c>
      <c r="L223" s="82">
        <v>223</v>
      </c>
      <c r="M223" s="82"/>
      <c r="N223" s="77"/>
      <c r="O223" s="84" t="s">
        <v>716</v>
      </c>
      <c r="P223" s="84" t="s">
        <v>716</v>
      </c>
      <c r="Q223" s="84" t="s">
        <v>932</v>
      </c>
      <c r="R223" s="86" t="s">
        <v>1426</v>
      </c>
      <c r="S223" s="88">
        <v>43421.208969907406</v>
      </c>
      <c r="T223" s="84">
        <v>221</v>
      </c>
      <c r="U223" s="84">
        <v>15</v>
      </c>
      <c r="V223" s="84"/>
      <c r="W223" s="84"/>
      <c r="X223" s="84" t="s">
        <v>1757</v>
      </c>
      <c r="Y223">
        <v>1</v>
      </c>
      <c r="Z223" s="83" t="str">
        <f>REPLACE(INDEX(GroupVertices[Group],MATCH(Edges[[#This Row],[Vertex 1]],GroupVertices[Vertex],0)),1,1,"")</f>
        <v>1</v>
      </c>
      <c r="AA223" s="83" t="str">
        <f>REPLACE(INDEX(GroupVertices[Group],MATCH(Edges[[#This Row],[Vertex 2]],GroupVertices[Vertex],0)),1,1,"")</f>
        <v>1</v>
      </c>
      <c r="AB223" s="49">
        <v>1</v>
      </c>
      <c r="AC223" s="50">
        <v>2.7777777777777777</v>
      </c>
      <c r="AD223" s="49">
        <v>0</v>
      </c>
      <c r="AE223" s="50">
        <v>0</v>
      </c>
      <c r="AF223" s="49">
        <v>0</v>
      </c>
      <c r="AG223" s="50">
        <v>0</v>
      </c>
      <c r="AH223" s="49">
        <v>35</v>
      </c>
      <c r="AI223" s="50">
        <v>97.22222222222223</v>
      </c>
      <c r="AJ223" s="49">
        <v>36</v>
      </c>
    </row>
    <row r="224" spans="1:36" ht="15">
      <c r="A224" s="69" t="s">
        <v>437</v>
      </c>
      <c r="B224" s="69" t="s">
        <v>437</v>
      </c>
      <c r="C224" s="70"/>
      <c r="D224" s="71"/>
      <c r="E224" s="72"/>
      <c r="F224" s="73"/>
      <c r="G224" s="70"/>
      <c r="H224" s="74"/>
      <c r="I224" s="75"/>
      <c r="J224" s="75"/>
      <c r="K224" s="35" t="s">
        <v>65</v>
      </c>
      <c r="L224" s="82">
        <v>224</v>
      </c>
      <c r="M224" s="82"/>
      <c r="N224" s="77"/>
      <c r="O224" s="84" t="s">
        <v>716</v>
      </c>
      <c r="P224" s="84" t="s">
        <v>716</v>
      </c>
      <c r="Q224" s="84" t="s">
        <v>933</v>
      </c>
      <c r="R224" s="86" t="s">
        <v>1427</v>
      </c>
      <c r="S224" s="88">
        <v>43421.260416666664</v>
      </c>
      <c r="T224" s="84">
        <v>198</v>
      </c>
      <c r="U224" s="84">
        <v>6</v>
      </c>
      <c r="V224" s="84"/>
      <c r="W224" s="84"/>
      <c r="X224" s="84" t="s">
        <v>1749</v>
      </c>
      <c r="Y224">
        <v>1</v>
      </c>
      <c r="Z224" s="83" t="str">
        <f>REPLACE(INDEX(GroupVertices[Group],MATCH(Edges[[#This Row],[Vertex 1]],GroupVertices[Vertex],0)),1,1,"")</f>
        <v>1</v>
      </c>
      <c r="AA224" s="83" t="str">
        <f>REPLACE(INDEX(GroupVertices[Group],MATCH(Edges[[#This Row],[Vertex 2]],GroupVertices[Vertex],0)),1,1,"")</f>
        <v>1</v>
      </c>
      <c r="AB224" s="49">
        <v>0</v>
      </c>
      <c r="AC224" s="50">
        <v>0</v>
      </c>
      <c r="AD224" s="49">
        <v>1</v>
      </c>
      <c r="AE224" s="50">
        <v>6.25</v>
      </c>
      <c r="AF224" s="49">
        <v>0</v>
      </c>
      <c r="AG224" s="50">
        <v>0</v>
      </c>
      <c r="AH224" s="49">
        <v>15</v>
      </c>
      <c r="AI224" s="50">
        <v>93.75</v>
      </c>
      <c r="AJ224" s="49">
        <v>16</v>
      </c>
    </row>
    <row r="225" spans="1:36" ht="15">
      <c r="A225" s="69" t="s">
        <v>438</v>
      </c>
      <c r="B225" s="69" t="s">
        <v>438</v>
      </c>
      <c r="C225" s="70"/>
      <c r="D225" s="71"/>
      <c r="E225" s="72"/>
      <c r="F225" s="73"/>
      <c r="G225" s="70"/>
      <c r="H225" s="74"/>
      <c r="I225" s="75"/>
      <c r="J225" s="75"/>
      <c r="K225" s="35" t="s">
        <v>65</v>
      </c>
      <c r="L225" s="82">
        <v>225</v>
      </c>
      <c r="M225" s="82"/>
      <c r="N225" s="77"/>
      <c r="O225" s="84" t="s">
        <v>716</v>
      </c>
      <c r="P225" s="84" t="s">
        <v>716</v>
      </c>
      <c r="Q225" s="84" t="s">
        <v>934</v>
      </c>
      <c r="R225" s="86" t="s">
        <v>1428</v>
      </c>
      <c r="S225" s="88">
        <v>43421.50608796296</v>
      </c>
      <c r="T225" s="84">
        <v>752</v>
      </c>
      <c r="U225" s="84">
        <v>66</v>
      </c>
      <c r="V225" s="84"/>
      <c r="W225" s="84"/>
      <c r="X225" s="84" t="s">
        <v>1736</v>
      </c>
      <c r="Y225">
        <v>1</v>
      </c>
      <c r="Z225" s="83" t="str">
        <f>REPLACE(INDEX(GroupVertices[Group],MATCH(Edges[[#This Row],[Vertex 1]],GroupVertices[Vertex],0)),1,1,"")</f>
        <v>1</v>
      </c>
      <c r="AA225" s="83" t="str">
        <f>REPLACE(INDEX(GroupVertices[Group],MATCH(Edges[[#This Row],[Vertex 2]],GroupVertices[Vertex],0)),1,1,"")</f>
        <v>1</v>
      </c>
      <c r="AB225" s="49">
        <v>5</v>
      </c>
      <c r="AC225" s="50">
        <v>8.620689655172415</v>
      </c>
      <c r="AD225" s="49">
        <v>3</v>
      </c>
      <c r="AE225" s="50">
        <v>5.172413793103448</v>
      </c>
      <c r="AF225" s="49">
        <v>0</v>
      </c>
      <c r="AG225" s="50">
        <v>0</v>
      </c>
      <c r="AH225" s="49">
        <v>50</v>
      </c>
      <c r="AI225" s="50">
        <v>86.20689655172414</v>
      </c>
      <c r="AJ225" s="49">
        <v>58</v>
      </c>
    </row>
    <row r="226" spans="1:36" ht="15">
      <c r="A226" s="69" t="s">
        <v>439</v>
      </c>
      <c r="B226" s="69" t="s">
        <v>439</v>
      </c>
      <c r="C226" s="70"/>
      <c r="D226" s="71"/>
      <c r="E226" s="72"/>
      <c r="F226" s="73"/>
      <c r="G226" s="70"/>
      <c r="H226" s="74"/>
      <c r="I226" s="75"/>
      <c r="J226" s="75"/>
      <c r="K226" s="35" t="s">
        <v>65</v>
      </c>
      <c r="L226" s="82">
        <v>226</v>
      </c>
      <c r="M226" s="82"/>
      <c r="N226" s="77"/>
      <c r="O226" s="84" t="s">
        <v>716</v>
      </c>
      <c r="P226" s="84" t="s">
        <v>716</v>
      </c>
      <c r="Q226" s="84" t="s">
        <v>935</v>
      </c>
      <c r="R226" s="86" t="s">
        <v>1429</v>
      </c>
      <c r="S226" s="88">
        <v>43421.750243055554</v>
      </c>
      <c r="T226" s="84">
        <v>2055</v>
      </c>
      <c r="U226" s="84">
        <v>119</v>
      </c>
      <c r="V226" s="84"/>
      <c r="W226" s="84"/>
      <c r="X226" s="84"/>
      <c r="Y226">
        <v>1</v>
      </c>
      <c r="Z226" s="83" t="str">
        <f>REPLACE(INDEX(GroupVertices[Group],MATCH(Edges[[#This Row],[Vertex 1]],GroupVertices[Vertex],0)),1,1,"")</f>
        <v>1</v>
      </c>
      <c r="AA226" s="83" t="str">
        <f>REPLACE(INDEX(GroupVertices[Group],MATCH(Edges[[#This Row],[Vertex 2]],GroupVertices[Vertex],0)),1,1,"")</f>
        <v>1</v>
      </c>
      <c r="AB226" s="49">
        <v>2</v>
      </c>
      <c r="AC226" s="50">
        <v>4.761904761904762</v>
      </c>
      <c r="AD226" s="49">
        <v>1</v>
      </c>
      <c r="AE226" s="50">
        <v>2.380952380952381</v>
      </c>
      <c r="AF226" s="49">
        <v>0</v>
      </c>
      <c r="AG226" s="50">
        <v>0</v>
      </c>
      <c r="AH226" s="49">
        <v>39</v>
      </c>
      <c r="AI226" s="50">
        <v>92.85714285714286</v>
      </c>
      <c r="AJ226" s="49">
        <v>42</v>
      </c>
    </row>
    <row r="227" spans="1:36" ht="15">
      <c r="A227" s="69" t="s">
        <v>440</v>
      </c>
      <c r="B227" s="69" t="s">
        <v>440</v>
      </c>
      <c r="C227" s="70"/>
      <c r="D227" s="71"/>
      <c r="E227" s="72"/>
      <c r="F227" s="73"/>
      <c r="G227" s="70"/>
      <c r="H227" s="74"/>
      <c r="I227" s="75"/>
      <c r="J227" s="75"/>
      <c r="K227" s="35" t="s">
        <v>65</v>
      </c>
      <c r="L227" s="82">
        <v>227</v>
      </c>
      <c r="M227" s="82"/>
      <c r="N227" s="77"/>
      <c r="O227" s="84" t="s">
        <v>716</v>
      </c>
      <c r="P227" s="84" t="s">
        <v>716</v>
      </c>
      <c r="Q227" s="84" t="s">
        <v>936</v>
      </c>
      <c r="R227" s="86" t="s">
        <v>1430</v>
      </c>
      <c r="S227" s="88">
        <v>43421.825</v>
      </c>
      <c r="T227" s="84">
        <v>269</v>
      </c>
      <c r="U227" s="84">
        <v>10</v>
      </c>
      <c r="V227" s="84"/>
      <c r="W227" s="84"/>
      <c r="X227" s="84"/>
      <c r="Y227">
        <v>1</v>
      </c>
      <c r="Z227" s="83" t="str">
        <f>REPLACE(INDEX(GroupVertices[Group],MATCH(Edges[[#This Row],[Vertex 1]],GroupVertices[Vertex],0)),1,1,"")</f>
        <v>1</v>
      </c>
      <c r="AA227" s="83" t="str">
        <f>REPLACE(INDEX(GroupVertices[Group],MATCH(Edges[[#This Row],[Vertex 2]],GroupVertices[Vertex],0)),1,1,"")</f>
        <v>1</v>
      </c>
      <c r="AB227" s="49">
        <v>0</v>
      </c>
      <c r="AC227" s="50">
        <v>0</v>
      </c>
      <c r="AD227" s="49">
        <v>1</v>
      </c>
      <c r="AE227" s="50">
        <v>3.7037037037037037</v>
      </c>
      <c r="AF227" s="49">
        <v>0</v>
      </c>
      <c r="AG227" s="50">
        <v>0</v>
      </c>
      <c r="AH227" s="49">
        <v>26</v>
      </c>
      <c r="AI227" s="50">
        <v>96.29629629629629</v>
      </c>
      <c r="AJ227" s="49">
        <v>27</v>
      </c>
    </row>
    <row r="228" spans="1:36" ht="15">
      <c r="A228" s="69" t="s">
        <v>441</v>
      </c>
      <c r="B228" s="69" t="s">
        <v>441</v>
      </c>
      <c r="C228" s="70"/>
      <c r="D228" s="71"/>
      <c r="E228" s="72"/>
      <c r="F228" s="73"/>
      <c r="G228" s="70"/>
      <c r="H228" s="74"/>
      <c r="I228" s="75"/>
      <c r="J228" s="75"/>
      <c r="K228" s="35" t="s">
        <v>65</v>
      </c>
      <c r="L228" s="82">
        <v>228</v>
      </c>
      <c r="M228" s="82"/>
      <c r="N228" s="77"/>
      <c r="O228" s="84" t="s">
        <v>716</v>
      </c>
      <c r="P228" s="84" t="s">
        <v>716</v>
      </c>
      <c r="Q228" s="84" t="s">
        <v>937</v>
      </c>
      <c r="R228" s="86" t="s">
        <v>1431</v>
      </c>
      <c r="S228" s="88">
        <v>43422.270833333336</v>
      </c>
      <c r="T228" s="84">
        <v>2132</v>
      </c>
      <c r="U228" s="84">
        <v>80</v>
      </c>
      <c r="V228" s="84"/>
      <c r="W228" s="84"/>
      <c r="X228" s="84" t="s">
        <v>1758</v>
      </c>
      <c r="Y228">
        <v>1</v>
      </c>
      <c r="Z228" s="83" t="str">
        <f>REPLACE(INDEX(GroupVertices[Group],MATCH(Edges[[#This Row],[Vertex 1]],GroupVertices[Vertex],0)),1,1,"")</f>
        <v>1</v>
      </c>
      <c r="AA228" s="83" t="str">
        <f>REPLACE(INDEX(GroupVertices[Group],MATCH(Edges[[#This Row],[Vertex 2]],GroupVertices[Vertex],0)),1,1,"")</f>
        <v>1</v>
      </c>
      <c r="AB228" s="49">
        <v>1</v>
      </c>
      <c r="AC228" s="50">
        <v>7.142857142857143</v>
      </c>
      <c r="AD228" s="49">
        <v>0</v>
      </c>
      <c r="AE228" s="50">
        <v>0</v>
      </c>
      <c r="AF228" s="49">
        <v>0</v>
      </c>
      <c r="AG228" s="50">
        <v>0</v>
      </c>
      <c r="AH228" s="49">
        <v>13</v>
      </c>
      <c r="AI228" s="50">
        <v>92.85714285714286</v>
      </c>
      <c r="AJ228" s="49">
        <v>14</v>
      </c>
    </row>
    <row r="229" spans="1:36" ht="15">
      <c r="A229" s="69" t="s">
        <v>442</v>
      </c>
      <c r="B229" s="69" t="s">
        <v>442</v>
      </c>
      <c r="C229" s="70"/>
      <c r="D229" s="71"/>
      <c r="E229" s="72"/>
      <c r="F229" s="73"/>
      <c r="G229" s="70"/>
      <c r="H229" s="74"/>
      <c r="I229" s="75"/>
      <c r="J229" s="75"/>
      <c r="K229" s="35" t="s">
        <v>65</v>
      </c>
      <c r="L229" s="82">
        <v>229</v>
      </c>
      <c r="M229" s="82"/>
      <c r="N229" s="77"/>
      <c r="O229" s="84" t="s">
        <v>716</v>
      </c>
      <c r="P229" s="84" t="s">
        <v>716</v>
      </c>
      <c r="Q229" s="84" t="s">
        <v>938</v>
      </c>
      <c r="R229" s="86" t="s">
        <v>1432</v>
      </c>
      <c r="S229" s="88">
        <v>43422.395520833335</v>
      </c>
      <c r="T229" s="84">
        <v>1066</v>
      </c>
      <c r="U229" s="84">
        <v>48</v>
      </c>
      <c r="V229" s="84"/>
      <c r="W229" s="84"/>
      <c r="X229" s="84"/>
      <c r="Y229">
        <v>1</v>
      </c>
      <c r="Z229" s="83" t="str">
        <f>REPLACE(INDEX(GroupVertices[Group],MATCH(Edges[[#This Row],[Vertex 1]],GroupVertices[Vertex],0)),1,1,"")</f>
        <v>1</v>
      </c>
      <c r="AA229" s="83" t="str">
        <f>REPLACE(INDEX(GroupVertices[Group],MATCH(Edges[[#This Row],[Vertex 2]],GroupVertices[Vertex],0)),1,1,"")</f>
        <v>1</v>
      </c>
      <c r="AB229" s="49">
        <v>1</v>
      </c>
      <c r="AC229" s="50">
        <v>2.0833333333333335</v>
      </c>
      <c r="AD229" s="49">
        <v>3</v>
      </c>
      <c r="AE229" s="50">
        <v>6.25</v>
      </c>
      <c r="AF229" s="49">
        <v>0</v>
      </c>
      <c r="AG229" s="50">
        <v>0</v>
      </c>
      <c r="AH229" s="49">
        <v>44</v>
      </c>
      <c r="AI229" s="50">
        <v>91.66666666666667</v>
      </c>
      <c r="AJ229" s="49">
        <v>48</v>
      </c>
    </row>
    <row r="230" spans="1:36" ht="15">
      <c r="A230" s="69" t="s">
        <v>443</v>
      </c>
      <c r="B230" s="69" t="s">
        <v>443</v>
      </c>
      <c r="C230" s="70"/>
      <c r="D230" s="71"/>
      <c r="E230" s="72"/>
      <c r="F230" s="73"/>
      <c r="G230" s="70"/>
      <c r="H230" s="74"/>
      <c r="I230" s="75"/>
      <c r="J230" s="75"/>
      <c r="K230" s="35" t="s">
        <v>65</v>
      </c>
      <c r="L230" s="82">
        <v>230</v>
      </c>
      <c r="M230" s="82"/>
      <c r="N230" s="77"/>
      <c r="O230" s="84" t="s">
        <v>716</v>
      </c>
      <c r="P230" s="84" t="s">
        <v>716</v>
      </c>
      <c r="Q230" s="84" t="s">
        <v>939</v>
      </c>
      <c r="R230" s="86" t="s">
        <v>1433</v>
      </c>
      <c r="S230" s="88">
        <v>43422.53706018518</v>
      </c>
      <c r="T230" s="84">
        <v>512</v>
      </c>
      <c r="U230" s="84">
        <v>43</v>
      </c>
      <c r="V230" s="84"/>
      <c r="W230" s="84"/>
      <c r="X230" s="84" t="s">
        <v>1736</v>
      </c>
      <c r="Y230">
        <v>1</v>
      </c>
      <c r="Z230" s="83" t="str">
        <f>REPLACE(INDEX(GroupVertices[Group],MATCH(Edges[[#This Row],[Vertex 1]],GroupVertices[Vertex],0)),1,1,"")</f>
        <v>1</v>
      </c>
      <c r="AA230" s="83" t="str">
        <f>REPLACE(INDEX(GroupVertices[Group],MATCH(Edges[[#This Row],[Vertex 2]],GroupVertices[Vertex],0)),1,1,"")</f>
        <v>1</v>
      </c>
      <c r="AB230" s="49">
        <v>0</v>
      </c>
      <c r="AC230" s="50">
        <v>0</v>
      </c>
      <c r="AD230" s="49">
        <v>2</v>
      </c>
      <c r="AE230" s="50">
        <v>4.3478260869565215</v>
      </c>
      <c r="AF230" s="49">
        <v>0</v>
      </c>
      <c r="AG230" s="50">
        <v>0</v>
      </c>
      <c r="AH230" s="49">
        <v>44</v>
      </c>
      <c r="AI230" s="50">
        <v>95.65217391304348</v>
      </c>
      <c r="AJ230" s="49">
        <v>46</v>
      </c>
    </row>
    <row r="231" spans="1:36" ht="15">
      <c r="A231" s="69" t="s">
        <v>444</v>
      </c>
      <c r="B231" s="69" t="s">
        <v>444</v>
      </c>
      <c r="C231" s="70"/>
      <c r="D231" s="71"/>
      <c r="E231" s="72"/>
      <c r="F231" s="73"/>
      <c r="G231" s="70"/>
      <c r="H231" s="74"/>
      <c r="I231" s="75"/>
      <c r="J231" s="75"/>
      <c r="K231" s="35" t="s">
        <v>65</v>
      </c>
      <c r="L231" s="82">
        <v>231</v>
      </c>
      <c r="M231" s="82"/>
      <c r="N231" s="77"/>
      <c r="O231" s="84" t="s">
        <v>716</v>
      </c>
      <c r="P231" s="84" t="s">
        <v>716</v>
      </c>
      <c r="Q231" s="84" t="s">
        <v>940</v>
      </c>
      <c r="R231" s="86" t="s">
        <v>1434</v>
      </c>
      <c r="S231" s="88">
        <v>43422.552083333336</v>
      </c>
      <c r="T231" s="84">
        <v>236</v>
      </c>
      <c r="U231" s="84">
        <v>34</v>
      </c>
      <c r="V231" s="84"/>
      <c r="W231" s="84"/>
      <c r="X231" s="84"/>
      <c r="Y231">
        <v>1</v>
      </c>
      <c r="Z231" s="83" t="str">
        <f>REPLACE(INDEX(GroupVertices[Group],MATCH(Edges[[#This Row],[Vertex 1]],GroupVertices[Vertex],0)),1,1,"")</f>
        <v>1</v>
      </c>
      <c r="AA231" s="83" t="str">
        <f>REPLACE(INDEX(GroupVertices[Group],MATCH(Edges[[#This Row],[Vertex 2]],GroupVertices[Vertex],0)),1,1,"")</f>
        <v>1</v>
      </c>
      <c r="AB231" s="49">
        <v>0</v>
      </c>
      <c r="AC231" s="50">
        <v>0</v>
      </c>
      <c r="AD231" s="49">
        <v>0</v>
      </c>
      <c r="AE231" s="50">
        <v>0</v>
      </c>
      <c r="AF231" s="49">
        <v>0</v>
      </c>
      <c r="AG231" s="50">
        <v>0</v>
      </c>
      <c r="AH231" s="49">
        <v>19</v>
      </c>
      <c r="AI231" s="50">
        <v>100</v>
      </c>
      <c r="AJ231" s="49">
        <v>19</v>
      </c>
    </row>
    <row r="232" spans="1:36" ht="15">
      <c r="A232" s="69" t="s">
        <v>445</v>
      </c>
      <c r="B232" s="69" t="s">
        <v>445</v>
      </c>
      <c r="C232" s="70"/>
      <c r="D232" s="71"/>
      <c r="E232" s="72"/>
      <c r="F232" s="73"/>
      <c r="G232" s="70"/>
      <c r="H232" s="74"/>
      <c r="I232" s="75"/>
      <c r="J232" s="75"/>
      <c r="K232" s="35" t="s">
        <v>65</v>
      </c>
      <c r="L232" s="82">
        <v>232</v>
      </c>
      <c r="M232" s="82"/>
      <c r="N232" s="77"/>
      <c r="O232" s="84" t="s">
        <v>716</v>
      </c>
      <c r="P232" s="84" t="s">
        <v>716</v>
      </c>
      <c r="Q232" s="84" t="s">
        <v>941</v>
      </c>
      <c r="R232" s="86" t="s">
        <v>1435</v>
      </c>
      <c r="S232" s="88">
        <v>43422.8959837963</v>
      </c>
      <c r="T232" s="84">
        <v>165</v>
      </c>
      <c r="U232" s="84">
        <v>66</v>
      </c>
      <c r="V232" s="84"/>
      <c r="W232" s="84"/>
      <c r="X232" s="84"/>
      <c r="Y232">
        <v>1</v>
      </c>
      <c r="Z232" s="83" t="str">
        <f>REPLACE(INDEX(GroupVertices[Group],MATCH(Edges[[#This Row],[Vertex 1]],GroupVertices[Vertex],0)),1,1,"")</f>
        <v>1</v>
      </c>
      <c r="AA232" s="83" t="str">
        <f>REPLACE(INDEX(GroupVertices[Group],MATCH(Edges[[#This Row],[Vertex 2]],GroupVertices[Vertex],0)),1,1,"")</f>
        <v>1</v>
      </c>
      <c r="AB232" s="49">
        <v>0</v>
      </c>
      <c r="AC232" s="50">
        <v>0</v>
      </c>
      <c r="AD232" s="49">
        <v>1</v>
      </c>
      <c r="AE232" s="50">
        <v>7.142857142857143</v>
      </c>
      <c r="AF232" s="49">
        <v>0</v>
      </c>
      <c r="AG232" s="50">
        <v>0</v>
      </c>
      <c r="AH232" s="49">
        <v>13</v>
      </c>
      <c r="AI232" s="50">
        <v>92.85714285714286</v>
      </c>
      <c r="AJ232" s="49">
        <v>14</v>
      </c>
    </row>
    <row r="233" spans="1:36" ht="15">
      <c r="A233" s="69" t="s">
        <v>446</v>
      </c>
      <c r="B233" s="69" t="s">
        <v>446</v>
      </c>
      <c r="C233" s="70"/>
      <c r="D233" s="71"/>
      <c r="E233" s="72"/>
      <c r="F233" s="73"/>
      <c r="G233" s="70"/>
      <c r="H233" s="74"/>
      <c r="I233" s="75"/>
      <c r="J233" s="75"/>
      <c r="K233" s="35" t="s">
        <v>65</v>
      </c>
      <c r="L233" s="82">
        <v>233</v>
      </c>
      <c r="M233" s="82"/>
      <c r="N233" s="77"/>
      <c r="O233" s="84" t="s">
        <v>716</v>
      </c>
      <c r="P233" s="84" t="s">
        <v>716</v>
      </c>
      <c r="Q233" s="84" t="s">
        <v>942</v>
      </c>
      <c r="R233" s="86" t="s">
        <v>1436</v>
      </c>
      <c r="S233" s="88">
        <v>43423.205405092594</v>
      </c>
      <c r="T233" s="84">
        <v>506</v>
      </c>
      <c r="U233" s="84">
        <v>6</v>
      </c>
      <c r="V233" s="84"/>
      <c r="W233" s="84"/>
      <c r="X233" s="84"/>
      <c r="Y233">
        <v>1</v>
      </c>
      <c r="Z233" s="83" t="str">
        <f>REPLACE(INDEX(GroupVertices[Group],MATCH(Edges[[#This Row],[Vertex 1]],GroupVertices[Vertex],0)),1,1,"")</f>
        <v>1</v>
      </c>
      <c r="AA233" s="83" t="str">
        <f>REPLACE(INDEX(GroupVertices[Group],MATCH(Edges[[#This Row],[Vertex 2]],GroupVertices[Vertex],0)),1,1,"")</f>
        <v>1</v>
      </c>
      <c r="AB233" s="49">
        <v>2</v>
      </c>
      <c r="AC233" s="50">
        <v>5</v>
      </c>
      <c r="AD233" s="49">
        <v>2</v>
      </c>
      <c r="AE233" s="50">
        <v>5</v>
      </c>
      <c r="AF233" s="49">
        <v>0</v>
      </c>
      <c r="AG233" s="50">
        <v>0</v>
      </c>
      <c r="AH233" s="49">
        <v>36</v>
      </c>
      <c r="AI233" s="50">
        <v>90</v>
      </c>
      <c r="AJ233" s="49">
        <v>40</v>
      </c>
    </row>
    <row r="234" spans="1:36" ht="15">
      <c r="A234" s="69" t="s">
        <v>447</v>
      </c>
      <c r="B234" s="69" t="s">
        <v>447</v>
      </c>
      <c r="C234" s="70"/>
      <c r="D234" s="71"/>
      <c r="E234" s="72"/>
      <c r="F234" s="73"/>
      <c r="G234" s="70"/>
      <c r="H234" s="74"/>
      <c r="I234" s="75"/>
      <c r="J234" s="75"/>
      <c r="K234" s="35" t="s">
        <v>65</v>
      </c>
      <c r="L234" s="82">
        <v>234</v>
      </c>
      <c r="M234" s="82"/>
      <c r="N234" s="77"/>
      <c r="O234" s="84" t="s">
        <v>716</v>
      </c>
      <c r="P234" s="84" t="s">
        <v>716</v>
      </c>
      <c r="Q234" s="84" t="s">
        <v>943</v>
      </c>
      <c r="R234" s="86" t="s">
        <v>1437</v>
      </c>
      <c r="S234" s="88">
        <v>43423.46304398148</v>
      </c>
      <c r="T234" s="84">
        <v>325</v>
      </c>
      <c r="U234" s="84">
        <v>15</v>
      </c>
      <c r="V234" s="84"/>
      <c r="W234" s="84"/>
      <c r="X234" s="84" t="s">
        <v>1759</v>
      </c>
      <c r="Y234">
        <v>1</v>
      </c>
      <c r="Z234" s="83" t="str">
        <f>REPLACE(INDEX(GroupVertices[Group],MATCH(Edges[[#This Row],[Vertex 1]],GroupVertices[Vertex],0)),1,1,"")</f>
        <v>1</v>
      </c>
      <c r="AA234" s="83" t="str">
        <f>REPLACE(INDEX(GroupVertices[Group],MATCH(Edges[[#This Row],[Vertex 2]],GroupVertices[Vertex],0)),1,1,"")</f>
        <v>1</v>
      </c>
      <c r="AB234" s="49">
        <v>0</v>
      </c>
      <c r="AC234" s="50">
        <v>0</v>
      </c>
      <c r="AD234" s="49">
        <v>1</v>
      </c>
      <c r="AE234" s="50">
        <v>3.4482758620689653</v>
      </c>
      <c r="AF234" s="49">
        <v>0</v>
      </c>
      <c r="AG234" s="50">
        <v>0</v>
      </c>
      <c r="AH234" s="49">
        <v>28</v>
      </c>
      <c r="AI234" s="50">
        <v>96.55172413793103</v>
      </c>
      <c r="AJ234" s="49">
        <v>29</v>
      </c>
    </row>
    <row r="235" spans="1:36" ht="15">
      <c r="A235" s="69" t="s">
        <v>448</v>
      </c>
      <c r="B235" s="69" t="s">
        <v>448</v>
      </c>
      <c r="C235" s="70"/>
      <c r="D235" s="71"/>
      <c r="E235" s="72"/>
      <c r="F235" s="73"/>
      <c r="G235" s="70"/>
      <c r="H235" s="74"/>
      <c r="I235" s="75"/>
      <c r="J235" s="75"/>
      <c r="K235" s="35" t="s">
        <v>65</v>
      </c>
      <c r="L235" s="82">
        <v>235</v>
      </c>
      <c r="M235" s="82"/>
      <c r="N235" s="77"/>
      <c r="O235" s="84" t="s">
        <v>716</v>
      </c>
      <c r="P235" s="84" t="s">
        <v>716</v>
      </c>
      <c r="Q235" s="84" t="s">
        <v>944</v>
      </c>
      <c r="R235" s="86" t="s">
        <v>1438</v>
      </c>
      <c r="S235" s="88">
        <v>43423.80142361111</v>
      </c>
      <c r="T235" s="84">
        <v>2907</v>
      </c>
      <c r="U235" s="84">
        <v>185</v>
      </c>
      <c r="V235" s="84"/>
      <c r="W235" s="84"/>
      <c r="X235" s="84" t="s">
        <v>1736</v>
      </c>
      <c r="Y235">
        <v>1</v>
      </c>
      <c r="Z235" s="83" t="str">
        <f>REPLACE(INDEX(GroupVertices[Group],MATCH(Edges[[#This Row],[Vertex 1]],GroupVertices[Vertex],0)),1,1,"")</f>
        <v>1</v>
      </c>
      <c r="AA235" s="83" t="str">
        <f>REPLACE(INDEX(GroupVertices[Group],MATCH(Edges[[#This Row],[Vertex 2]],GroupVertices[Vertex],0)),1,1,"")</f>
        <v>1</v>
      </c>
      <c r="AB235" s="49">
        <v>0</v>
      </c>
      <c r="AC235" s="50">
        <v>0</v>
      </c>
      <c r="AD235" s="49">
        <v>1</v>
      </c>
      <c r="AE235" s="50">
        <v>4.761904761904762</v>
      </c>
      <c r="AF235" s="49">
        <v>0</v>
      </c>
      <c r="AG235" s="50">
        <v>0</v>
      </c>
      <c r="AH235" s="49">
        <v>20</v>
      </c>
      <c r="AI235" s="50">
        <v>95.23809523809524</v>
      </c>
      <c r="AJ235" s="49">
        <v>21</v>
      </c>
    </row>
    <row r="236" spans="1:36" ht="15">
      <c r="A236" s="69" t="s">
        <v>449</v>
      </c>
      <c r="B236" s="69" t="s">
        <v>449</v>
      </c>
      <c r="C236" s="70"/>
      <c r="D236" s="71"/>
      <c r="E236" s="72"/>
      <c r="F236" s="73"/>
      <c r="G236" s="70"/>
      <c r="H236" s="74"/>
      <c r="I236" s="75"/>
      <c r="J236" s="75"/>
      <c r="K236" s="35" t="s">
        <v>65</v>
      </c>
      <c r="L236" s="82">
        <v>236</v>
      </c>
      <c r="M236" s="82"/>
      <c r="N236" s="77"/>
      <c r="O236" s="84" t="s">
        <v>716</v>
      </c>
      <c r="P236" s="84" t="s">
        <v>716</v>
      </c>
      <c r="Q236" s="84" t="s">
        <v>945</v>
      </c>
      <c r="R236" s="86" t="s">
        <v>1439</v>
      </c>
      <c r="S236" s="88">
        <v>43423.979166666664</v>
      </c>
      <c r="T236" s="84">
        <v>99</v>
      </c>
      <c r="U236" s="84">
        <v>2</v>
      </c>
      <c r="V236" s="84"/>
      <c r="W236" s="84"/>
      <c r="X236" s="84" t="s">
        <v>1760</v>
      </c>
      <c r="Y236">
        <v>1</v>
      </c>
      <c r="Z236" s="83" t="str">
        <f>REPLACE(INDEX(GroupVertices[Group],MATCH(Edges[[#This Row],[Vertex 1]],GroupVertices[Vertex],0)),1,1,"")</f>
        <v>1</v>
      </c>
      <c r="AA236" s="83" t="str">
        <f>REPLACE(INDEX(GroupVertices[Group],MATCH(Edges[[#This Row],[Vertex 2]],GroupVertices[Vertex],0)),1,1,"")</f>
        <v>1</v>
      </c>
      <c r="AB236" s="49">
        <v>2</v>
      </c>
      <c r="AC236" s="50">
        <v>10.526315789473685</v>
      </c>
      <c r="AD236" s="49">
        <v>0</v>
      </c>
      <c r="AE236" s="50">
        <v>0</v>
      </c>
      <c r="AF236" s="49">
        <v>0</v>
      </c>
      <c r="AG236" s="50">
        <v>0</v>
      </c>
      <c r="AH236" s="49">
        <v>17</v>
      </c>
      <c r="AI236" s="50">
        <v>89.47368421052632</v>
      </c>
      <c r="AJ236" s="49">
        <v>19</v>
      </c>
    </row>
    <row r="237" spans="1:36" ht="15">
      <c r="A237" s="69" t="s">
        <v>450</v>
      </c>
      <c r="B237" s="69" t="s">
        <v>450</v>
      </c>
      <c r="C237" s="70"/>
      <c r="D237" s="71"/>
      <c r="E237" s="72"/>
      <c r="F237" s="73"/>
      <c r="G237" s="70"/>
      <c r="H237" s="74"/>
      <c r="I237" s="75"/>
      <c r="J237" s="75"/>
      <c r="K237" s="35" t="s">
        <v>65</v>
      </c>
      <c r="L237" s="82">
        <v>237</v>
      </c>
      <c r="M237" s="82"/>
      <c r="N237" s="77"/>
      <c r="O237" s="84" t="s">
        <v>716</v>
      </c>
      <c r="P237" s="84" t="s">
        <v>716</v>
      </c>
      <c r="Q237" s="84" t="s">
        <v>946</v>
      </c>
      <c r="R237" s="86" t="s">
        <v>1440</v>
      </c>
      <c r="S237" s="88">
        <v>43424.17065972222</v>
      </c>
      <c r="T237" s="84">
        <v>89</v>
      </c>
      <c r="U237" s="84">
        <v>8</v>
      </c>
      <c r="V237" s="84"/>
      <c r="W237" s="84"/>
      <c r="X237" s="84"/>
      <c r="Y237">
        <v>1</v>
      </c>
      <c r="Z237" s="83" t="str">
        <f>REPLACE(INDEX(GroupVertices[Group],MATCH(Edges[[#This Row],[Vertex 1]],GroupVertices[Vertex],0)),1,1,"")</f>
        <v>1</v>
      </c>
      <c r="AA237" s="83" t="str">
        <f>REPLACE(INDEX(GroupVertices[Group],MATCH(Edges[[#This Row],[Vertex 2]],GroupVertices[Vertex],0)),1,1,"")</f>
        <v>1</v>
      </c>
      <c r="AB237" s="49">
        <v>1</v>
      </c>
      <c r="AC237" s="50">
        <v>3.5714285714285716</v>
      </c>
      <c r="AD237" s="49">
        <v>0</v>
      </c>
      <c r="AE237" s="50">
        <v>0</v>
      </c>
      <c r="AF237" s="49">
        <v>0</v>
      </c>
      <c r="AG237" s="50">
        <v>0</v>
      </c>
      <c r="AH237" s="49">
        <v>27</v>
      </c>
      <c r="AI237" s="50">
        <v>96.42857142857143</v>
      </c>
      <c r="AJ237" s="49">
        <v>28</v>
      </c>
    </row>
    <row r="238" spans="1:36" ht="15">
      <c r="A238" s="69" t="s">
        <v>451</v>
      </c>
      <c r="B238" s="69" t="s">
        <v>451</v>
      </c>
      <c r="C238" s="70"/>
      <c r="D238" s="71"/>
      <c r="E238" s="72"/>
      <c r="F238" s="73"/>
      <c r="G238" s="70"/>
      <c r="H238" s="74"/>
      <c r="I238" s="75"/>
      <c r="J238" s="75"/>
      <c r="K238" s="35" t="s">
        <v>65</v>
      </c>
      <c r="L238" s="82">
        <v>238</v>
      </c>
      <c r="M238" s="82"/>
      <c r="N238" s="77"/>
      <c r="O238" s="84" t="s">
        <v>716</v>
      </c>
      <c r="P238" s="84" t="s">
        <v>716</v>
      </c>
      <c r="Q238" s="84" t="s">
        <v>947</v>
      </c>
      <c r="R238" s="86" t="s">
        <v>1441</v>
      </c>
      <c r="S238" s="88">
        <v>43424.29175925926</v>
      </c>
      <c r="T238" s="84">
        <v>187</v>
      </c>
      <c r="U238" s="84">
        <v>8</v>
      </c>
      <c r="V238" s="84"/>
      <c r="W238" s="84"/>
      <c r="X238" s="84" t="s">
        <v>1761</v>
      </c>
      <c r="Y238">
        <v>1</v>
      </c>
      <c r="Z238" s="83" t="str">
        <f>REPLACE(INDEX(GroupVertices[Group],MATCH(Edges[[#This Row],[Vertex 1]],GroupVertices[Vertex],0)),1,1,"")</f>
        <v>1</v>
      </c>
      <c r="AA238" s="83" t="str">
        <f>REPLACE(INDEX(GroupVertices[Group],MATCH(Edges[[#This Row],[Vertex 2]],GroupVertices[Vertex],0)),1,1,"")</f>
        <v>1</v>
      </c>
      <c r="AB238" s="49">
        <v>0</v>
      </c>
      <c r="AC238" s="50">
        <v>0</v>
      </c>
      <c r="AD238" s="49">
        <v>0</v>
      </c>
      <c r="AE238" s="50">
        <v>0</v>
      </c>
      <c r="AF238" s="49">
        <v>0</v>
      </c>
      <c r="AG238" s="50">
        <v>0</v>
      </c>
      <c r="AH238" s="49">
        <v>26</v>
      </c>
      <c r="AI238" s="50">
        <v>100</v>
      </c>
      <c r="AJ238" s="49">
        <v>26</v>
      </c>
    </row>
    <row r="239" spans="1:36" ht="15">
      <c r="A239" s="69" t="s">
        <v>452</v>
      </c>
      <c r="B239" s="69" t="s">
        <v>452</v>
      </c>
      <c r="C239" s="70"/>
      <c r="D239" s="71"/>
      <c r="E239" s="72"/>
      <c r="F239" s="73"/>
      <c r="G239" s="70"/>
      <c r="H239" s="74"/>
      <c r="I239" s="75"/>
      <c r="J239" s="75"/>
      <c r="K239" s="35" t="s">
        <v>65</v>
      </c>
      <c r="L239" s="82">
        <v>239</v>
      </c>
      <c r="M239" s="82"/>
      <c r="N239" s="77"/>
      <c r="O239" s="84" t="s">
        <v>716</v>
      </c>
      <c r="P239" s="84" t="s">
        <v>716</v>
      </c>
      <c r="Q239" s="84" t="s">
        <v>948</v>
      </c>
      <c r="R239" s="86" t="s">
        <v>1442</v>
      </c>
      <c r="S239" s="88">
        <v>43424.38684027778</v>
      </c>
      <c r="T239" s="84">
        <v>250</v>
      </c>
      <c r="U239" s="84">
        <v>24</v>
      </c>
      <c r="V239" s="84"/>
      <c r="W239" s="84"/>
      <c r="X239" s="84"/>
      <c r="Y239">
        <v>1</v>
      </c>
      <c r="Z239" s="83" t="str">
        <f>REPLACE(INDEX(GroupVertices[Group],MATCH(Edges[[#This Row],[Vertex 1]],GroupVertices[Vertex],0)),1,1,"")</f>
        <v>1</v>
      </c>
      <c r="AA239" s="83" t="str">
        <f>REPLACE(INDEX(GroupVertices[Group],MATCH(Edges[[#This Row],[Vertex 2]],GroupVertices[Vertex],0)),1,1,"")</f>
        <v>1</v>
      </c>
      <c r="AB239" s="49">
        <v>0</v>
      </c>
      <c r="AC239" s="50">
        <v>0</v>
      </c>
      <c r="AD239" s="49">
        <v>0</v>
      </c>
      <c r="AE239" s="50">
        <v>0</v>
      </c>
      <c r="AF239" s="49">
        <v>0</v>
      </c>
      <c r="AG239" s="50">
        <v>0</v>
      </c>
      <c r="AH239" s="49">
        <v>14</v>
      </c>
      <c r="AI239" s="50">
        <v>100</v>
      </c>
      <c r="AJ239" s="49">
        <v>14</v>
      </c>
    </row>
    <row r="240" spans="1:36" ht="15">
      <c r="A240" s="69" t="s">
        <v>453</v>
      </c>
      <c r="B240" s="69" t="s">
        <v>453</v>
      </c>
      <c r="C240" s="70"/>
      <c r="D240" s="71"/>
      <c r="E240" s="72"/>
      <c r="F240" s="73"/>
      <c r="G240" s="70"/>
      <c r="H240" s="74"/>
      <c r="I240" s="75"/>
      <c r="J240" s="75"/>
      <c r="K240" s="35" t="s">
        <v>65</v>
      </c>
      <c r="L240" s="82">
        <v>240</v>
      </c>
      <c r="M240" s="82"/>
      <c r="N240" s="77"/>
      <c r="O240" s="84" t="s">
        <v>716</v>
      </c>
      <c r="P240" s="84" t="s">
        <v>716</v>
      </c>
      <c r="Q240" s="84" t="s">
        <v>949</v>
      </c>
      <c r="R240" s="86" t="s">
        <v>1443</v>
      </c>
      <c r="S240" s="88">
        <v>43424.914664351854</v>
      </c>
      <c r="T240" s="84">
        <v>48</v>
      </c>
      <c r="U240" s="84">
        <v>2</v>
      </c>
      <c r="V240" s="84"/>
      <c r="W240" s="84"/>
      <c r="X240" s="84"/>
      <c r="Y240">
        <v>1</v>
      </c>
      <c r="Z240" s="83" t="str">
        <f>REPLACE(INDEX(GroupVertices[Group],MATCH(Edges[[#This Row],[Vertex 1]],GroupVertices[Vertex],0)),1,1,"")</f>
        <v>1</v>
      </c>
      <c r="AA240" s="83" t="str">
        <f>REPLACE(INDEX(GroupVertices[Group],MATCH(Edges[[#This Row],[Vertex 2]],GroupVertices[Vertex],0)),1,1,"")</f>
        <v>1</v>
      </c>
      <c r="AB240" s="49">
        <v>5</v>
      </c>
      <c r="AC240" s="50">
        <v>3.3112582781456954</v>
      </c>
      <c r="AD240" s="49">
        <v>3</v>
      </c>
      <c r="AE240" s="50">
        <v>1.9867549668874172</v>
      </c>
      <c r="AF240" s="49">
        <v>0</v>
      </c>
      <c r="AG240" s="50">
        <v>0</v>
      </c>
      <c r="AH240" s="49">
        <v>143</v>
      </c>
      <c r="AI240" s="50">
        <v>94.70198675496688</v>
      </c>
      <c r="AJ240" s="49">
        <v>151</v>
      </c>
    </row>
    <row r="241" spans="1:36" ht="15">
      <c r="A241" s="69" t="s">
        <v>454</v>
      </c>
      <c r="B241" s="69" t="s">
        <v>454</v>
      </c>
      <c r="C241" s="70"/>
      <c r="D241" s="71"/>
      <c r="E241" s="72"/>
      <c r="F241" s="73"/>
      <c r="G241" s="70"/>
      <c r="H241" s="74"/>
      <c r="I241" s="75"/>
      <c r="J241" s="75"/>
      <c r="K241" s="35" t="s">
        <v>65</v>
      </c>
      <c r="L241" s="82">
        <v>241</v>
      </c>
      <c r="M241" s="82"/>
      <c r="N241" s="77"/>
      <c r="O241" s="84" t="s">
        <v>716</v>
      </c>
      <c r="P241" s="84" t="s">
        <v>716</v>
      </c>
      <c r="Q241" s="84" t="s">
        <v>950</v>
      </c>
      <c r="R241" s="86" t="s">
        <v>1444</v>
      </c>
      <c r="S241" s="88">
        <v>43425.18891203704</v>
      </c>
      <c r="T241" s="84">
        <v>4920</v>
      </c>
      <c r="U241" s="84">
        <v>1875</v>
      </c>
      <c r="V241" s="84"/>
      <c r="W241" s="84"/>
      <c r="X241" s="84" t="s">
        <v>1725</v>
      </c>
      <c r="Y241">
        <v>1</v>
      </c>
      <c r="Z241" s="83" t="str">
        <f>REPLACE(INDEX(GroupVertices[Group],MATCH(Edges[[#This Row],[Vertex 1]],GroupVertices[Vertex],0)),1,1,"")</f>
        <v>1</v>
      </c>
      <c r="AA241" s="83" t="str">
        <f>REPLACE(INDEX(GroupVertices[Group],MATCH(Edges[[#This Row],[Vertex 2]],GroupVertices[Vertex],0)),1,1,"")</f>
        <v>1</v>
      </c>
      <c r="AB241" s="49">
        <v>0</v>
      </c>
      <c r="AC241" s="50">
        <v>0</v>
      </c>
      <c r="AD241" s="49">
        <v>0</v>
      </c>
      <c r="AE241" s="50">
        <v>0</v>
      </c>
      <c r="AF241" s="49">
        <v>0</v>
      </c>
      <c r="AG241" s="50">
        <v>0</v>
      </c>
      <c r="AH241" s="49">
        <v>15</v>
      </c>
      <c r="AI241" s="50">
        <v>100</v>
      </c>
      <c r="AJ241" s="49">
        <v>15</v>
      </c>
    </row>
    <row r="242" spans="1:36" ht="15">
      <c r="A242" s="69" t="s">
        <v>455</v>
      </c>
      <c r="B242" s="69" t="s">
        <v>455</v>
      </c>
      <c r="C242" s="70"/>
      <c r="D242" s="71"/>
      <c r="E242" s="72"/>
      <c r="F242" s="73"/>
      <c r="G242" s="70"/>
      <c r="H242" s="74"/>
      <c r="I242" s="75"/>
      <c r="J242" s="75"/>
      <c r="K242" s="35" t="s">
        <v>65</v>
      </c>
      <c r="L242" s="82">
        <v>242</v>
      </c>
      <c r="M242" s="82"/>
      <c r="N242" s="77"/>
      <c r="O242" s="84" t="s">
        <v>716</v>
      </c>
      <c r="P242" s="84" t="s">
        <v>716</v>
      </c>
      <c r="Q242" s="84" t="s">
        <v>951</v>
      </c>
      <c r="R242" s="86" t="s">
        <v>1445</v>
      </c>
      <c r="S242" s="88">
        <v>43425.270833333336</v>
      </c>
      <c r="T242" s="84">
        <v>1545</v>
      </c>
      <c r="U242" s="84">
        <v>39</v>
      </c>
      <c r="V242" s="84"/>
      <c r="W242" s="84"/>
      <c r="X242" s="84" t="s">
        <v>1749</v>
      </c>
      <c r="Y242">
        <v>1</v>
      </c>
      <c r="Z242" s="83" t="str">
        <f>REPLACE(INDEX(GroupVertices[Group],MATCH(Edges[[#This Row],[Vertex 1]],GroupVertices[Vertex],0)),1,1,"")</f>
        <v>1</v>
      </c>
      <c r="AA242" s="83" t="str">
        <f>REPLACE(INDEX(GroupVertices[Group],MATCH(Edges[[#This Row],[Vertex 2]],GroupVertices[Vertex],0)),1,1,"")</f>
        <v>1</v>
      </c>
      <c r="AB242" s="49">
        <v>0</v>
      </c>
      <c r="AC242" s="50">
        <v>0</v>
      </c>
      <c r="AD242" s="49">
        <v>0</v>
      </c>
      <c r="AE242" s="50">
        <v>0</v>
      </c>
      <c r="AF242" s="49">
        <v>0</v>
      </c>
      <c r="AG242" s="50">
        <v>0</v>
      </c>
      <c r="AH242" s="49">
        <v>15</v>
      </c>
      <c r="AI242" s="50">
        <v>100</v>
      </c>
      <c r="AJ242" s="49">
        <v>15</v>
      </c>
    </row>
    <row r="243" spans="1:36" ht="15">
      <c r="A243" s="69" t="s">
        <v>456</v>
      </c>
      <c r="B243" s="69" t="s">
        <v>456</v>
      </c>
      <c r="C243" s="70"/>
      <c r="D243" s="71"/>
      <c r="E243" s="72"/>
      <c r="F243" s="73"/>
      <c r="G243" s="70"/>
      <c r="H243" s="74"/>
      <c r="I243" s="75"/>
      <c r="J243" s="75"/>
      <c r="K243" s="35" t="s">
        <v>65</v>
      </c>
      <c r="L243" s="82">
        <v>243</v>
      </c>
      <c r="M243" s="82"/>
      <c r="N243" s="77"/>
      <c r="O243" s="84" t="s">
        <v>716</v>
      </c>
      <c r="P243" s="84" t="s">
        <v>716</v>
      </c>
      <c r="Q243" s="84" t="s">
        <v>952</v>
      </c>
      <c r="R243" s="86" t="s">
        <v>1446</v>
      </c>
      <c r="S243" s="88">
        <v>43425.63511574074</v>
      </c>
      <c r="T243" s="84">
        <v>2803</v>
      </c>
      <c r="U243" s="84">
        <v>68</v>
      </c>
      <c r="V243" s="84"/>
      <c r="W243" s="84"/>
      <c r="X243" s="84" t="s">
        <v>1762</v>
      </c>
      <c r="Y243">
        <v>1</v>
      </c>
      <c r="Z243" s="83" t="str">
        <f>REPLACE(INDEX(GroupVertices[Group],MATCH(Edges[[#This Row],[Vertex 1]],GroupVertices[Vertex],0)),1,1,"")</f>
        <v>1</v>
      </c>
      <c r="AA243" s="83" t="str">
        <f>REPLACE(INDEX(GroupVertices[Group],MATCH(Edges[[#This Row],[Vertex 2]],GroupVertices[Vertex],0)),1,1,"")</f>
        <v>1</v>
      </c>
      <c r="AB243" s="49">
        <v>0</v>
      </c>
      <c r="AC243" s="50">
        <v>0</v>
      </c>
      <c r="AD243" s="49">
        <v>0</v>
      </c>
      <c r="AE243" s="50">
        <v>0</v>
      </c>
      <c r="AF243" s="49">
        <v>0</v>
      </c>
      <c r="AG243" s="50">
        <v>0</v>
      </c>
      <c r="AH243" s="49">
        <v>23</v>
      </c>
      <c r="AI243" s="50">
        <v>100</v>
      </c>
      <c r="AJ243" s="49">
        <v>23</v>
      </c>
    </row>
    <row r="244" spans="1:36" ht="15">
      <c r="A244" s="69" t="s">
        <v>457</v>
      </c>
      <c r="B244" s="69" t="s">
        <v>457</v>
      </c>
      <c r="C244" s="70"/>
      <c r="D244" s="71"/>
      <c r="E244" s="72"/>
      <c r="F244" s="73"/>
      <c r="G244" s="70"/>
      <c r="H244" s="74"/>
      <c r="I244" s="75"/>
      <c r="J244" s="75"/>
      <c r="K244" s="35" t="s">
        <v>65</v>
      </c>
      <c r="L244" s="82">
        <v>244</v>
      </c>
      <c r="M244" s="82"/>
      <c r="N244" s="77"/>
      <c r="O244" s="84" t="s">
        <v>716</v>
      </c>
      <c r="P244" s="84" t="s">
        <v>716</v>
      </c>
      <c r="Q244" s="84" t="s">
        <v>953</v>
      </c>
      <c r="R244" s="86" t="s">
        <v>1447</v>
      </c>
      <c r="S244" s="88">
        <v>43425.82565972222</v>
      </c>
      <c r="T244" s="84">
        <v>36725</v>
      </c>
      <c r="U244" s="84">
        <v>187</v>
      </c>
      <c r="V244" s="84"/>
      <c r="W244" s="84"/>
      <c r="X244" s="84"/>
      <c r="Y244">
        <v>1</v>
      </c>
      <c r="Z244" s="83" t="str">
        <f>REPLACE(INDEX(GroupVertices[Group],MATCH(Edges[[#This Row],[Vertex 1]],GroupVertices[Vertex],0)),1,1,"")</f>
        <v>1</v>
      </c>
      <c r="AA244" s="83" t="str">
        <f>REPLACE(INDEX(GroupVertices[Group],MATCH(Edges[[#This Row],[Vertex 2]],GroupVertices[Vertex],0)),1,1,"")</f>
        <v>1</v>
      </c>
      <c r="AB244" s="49">
        <v>0</v>
      </c>
      <c r="AC244" s="50">
        <v>0</v>
      </c>
      <c r="AD244" s="49">
        <v>3</v>
      </c>
      <c r="AE244" s="50">
        <v>6.382978723404255</v>
      </c>
      <c r="AF244" s="49">
        <v>0</v>
      </c>
      <c r="AG244" s="50">
        <v>0</v>
      </c>
      <c r="AH244" s="49">
        <v>44</v>
      </c>
      <c r="AI244" s="50">
        <v>93.61702127659575</v>
      </c>
      <c r="AJ244" s="49">
        <v>47</v>
      </c>
    </row>
    <row r="245" spans="1:36" ht="15">
      <c r="A245" s="69" t="s">
        <v>458</v>
      </c>
      <c r="B245" s="69" t="s">
        <v>458</v>
      </c>
      <c r="C245" s="70"/>
      <c r="D245" s="71"/>
      <c r="E245" s="72"/>
      <c r="F245" s="73"/>
      <c r="G245" s="70"/>
      <c r="H245" s="74"/>
      <c r="I245" s="75"/>
      <c r="J245" s="75"/>
      <c r="K245" s="35" t="s">
        <v>65</v>
      </c>
      <c r="L245" s="82">
        <v>245</v>
      </c>
      <c r="M245" s="82"/>
      <c r="N245" s="77"/>
      <c r="O245" s="84" t="s">
        <v>716</v>
      </c>
      <c r="P245" s="84" t="s">
        <v>716</v>
      </c>
      <c r="Q245" s="84" t="s">
        <v>954</v>
      </c>
      <c r="R245" s="86" t="s">
        <v>1448</v>
      </c>
      <c r="S245" s="88">
        <v>43425.90788194445</v>
      </c>
      <c r="T245" s="84">
        <v>90</v>
      </c>
      <c r="U245" s="84">
        <v>2</v>
      </c>
      <c r="V245" s="84"/>
      <c r="W245" s="84"/>
      <c r="X245" s="84"/>
      <c r="Y245">
        <v>1</v>
      </c>
      <c r="Z245" s="83" t="str">
        <f>REPLACE(INDEX(GroupVertices[Group],MATCH(Edges[[#This Row],[Vertex 1]],GroupVertices[Vertex],0)),1,1,"")</f>
        <v>1</v>
      </c>
      <c r="AA245" s="83" t="str">
        <f>REPLACE(INDEX(GroupVertices[Group],MATCH(Edges[[#This Row],[Vertex 2]],GroupVertices[Vertex],0)),1,1,"")</f>
        <v>1</v>
      </c>
      <c r="AB245" s="49">
        <v>0</v>
      </c>
      <c r="AC245" s="50">
        <v>0</v>
      </c>
      <c r="AD245" s="49">
        <v>0</v>
      </c>
      <c r="AE245" s="50">
        <v>0</v>
      </c>
      <c r="AF245" s="49">
        <v>0</v>
      </c>
      <c r="AG245" s="50">
        <v>0</v>
      </c>
      <c r="AH245" s="49">
        <v>33</v>
      </c>
      <c r="AI245" s="50">
        <v>100</v>
      </c>
      <c r="AJ245" s="49">
        <v>33</v>
      </c>
    </row>
    <row r="246" spans="1:36" ht="15">
      <c r="A246" s="69" t="s">
        <v>459</v>
      </c>
      <c r="B246" s="69" t="s">
        <v>459</v>
      </c>
      <c r="C246" s="70"/>
      <c r="D246" s="71"/>
      <c r="E246" s="72"/>
      <c r="F246" s="73"/>
      <c r="G246" s="70"/>
      <c r="H246" s="74"/>
      <c r="I246" s="75"/>
      <c r="J246" s="75"/>
      <c r="K246" s="35" t="s">
        <v>65</v>
      </c>
      <c r="L246" s="82">
        <v>246</v>
      </c>
      <c r="M246" s="82"/>
      <c r="N246" s="77"/>
      <c r="O246" s="84" t="s">
        <v>716</v>
      </c>
      <c r="P246" s="84" t="s">
        <v>716</v>
      </c>
      <c r="Q246" s="84" t="s">
        <v>955</v>
      </c>
      <c r="R246" s="86" t="s">
        <v>1449</v>
      </c>
      <c r="S246" s="88">
        <v>43426.13924768518</v>
      </c>
      <c r="T246" s="84">
        <v>292</v>
      </c>
      <c r="U246" s="84">
        <v>5</v>
      </c>
      <c r="V246" s="84"/>
      <c r="W246" s="84"/>
      <c r="X246" s="84" t="s">
        <v>1763</v>
      </c>
      <c r="Y246">
        <v>1</v>
      </c>
      <c r="Z246" s="83" t="str">
        <f>REPLACE(INDEX(GroupVertices[Group],MATCH(Edges[[#This Row],[Vertex 1]],GroupVertices[Vertex],0)),1,1,"")</f>
        <v>1</v>
      </c>
      <c r="AA246" s="83" t="str">
        <f>REPLACE(INDEX(GroupVertices[Group],MATCH(Edges[[#This Row],[Vertex 2]],GroupVertices[Vertex],0)),1,1,"")</f>
        <v>1</v>
      </c>
      <c r="AB246" s="49">
        <v>0</v>
      </c>
      <c r="AC246" s="50">
        <v>0</v>
      </c>
      <c r="AD246" s="49">
        <v>0</v>
      </c>
      <c r="AE246" s="50">
        <v>0</v>
      </c>
      <c r="AF246" s="49">
        <v>0</v>
      </c>
      <c r="AG246" s="50">
        <v>0</v>
      </c>
      <c r="AH246" s="49">
        <v>24</v>
      </c>
      <c r="AI246" s="50">
        <v>100</v>
      </c>
      <c r="AJ246" s="49">
        <v>24</v>
      </c>
    </row>
    <row r="247" spans="1:36" ht="15">
      <c r="A247" s="69" t="s">
        <v>460</v>
      </c>
      <c r="B247" s="69" t="s">
        <v>460</v>
      </c>
      <c r="C247" s="70"/>
      <c r="D247" s="71"/>
      <c r="E247" s="72"/>
      <c r="F247" s="73"/>
      <c r="G247" s="70"/>
      <c r="H247" s="74"/>
      <c r="I247" s="75"/>
      <c r="J247" s="75"/>
      <c r="K247" s="35" t="s">
        <v>65</v>
      </c>
      <c r="L247" s="82">
        <v>247</v>
      </c>
      <c r="M247" s="82"/>
      <c r="N247" s="77"/>
      <c r="O247" s="84" t="s">
        <v>716</v>
      </c>
      <c r="P247" s="84" t="s">
        <v>716</v>
      </c>
      <c r="Q247" s="84" t="s">
        <v>956</v>
      </c>
      <c r="R247" s="86" t="s">
        <v>1450</v>
      </c>
      <c r="S247" s="88">
        <v>43426.42934027778</v>
      </c>
      <c r="T247" s="84">
        <v>246</v>
      </c>
      <c r="U247" s="84">
        <v>5</v>
      </c>
      <c r="V247" s="84"/>
      <c r="W247" s="84"/>
      <c r="X247" s="84"/>
      <c r="Y247">
        <v>1</v>
      </c>
      <c r="Z247" s="83" t="str">
        <f>REPLACE(INDEX(GroupVertices[Group],MATCH(Edges[[#This Row],[Vertex 1]],GroupVertices[Vertex],0)),1,1,"")</f>
        <v>1</v>
      </c>
      <c r="AA247" s="83" t="str">
        <f>REPLACE(INDEX(GroupVertices[Group],MATCH(Edges[[#This Row],[Vertex 2]],GroupVertices[Vertex],0)),1,1,"")</f>
        <v>1</v>
      </c>
      <c r="AB247" s="49">
        <v>0</v>
      </c>
      <c r="AC247" s="50">
        <v>0</v>
      </c>
      <c r="AD247" s="49">
        <v>0</v>
      </c>
      <c r="AE247" s="50">
        <v>0</v>
      </c>
      <c r="AF247" s="49">
        <v>0</v>
      </c>
      <c r="AG247" s="50">
        <v>0</v>
      </c>
      <c r="AH247" s="49">
        <v>11</v>
      </c>
      <c r="AI247" s="50">
        <v>100</v>
      </c>
      <c r="AJ247" s="49">
        <v>11</v>
      </c>
    </row>
    <row r="248" spans="1:36" ht="15">
      <c r="A248" s="69" t="s">
        <v>461</v>
      </c>
      <c r="B248" s="69" t="s">
        <v>461</v>
      </c>
      <c r="C248" s="70"/>
      <c r="D248" s="71"/>
      <c r="E248" s="72"/>
      <c r="F248" s="73"/>
      <c r="G248" s="70"/>
      <c r="H248" s="74"/>
      <c r="I248" s="75"/>
      <c r="J248" s="75"/>
      <c r="K248" s="35" t="s">
        <v>65</v>
      </c>
      <c r="L248" s="82">
        <v>248</v>
      </c>
      <c r="M248" s="82"/>
      <c r="N248" s="77"/>
      <c r="O248" s="84" t="s">
        <v>716</v>
      </c>
      <c r="P248" s="84" t="s">
        <v>716</v>
      </c>
      <c r="Q248" s="84" t="s">
        <v>957</v>
      </c>
      <c r="R248" s="86" t="s">
        <v>1451</v>
      </c>
      <c r="S248" s="88">
        <v>43426.58541666667</v>
      </c>
      <c r="T248" s="84">
        <v>158</v>
      </c>
      <c r="U248" s="84">
        <v>13</v>
      </c>
      <c r="V248" s="84"/>
      <c r="W248" s="84"/>
      <c r="X248" s="84" t="s">
        <v>1764</v>
      </c>
      <c r="Y248">
        <v>1</v>
      </c>
      <c r="Z248" s="83" t="str">
        <f>REPLACE(INDEX(GroupVertices[Group],MATCH(Edges[[#This Row],[Vertex 1]],GroupVertices[Vertex],0)),1,1,"")</f>
        <v>1</v>
      </c>
      <c r="AA248" s="83" t="str">
        <f>REPLACE(INDEX(GroupVertices[Group],MATCH(Edges[[#This Row],[Vertex 2]],GroupVertices[Vertex],0)),1,1,"")</f>
        <v>1</v>
      </c>
      <c r="AB248" s="49">
        <v>0</v>
      </c>
      <c r="AC248" s="50">
        <v>0</v>
      </c>
      <c r="AD248" s="49">
        <v>0</v>
      </c>
      <c r="AE248" s="50">
        <v>0</v>
      </c>
      <c r="AF248" s="49">
        <v>0</v>
      </c>
      <c r="AG248" s="50">
        <v>0</v>
      </c>
      <c r="AH248" s="49">
        <v>59</v>
      </c>
      <c r="AI248" s="50">
        <v>100</v>
      </c>
      <c r="AJ248" s="49">
        <v>59</v>
      </c>
    </row>
    <row r="249" spans="1:36" ht="15">
      <c r="A249" s="69" t="s">
        <v>462</v>
      </c>
      <c r="B249" s="69" t="s">
        <v>462</v>
      </c>
      <c r="C249" s="70"/>
      <c r="D249" s="71"/>
      <c r="E249" s="72"/>
      <c r="F249" s="73"/>
      <c r="G249" s="70"/>
      <c r="H249" s="74"/>
      <c r="I249" s="75"/>
      <c r="J249" s="75"/>
      <c r="K249" s="35" t="s">
        <v>65</v>
      </c>
      <c r="L249" s="82">
        <v>249</v>
      </c>
      <c r="M249" s="82"/>
      <c r="N249" s="77"/>
      <c r="O249" s="84" t="s">
        <v>716</v>
      </c>
      <c r="P249" s="84" t="s">
        <v>716</v>
      </c>
      <c r="Q249" s="84" t="s">
        <v>958</v>
      </c>
      <c r="R249" s="86" t="s">
        <v>1452</v>
      </c>
      <c r="S249" s="88">
        <v>43426.87855324074</v>
      </c>
      <c r="T249" s="84">
        <v>532</v>
      </c>
      <c r="U249" s="84">
        <v>52</v>
      </c>
      <c r="V249" s="84"/>
      <c r="W249" s="84"/>
      <c r="X249" s="84"/>
      <c r="Y249">
        <v>1</v>
      </c>
      <c r="Z249" s="83" t="str">
        <f>REPLACE(INDEX(GroupVertices[Group],MATCH(Edges[[#This Row],[Vertex 1]],GroupVertices[Vertex],0)),1,1,"")</f>
        <v>1</v>
      </c>
      <c r="AA249" s="83" t="str">
        <f>REPLACE(INDEX(GroupVertices[Group],MATCH(Edges[[#This Row],[Vertex 2]],GroupVertices[Vertex],0)),1,1,"")</f>
        <v>1</v>
      </c>
      <c r="AB249" s="49">
        <v>0</v>
      </c>
      <c r="AC249" s="50">
        <v>0</v>
      </c>
      <c r="AD249" s="49">
        <v>0</v>
      </c>
      <c r="AE249" s="50">
        <v>0</v>
      </c>
      <c r="AF249" s="49">
        <v>0</v>
      </c>
      <c r="AG249" s="50">
        <v>0</v>
      </c>
      <c r="AH249" s="49">
        <v>32</v>
      </c>
      <c r="AI249" s="50">
        <v>100</v>
      </c>
      <c r="AJ249" s="49">
        <v>32</v>
      </c>
    </row>
    <row r="250" spans="1:36" ht="15">
      <c r="A250" s="69" t="s">
        <v>463</v>
      </c>
      <c r="B250" s="69" t="s">
        <v>463</v>
      </c>
      <c r="C250" s="70"/>
      <c r="D250" s="71"/>
      <c r="E250" s="72"/>
      <c r="F250" s="73"/>
      <c r="G250" s="70"/>
      <c r="H250" s="74"/>
      <c r="I250" s="75"/>
      <c r="J250" s="75"/>
      <c r="K250" s="35" t="s">
        <v>65</v>
      </c>
      <c r="L250" s="82">
        <v>250</v>
      </c>
      <c r="M250" s="82"/>
      <c r="N250" s="77"/>
      <c r="O250" s="84" t="s">
        <v>716</v>
      </c>
      <c r="P250" s="84" t="s">
        <v>716</v>
      </c>
      <c r="Q250" s="84" t="s">
        <v>959</v>
      </c>
      <c r="R250" s="86" t="s">
        <v>1453</v>
      </c>
      <c r="S250" s="88">
        <v>43427.164768518516</v>
      </c>
      <c r="T250" s="84">
        <v>119</v>
      </c>
      <c r="U250" s="84">
        <v>5</v>
      </c>
      <c r="V250" s="84"/>
      <c r="W250" s="84"/>
      <c r="X250" s="84" t="s">
        <v>1765</v>
      </c>
      <c r="Y250">
        <v>1</v>
      </c>
      <c r="Z250" s="83" t="str">
        <f>REPLACE(INDEX(GroupVertices[Group],MATCH(Edges[[#This Row],[Vertex 1]],GroupVertices[Vertex],0)),1,1,"")</f>
        <v>1</v>
      </c>
      <c r="AA250" s="83" t="str">
        <f>REPLACE(INDEX(GroupVertices[Group],MATCH(Edges[[#This Row],[Vertex 2]],GroupVertices[Vertex],0)),1,1,"")</f>
        <v>1</v>
      </c>
      <c r="AB250" s="49">
        <v>1</v>
      </c>
      <c r="AC250" s="50">
        <v>3.4482758620689653</v>
      </c>
      <c r="AD250" s="49">
        <v>0</v>
      </c>
      <c r="AE250" s="50">
        <v>0</v>
      </c>
      <c r="AF250" s="49">
        <v>0</v>
      </c>
      <c r="AG250" s="50">
        <v>0</v>
      </c>
      <c r="AH250" s="49">
        <v>28</v>
      </c>
      <c r="AI250" s="50">
        <v>96.55172413793103</v>
      </c>
      <c r="AJ250" s="49">
        <v>29</v>
      </c>
    </row>
    <row r="251" spans="1:36" ht="15">
      <c r="A251" s="69" t="s">
        <v>464</v>
      </c>
      <c r="B251" s="69" t="s">
        <v>464</v>
      </c>
      <c r="C251" s="70"/>
      <c r="D251" s="71"/>
      <c r="E251" s="72"/>
      <c r="F251" s="73"/>
      <c r="G251" s="70"/>
      <c r="H251" s="74"/>
      <c r="I251" s="75"/>
      <c r="J251" s="75"/>
      <c r="K251" s="35" t="s">
        <v>65</v>
      </c>
      <c r="L251" s="82">
        <v>251</v>
      </c>
      <c r="M251" s="82"/>
      <c r="N251" s="77"/>
      <c r="O251" s="84" t="s">
        <v>716</v>
      </c>
      <c r="P251" s="84" t="s">
        <v>716</v>
      </c>
      <c r="Q251" s="84" t="s">
        <v>960</v>
      </c>
      <c r="R251" s="86" t="s">
        <v>1454</v>
      </c>
      <c r="S251" s="88">
        <v>43427.33924768519</v>
      </c>
      <c r="T251" s="84">
        <v>896</v>
      </c>
      <c r="U251" s="84">
        <v>56</v>
      </c>
      <c r="V251" s="84"/>
      <c r="W251" s="84"/>
      <c r="X251" s="84" t="s">
        <v>1736</v>
      </c>
      <c r="Y251">
        <v>1</v>
      </c>
      <c r="Z251" s="83" t="str">
        <f>REPLACE(INDEX(GroupVertices[Group],MATCH(Edges[[#This Row],[Vertex 1]],GroupVertices[Vertex],0)),1,1,"")</f>
        <v>1</v>
      </c>
      <c r="AA251" s="83" t="str">
        <f>REPLACE(INDEX(GroupVertices[Group],MATCH(Edges[[#This Row],[Vertex 2]],GroupVertices[Vertex],0)),1,1,"")</f>
        <v>1</v>
      </c>
      <c r="AB251" s="49">
        <v>0</v>
      </c>
      <c r="AC251" s="50">
        <v>0</v>
      </c>
      <c r="AD251" s="49">
        <v>2</v>
      </c>
      <c r="AE251" s="50">
        <v>5.555555555555555</v>
      </c>
      <c r="AF251" s="49">
        <v>0</v>
      </c>
      <c r="AG251" s="50">
        <v>0</v>
      </c>
      <c r="AH251" s="49">
        <v>34</v>
      </c>
      <c r="AI251" s="50">
        <v>94.44444444444444</v>
      </c>
      <c r="AJ251" s="49">
        <v>36</v>
      </c>
    </row>
    <row r="252" spans="1:36" ht="15">
      <c r="A252" s="69" t="s">
        <v>465</v>
      </c>
      <c r="B252" s="69" t="s">
        <v>465</v>
      </c>
      <c r="C252" s="70"/>
      <c r="D252" s="71"/>
      <c r="E252" s="72"/>
      <c r="F252" s="73"/>
      <c r="G252" s="70"/>
      <c r="H252" s="74"/>
      <c r="I252" s="75"/>
      <c r="J252" s="75"/>
      <c r="K252" s="35" t="s">
        <v>65</v>
      </c>
      <c r="L252" s="82">
        <v>252</v>
      </c>
      <c r="M252" s="82"/>
      <c r="N252" s="77"/>
      <c r="O252" s="84" t="s">
        <v>716</v>
      </c>
      <c r="P252" s="84" t="s">
        <v>716</v>
      </c>
      <c r="Q252" s="84" t="s">
        <v>961</v>
      </c>
      <c r="R252" s="86" t="s">
        <v>1455</v>
      </c>
      <c r="S252" s="88">
        <v>43427.541666666664</v>
      </c>
      <c r="T252" s="84">
        <v>300</v>
      </c>
      <c r="U252" s="84">
        <v>19</v>
      </c>
      <c r="V252" s="84"/>
      <c r="W252" s="84"/>
      <c r="X252" s="84" t="s">
        <v>1766</v>
      </c>
      <c r="Y252">
        <v>1</v>
      </c>
      <c r="Z252" s="83" t="str">
        <f>REPLACE(INDEX(GroupVertices[Group],MATCH(Edges[[#This Row],[Vertex 1]],GroupVertices[Vertex],0)),1,1,"")</f>
        <v>1</v>
      </c>
      <c r="AA252" s="83" t="str">
        <f>REPLACE(INDEX(GroupVertices[Group],MATCH(Edges[[#This Row],[Vertex 2]],GroupVertices[Vertex],0)),1,1,"")</f>
        <v>1</v>
      </c>
      <c r="AB252" s="49">
        <v>0</v>
      </c>
      <c r="AC252" s="50">
        <v>0</v>
      </c>
      <c r="AD252" s="49">
        <v>0</v>
      </c>
      <c r="AE252" s="50">
        <v>0</v>
      </c>
      <c r="AF252" s="49">
        <v>0</v>
      </c>
      <c r="AG252" s="50">
        <v>0</v>
      </c>
      <c r="AH252" s="49">
        <v>23</v>
      </c>
      <c r="AI252" s="50">
        <v>100</v>
      </c>
      <c r="AJ252" s="49">
        <v>23</v>
      </c>
    </row>
    <row r="253" spans="1:36" ht="15">
      <c r="A253" s="69" t="s">
        <v>466</v>
      </c>
      <c r="B253" s="69" t="s">
        <v>466</v>
      </c>
      <c r="C253" s="70"/>
      <c r="D253" s="71"/>
      <c r="E253" s="72"/>
      <c r="F253" s="73"/>
      <c r="G253" s="70"/>
      <c r="H253" s="74"/>
      <c r="I253" s="75"/>
      <c r="J253" s="75"/>
      <c r="K253" s="35" t="s">
        <v>65</v>
      </c>
      <c r="L253" s="82">
        <v>253</v>
      </c>
      <c r="M253" s="82"/>
      <c r="N253" s="77"/>
      <c r="O253" s="84" t="s">
        <v>716</v>
      </c>
      <c r="P253" s="84" t="s">
        <v>716</v>
      </c>
      <c r="Q253" s="84" t="s">
        <v>962</v>
      </c>
      <c r="R253" s="86" t="s">
        <v>1456</v>
      </c>
      <c r="S253" s="88">
        <v>43427.66667824074</v>
      </c>
      <c r="T253" s="84">
        <v>730</v>
      </c>
      <c r="U253" s="84">
        <v>27</v>
      </c>
      <c r="V253" s="84"/>
      <c r="W253" s="84"/>
      <c r="X253" s="84" t="s">
        <v>1765</v>
      </c>
      <c r="Y253">
        <v>1</v>
      </c>
      <c r="Z253" s="83" t="str">
        <f>REPLACE(INDEX(GroupVertices[Group],MATCH(Edges[[#This Row],[Vertex 1]],GroupVertices[Vertex],0)),1,1,"")</f>
        <v>1</v>
      </c>
      <c r="AA253" s="83" t="str">
        <f>REPLACE(INDEX(GroupVertices[Group],MATCH(Edges[[#This Row],[Vertex 2]],GroupVertices[Vertex],0)),1,1,"")</f>
        <v>1</v>
      </c>
      <c r="AB253" s="49">
        <v>0</v>
      </c>
      <c r="AC253" s="50">
        <v>0</v>
      </c>
      <c r="AD253" s="49">
        <v>0</v>
      </c>
      <c r="AE253" s="50">
        <v>0</v>
      </c>
      <c r="AF253" s="49">
        <v>0</v>
      </c>
      <c r="AG253" s="50">
        <v>0</v>
      </c>
      <c r="AH253" s="49">
        <v>8</v>
      </c>
      <c r="AI253" s="50">
        <v>100</v>
      </c>
      <c r="AJ253" s="49">
        <v>8</v>
      </c>
    </row>
    <row r="254" spans="1:36" ht="15">
      <c r="A254" s="69" t="s">
        <v>467</v>
      </c>
      <c r="B254" s="69" t="s">
        <v>467</v>
      </c>
      <c r="C254" s="70"/>
      <c r="D254" s="71"/>
      <c r="E254" s="72"/>
      <c r="F254" s="73"/>
      <c r="G254" s="70"/>
      <c r="H254" s="74"/>
      <c r="I254" s="75"/>
      <c r="J254" s="75"/>
      <c r="K254" s="35" t="s">
        <v>65</v>
      </c>
      <c r="L254" s="82">
        <v>254</v>
      </c>
      <c r="M254" s="82"/>
      <c r="N254" s="77"/>
      <c r="O254" s="84" t="s">
        <v>716</v>
      </c>
      <c r="P254" s="84" t="s">
        <v>716</v>
      </c>
      <c r="Q254" s="84" t="s">
        <v>963</v>
      </c>
      <c r="R254" s="86" t="s">
        <v>1457</v>
      </c>
      <c r="S254" s="88">
        <v>43427.87501157408</v>
      </c>
      <c r="T254" s="84">
        <v>196</v>
      </c>
      <c r="U254" s="84">
        <v>3</v>
      </c>
      <c r="V254" s="84"/>
      <c r="W254" s="84"/>
      <c r="X254" s="84" t="s">
        <v>1767</v>
      </c>
      <c r="Y254">
        <v>1</v>
      </c>
      <c r="Z254" s="83" t="str">
        <f>REPLACE(INDEX(GroupVertices[Group],MATCH(Edges[[#This Row],[Vertex 1]],GroupVertices[Vertex],0)),1,1,"")</f>
        <v>1</v>
      </c>
      <c r="AA254" s="83" t="str">
        <f>REPLACE(INDEX(GroupVertices[Group],MATCH(Edges[[#This Row],[Vertex 2]],GroupVertices[Vertex],0)),1,1,"")</f>
        <v>1</v>
      </c>
      <c r="AB254" s="49">
        <v>0</v>
      </c>
      <c r="AC254" s="50">
        <v>0</v>
      </c>
      <c r="AD254" s="49">
        <v>0</v>
      </c>
      <c r="AE254" s="50">
        <v>0</v>
      </c>
      <c r="AF254" s="49">
        <v>0</v>
      </c>
      <c r="AG254" s="50">
        <v>0</v>
      </c>
      <c r="AH254" s="49">
        <v>47</v>
      </c>
      <c r="AI254" s="50">
        <v>100</v>
      </c>
      <c r="AJ254" s="49">
        <v>47</v>
      </c>
    </row>
    <row r="255" spans="1:36" ht="15">
      <c r="A255" s="69" t="s">
        <v>468</v>
      </c>
      <c r="B255" s="69" t="s">
        <v>468</v>
      </c>
      <c r="C255" s="70"/>
      <c r="D255" s="71"/>
      <c r="E255" s="72"/>
      <c r="F255" s="73"/>
      <c r="G255" s="70"/>
      <c r="H255" s="74"/>
      <c r="I255" s="75"/>
      <c r="J255" s="75"/>
      <c r="K255" s="35" t="s">
        <v>65</v>
      </c>
      <c r="L255" s="82">
        <v>255</v>
      </c>
      <c r="M255" s="82"/>
      <c r="N255" s="77"/>
      <c r="O255" s="84" t="s">
        <v>716</v>
      </c>
      <c r="P255" s="84" t="s">
        <v>716</v>
      </c>
      <c r="Q255" s="84" t="s">
        <v>964</v>
      </c>
      <c r="R255" s="86" t="s">
        <v>1458</v>
      </c>
      <c r="S255" s="88">
        <v>43428.270844907405</v>
      </c>
      <c r="T255" s="84">
        <v>289</v>
      </c>
      <c r="U255" s="84">
        <v>25</v>
      </c>
      <c r="V255" s="84"/>
      <c r="W255" s="84"/>
      <c r="X255" s="84" t="s">
        <v>1713</v>
      </c>
      <c r="Y255">
        <v>1</v>
      </c>
      <c r="Z255" s="83" t="str">
        <f>REPLACE(INDEX(GroupVertices[Group],MATCH(Edges[[#This Row],[Vertex 1]],GroupVertices[Vertex],0)),1,1,"")</f>
        <v>1</v>
      </c>
      <c r="AA255" s="83" t="str">
        <f>REPLACE(INDEX(GroupVertices[Group],MATCH(Edges[[#This Row],[Vertex 2]],GroupVertices[Vertex],0)),1,1,"")</f>
        <v>1</v>
      </c>
      <c r="AB255" s="49">
        <v>1</v>
      </c>
      <c r="AC255" s="50">
        <v>4</v>
      </c>
      <c r="AD255" s="49">
        <v>2</v>
      </c>
      <c r="AE255" s="50">
        <v>8</v>
      </c>
      <c r="AF255" s="49">
        <v>0</v>
      </c>
      <c r="AG255" s="50">
        <v>0</v>
      </c>
      <c r="AH255" s="49">
        <v>22</v>
      </c>
      <c r="AI255" s="50">
        <v>88</v>
      </c>
      <c r="AJ255" s="49">
        <v>25</v>
      </c>
    </row>
    <row r="256" spans="1:36" ht="15">
      <c r="A256" s="69" t="s">
        <v>469</v>
      </c>
      <c r="B256" s="69" t="s">
        <v>469</v>
      </c>
      <c r="C256" s="70"/>
      <c r="D256" s="71"/>
      <c r="E256" s="72"/>
      <c r="F256" s="73"/>
      <c r="G256" s="70"/>
      <c r="H256" s="74"/>
      <c r="I256" s="75"/>
      <c r="J256" s="75"/>
      <c r="K256" s="35" t="s">
        <v>65</v>
      </c>
      <c r="L256" s="82">
        <v>256</v>
      </c>
      <c r="M256" s="82"/>
      <c r="N256" s="77"/>
      <c r="O256" s="84" t="s">
        <v>716</v>
      </c>
      <c r="P256" s="84" t="s">
        <v>716</v>
      </c>
      <c r="Q256" s="84" t="s">
        <v>965</v>
      </c>
      <c r="R256" s="86" t="s">
        <v>1459</v>
      </c>
      <c r="S256" s="88">
        <v>43428.45186342593</v>
      </c>
      <c r="T256" s="84">
        <v>1873</v>
      </c>
      <c r="U256" s="84">
        <v>65</v>
      </c>
      <c r="V256" s="84"/>
      <c r="W256" s="84"/>
      <c r="X256" s="84" t="s">
        <v>1736</v>
      </c>
      <c r="Y256">
        <v>1</v>
      </c>
      <c r="Z256" s="83" t="str">
        <f>REPLACE(INDEX(GroupVertices[Group],MATCH(Edges[[#This Row],[Vertex 1]],GroupVertices[Vertex],0)),1,1,"")</f>
        <v>1</v>
      </c>
      <c r="AA256" s="83" t="str">
        <f>REPLACE(INDEX(GroupVertices[Group],MATCH(Edges[[#This Row],[Vertex 2]],GroupVertices[Vertex],0)),1,1,"")</f>
        <v>1</v>
      </c>
      <c r="AB256" s="49">
        <v>2</v>
      </c>
      <c r="AC256" s="50">
        <v>6.666666666666667</v>
      </c>
      <c r="AD256" s="49">
        <v>1</v>
      </c>
      <c r="AE256" s="50">
        <v>3.3333333333333335</v>
      </c>
      <c r="AF256" s="49">
        <v>0</v>
      </c>
      <c r="AG256" s="50">
        <v>0</v>
      </c>
      <c r="AH256" s="49">
        <v>27</v>
      </c>
      <c r="AI256" s="50">
        <v>90</v>
      </c>
      <c r="AJ256" s="49">
        <v>30</v>
      </c>
    </row>
    <row r="257" spans="1:36" ht="15">
      <c r="A257" s="69" t="s">
        <v>470</v>
      </c>
      <c r="B257" s="69" t="s">
        <v>470</v>
      </c>
      <c r="C257" s="70"/>
      <c r="D257" s="71"/>
      <c r="E257" s="72"/>
      <c r="F257" s="73"/>
      <c r="G257" s="70"/>
      <c r="H257" s="74"/>
      <c r="I257" s="75"/>
      <c r="J257" s="75"/>
      <c r="K257" s="35" t="s">
        <v>65</v>
      </c>
      <c r="L257" s="82">
        <v>257</v>
      </c>
      <c r="M257" s="82"/>
      <c r="N257" s="77"/>
      <c r="O257" s="84" t="s">
        <v>716</v>
      </c>
      <c r="P257" s="84" t="s">
        <v>716</v>
      </c>
      <c r="Q257" s="84" t="s">
        <v>966</v>
      </c>
      <c r="R257" s="86" t="s">
        <v>1460</v>
      </c>
      <c r="S257" s="88">
        <v>43428.88333333333</v>
      </c>
      <c r="T257" s="84">
        <v>328</v>
      </c>
      <c r="U257" s="84">
        <v>11</v>
      </c>
      <c r="V257" s="84"/>
      <c r="W257" s="84"/>
      <c r="X257" s="84"/>
      <c r="Y257">
        <v>1</v>
      </c>
      <c r="Z257" s="83" t="str">
        <f>REPLACE(INDEX(GroupVertices[Group],MATCH(Edges[[#This Row],[Vertex 1]],GroupVertices[Vertex],0)),1,1,"")</f>
        <v>1</v>
      </c>
      <c r="AA257" s="83" t="str">
        <f>REPLACE(INDEX(GroupVertices[Group],MATCH(Edges[[#This Row],[Vertex 2]],GroupVertices[Vertex],0)),1,1,"")</f>
        <v>1</v>
      </c>
      <c r="AB257" s="49">
        <v>0</v>
      </c>
      <c r="AC257" s="50">
        <v>0</v>
      </c>
      <c r="AD257" s="49">
        <v>0</v>
      </c>
      <c r="AE257" s="50">
        <v>0</v>
      </c>
      <c r="AF257" s="49">
        <v>0</v>
      </c>
      <c r="AG257" s="50">
        <v>0</v>
      </c>
      <c r="AH257" s="49">
        <v>17</v>
      </c>
      <c r="AI257" s="50">
        <v>100</v>
      </c>
      <c r="AJ257" s="49">
        <v>17</v>
      </c>
    </row>
    <row r="258" spans="1:36" ht="15">
      <c r="A258" s="69" t="s">
        <v>471</v>
      </c>
      <c r="B258" s="69" t="s">
        <v>471</v>
      </c>
      <c r="C258" s="70"/>
      <c r="D258" s="71"/>
      <c r="E258" s="72"/>
      <c r="F258" s="73"/>
      <c r="G258" s="70"/>
      <c r="H258" s="74"/>
      <c r="I258" s="75"/>
      <c r="J258" s="75"/>
      <c r="K258" s="35" t="s">
        <v>65</v>
      </c>
      <c r="L258" s="82">
        <v>258</v>
      </c>
      <c r="M258" s="82"/>
      <c r="N258" s="77"/>
      <c r="O258" s="84" t="s">
        <v>716</v>
      </c>
      <c r="P258" s="84" t="s">
        <v>716</v>
      </c>
      <c r="Q258" s="84" t="s">
        <v>967</v>
      </c>
      <c r="R258" s="86" t="s">
        <v>1461</v>
      </c>
      <c r="S258" s="88">
        <v>43429.54167824074</v>
      </c>
      <c r="T258" s="84">
        <v>10306</v>
      </c>
      <c r="U258" s="84">
        <v>217</v>
      </c>
      <c r="V258" s="84"/>
      <c r="W258" s="84"/>
      <c r="X258" s="84" t="s">
        <v>1765</v>
      </c>
      <c r="Y258">
        <v>1</v>
      </c>
      <c r="Z258" s="83" t="str">
        <f>REPLACE(INDEX(GroupVertices[Group],MATCH(Edges[[#This Row],[Vertex 1]],GroupVertices[Vertex],0)),1,1,"")</f>
        <v>1</v>
      </c>
      <c r="AA258" s="83" t="str">
        <f>REPLACE(INDEX(GroupVertices[Group],MATCH(Edges[[#This Row],[Vertex 2]],GroupVertices[Vertex],0)),1,1,"")</f>
        <v>1</v>
      </c>
      <c r="AB258" s="49">
        <v>0</v>
      </c>
      <c r="AC258" s="50">
        <v>0</v>
      </c>
      <c r="AD258" s="49">
        <v>0</v>
      </c>
      <c r="AE258" s="50">
        <v>0</v>
      </c>
      <c r="AF258" s="49">
        <v>0</v>
      </c>
      <c r="AG258" s="50">
        <v>0</v>
      </c>
      <c r="AH258" s="49">
        <v>6</v>
      </c>
      <c r="AI258" s="50">
        <v>100</v>
      </c>
      <c r="AJ258" s="49">
        <v>6</v>
      </c>
    </row>
    <row r="259" spans="1:36" ht="15">
      <c r="A259" s="69" t="s">
        <v>472</v>
      </c>
      <c r="B259" s="69" t="s">
        <v>472</v>
      </c>
      <c r="C259" s="70"/>
      <c r="D259" s="71"/>
      <c r="E259" s="72"/>
      <c r="F259" s="73"/>
      <c r="G259" s="70"/>
      <c r="H259" s="74"/>
      <c r="I259" s="75"/>
      <c r="J259" s="75"/>
      <c r="K259" s="35" t="s">
        <v>65</v>
      </c>
      <c r="L259" s="82">
        <v>259</v>
      </c>
      <c r="M259" s="82"/>
      <c r="N259" s="77"/>
      <c r="O259" s="84" t="s">
        <v>716</v>
      </c>
      <c r="P259" s="84" t="s">
        <v>716</v>
      </c>
      <c r="Q259" s="84" t="s">
        <v>968</v>
      </c>
      <c r="R259" s="86" t="s">
        <v>1462</v>
      </c>
      <c r="S259" s="88">
        <v>43429.89027777778</v>
      </c>
      <c r="T259" s="84">
        <v>423</v>
      </c>
      <c r="U259" s="84">
        <v>72</v>
      </c>
      <c r="V259" s="84"/>
      <c r="W259" s="84"/>
      <c r="X259" s="84" t="s">
        <v>1768</v>
      </c>
      <c r="Y259">
        <v>1</v>
      </c>
      <c r="Z259" s="83" t="str">
        <f>REPLACE(INDEX(GroupVertices[Group],MATCH(Edges[[#This Row],[Vertex 1]],GroupVertices[Vertex],0)),1,1,"")</f>
        <v>1</v>
      </c>
      <c r="AA259" s="83" t="str">
        <f>REPLACE(INDEX(GroupVertices[Group],MATCH(Edges[[#This Row],[Vertex 2]],GroupVertices[Vertex],0)),1,1,"")</f>
        <v>1</v>
      </c>
      <c r="AB259" s="49">
        <v>0</v>
      </c>
      <c r="AC259" s="50">
        <v>0</v>
      </c>
      <c r="AD259" s="49">
        <v>1</v>
      </c>
      <c r="AE259" s="50">
        <v>3.4482758620689653</v>
      </c>
      <c r="AF259" s="49">
        <v>0</v>
      </c>
      <c r="AG259" s="50">
        <v>0</v>
      </c>
      <c r="AH259" s="49">
        <v>28</v>
      </c>
      <c r="AI259" s="50">
        <v>96.55172413793103</v>
      </c>
      <c r="AJ259" s="49">
        <v>29</v>
      </c>
    </row>
    <row r="260" spans="1:36" ht="15">
      <c r="A260" s="69" t="s">
        <v>473</v>
      </c>
      <c r="B260" s="69" t="s">
        <v>473</v>
      </c>
      <c r="C260" s="70"/>
      <c r="D260" s="71"/>
      <c r="E260" s="72"/>
      <c r="F260" s="73"/>
      <c r="G260" s="70"/>
      <c r="H260" s="74"/>
      <c r="I260" s="75"/>
      <c r="J260" s="75"/>
      <c r="K260" s="35" t="s">
        <v>65</v>
      </c>
      <c r="L260" s="82">
        <v>260</v>
      </c>
      <c r="M260" s="82"/>
      <c r="N260" s="77"/>
      <c r="O260" s="84" t="s">
        <v>716</v>
      </c>
      <c r="P260" s="84" t="s">
        <v>716</v>
      </c>
      <c r="Q260" s="84"/>
      <c r="R260" s="86" t="s">
        <v>1463</v>
      </c>
      <c r="S260" s="88">
        <v>43430.20346064815</v>
      </c>
      <c r="T260" s="84">
        <v>74</v>
      </c>
      <c r="U260" s="84">
        <v>0</v>
      </c>
      <c r="V260" s="84"/>
      <c r="W260" s="84"/>
      <c r="X260" s="84"/>
      <c r="Y260">
        <v>1</v>
      </c>
      <c r="Z260" s="83" t="str">
        <f>REPLACE(INDEX(GroupVertices[Group],MATCH(Edges[[#This Row],[Vertex 1]],GroupVertices[Vertex],0)),1,1,"")</f>
        <v>1</v>
      </c>
      <c r="AA260" s="83" t="str">
        <f>REPLACE(INDEX(GroupVertices[Group],MATCH(Edges[[#This Row],[Vertex 2]],GroupVertices[Vertex],0)),1,1,"")</f>
        <v>1</v>
      </c>
      <c r="AB260" s="49"/>
      <c r="AC260" s="50"/>
      <c r="AD260" s="49"/>
      <c r="AE260" s="50"/>
      <c r="AF260" s="49"/>
      <c r="AG260" s="50"/>
      <c r="AH260" s="49"/>
      <c r="AI260" s="50"/>
      <c r="AJ260" s="49"/>
    </row>
    <row r="261" spans="1:36" ht="15">
      <c r="A261" s="69" t="s">
        <v>474</v>
      </c>
      <c r="B261" s="69" t="s">
        <v>474</v>
      </c>
      <c r="C261" s="70"/>
      <c r="D261" s="71"/>
      <c r="E261" s="72"/>
      <c r="F261" s="73"/>
      <c r="G261" s="70"/>
      <c r="H261" s="74"/>
      <c r="I261" s="75"/>
      <c r="J261" s="75"/>
      <c r="K261" s="35" t="s">
        <v>65</v>
      </c>
      <c r="L261" s="82">
        <v>261</v>
      </c>
      <c r="M261" s="82"/>
      <c r="N261" s="77"/>
      <c r="O261" s="84" t="s">
        <v>716</v>
      </c>
      <c r="P261" s="84" t="s">
        <v>716</v>
      </c>
      <c r="Q261" s="84" t="s">
        <v>969</v>
      </c>
      <c r="R261" s="86" t="s">
        <v>1464</v>
      </c>
      <c r="S261" s="88">
        <v>43430.29855324074</v>
      </c>
      <c r="T261" s="84">
        <v>925</v>
      </c>
      <c r="U261" s="84">
        <v>65</v>
      </c>
      <c r="V261" s="84"/>
      <c r="W261" s="84"/>
      <c r="X261" s="84" t="s">
        <v>1749</v>
      </c>
      <c r="Y261">
        <v>1</v>
      </c>
      <c r="Z261" s="83" t="str">
        <f>REPLACE(INDEX(GroupVertices[Group],MATCH(Edges[[#This Row],[Vertex 1]],GroupVertices[Vertex],0)),1,1,"")</f>
        <v>1</v>
      </c>
      <c r="AA261" s="83" t="str">
        <f>REPLACE(INDEX(GroupVertices[Group],MATCH(Edges[[#This Row],[Vertex 2]],GroupVertices[Vertex],0)),1,1,"")</f>
        <v>1</v>
      </c>
      <c r="AB261" s="49">
        <v>2</v>
      </c>
      <c r="AC261" s="50">
        <v>6.666666666666667</v>
      </c>
      <c r="AD261" s="49">
        <v>1</v>
      </c>
      <c r="AE261" s="50">
        <v>3.3333333333333335</v>
      </c>
      <c r="AF261" s="49">
        <v>0</v>
      </c>
      <c r="AG261" s="50">
        <v>0</v>
      </c>
      <c r="AH261" s="49">
        <v>27</v>
      </c>
      <c r="AI261" s="50">
        <v>90</v>
      </c>
      <c r="AJ261" s="49">
        <v>30</v>
      </c>
    </row>
    <row r="262" spans="1:36" ht="15">
      <c r="A262" s="69" t="s">
        <v>475</v>
      </c>
      <c r="B262" s="69" t="s">
        <v>475</v>
      </c>
      <c r="C262" s="70"/>
      <c r="D262" s="71"/>
      <c r="E262" s="72"/>
      <c r="F262" s="73"/>
      <c r="G262" s="70"/>
      <c r="H262" s="74"/>
      <c r="I262" s="75"/>
      <c r="J262" s="75"/>
      <c r="K262" s="35" t="s">
        <v>65</v>
      </c>
      <c r="L262" s="82">
        <v>262</v>
      </c>
      <c r="M262" s="82"/>
      <c r="N262" s="77"/>
      <c r="O262" s="84" t="s">
        <v>716</v>
      </c>
      <c r="P262" s="84" t="s">
        <v>716</v>
      </c>
      <c r="Q262" s="84" t="s">
        <v>970</v>
      </c>
      <c r="R262" s="86" t="s">
        <v>1465</v>
      </c>
      <c r="S262" s="88">
        <v>43430.479166666664</v>
      </c>
      <c r="T262" s="84">
        <v>194</v>
      </c>
      <c r="U262" s="84">
        <v>21</v>
      </c>
      <c r="V262" s="84"/>
      <c r="W262" s="84"/>
      <c r="X262" s="84" t="s">
        <v>1769</v>
      </c>
      <c r="Y262">
        <v>1</v>
      </c>
      <c r="Z262" s="83" t="str">
        <f>REPLACE(INDEX(GroupVertices[Group],MATCH(Edges[[#This Row],[Vertex 1]],GroupVertices[Vertex],0)),1,1,"")</f>
        <v>1</v>
      </c>
      <c r="AA262" s="83" t="str">
        <f>REPLACE(INDEX(GroupVertices[Group],MATCH(Edges[[#This Row],[Vertex 2]],GroupVertices[Vertex],0)),1,1,"")</f>
        <v>1</v>
      </c>
      <c r="AB262" s="49">
        <v>0</v>
      </c>
      <c r="AC262" s="50">
        <v>0</v>
      </c>
      <c r="AD262" s="49">
        <v>2</v>
      </c>
      <c r="AE262" s="50">
        <v>4.878048780487805</v>
      </c>
      <c r="AF262" s="49">
        <v>0</v>
      </c>
      <c r="AG262" s="50">
        <v>0</v>
      </c>
      <c r="AH262" s="49">
        <v>39</v>
      </c>
      <c r="AI262" s="50">
        <v>95.1219512195122</v>
      </c>
      <c r="AJ262" s="49">
        <v>41</v>
      </c>
    </row>
    <row r="263" spans="1:36" ht="15">
      <c r="A263" s="69" t="s">
        <v>476</v>
      </c>
      <c r="B263" s="69" t="s">
        <v>476</v>
      </c>
      <c r="C263" s="70"/>
      <c r="D263" s="71"/>
      <c r="E263" s="72"/>
      <c r="F263" s="73"/>
      <c r="G263" s="70"/>
      <c r="H263" s="74"/>
      <c r="I263" s="75"/>
      <c r="J263" s="75"/>
      <c r="K263" s="35" t="s">
        <v>65</v>
      </c>
      <c r="L263" s="82">
        <v>263</v>
      </c>
      <c r="M263" s="82"/>
      <c r="N263" s="77"/>
      <c r="O263" s="84" t="s">
        <v>716</v>
      </c>
      <c r="P263" s="84" t="s">
        <v>716</v>
      </c>
      <c r="Q263" s="84" t="s">
        <v>971</v>
      </c>
      <c r="R263" s="86" t="s">
        <v>1466</v>
      </c>
      <c r="S263" s="88">
        <v>43430.680081018516</v>
      </c>
      <c r="T263" s="84">
        <v>207</v>
      </c>
      <c r="U263" s="84">
        <v>10</v>
      </c>
      <c r="V263" s="84"/>
      <c r="W263" s="84"/>
      <c r="X263" s="84" t="s">
        <v>1736</v>
      </c>
      <c r="Y263">
        <v>1</v>
      </c>
      <c r="Z263" s="83" t="str">
        <f>REPLACE(INDEX(GroupVertices[Group],MATCH(Edges[[#This Row],[Vertex 1]],GroupVertices[Vertex],0)),1,1,"")</f>
        <v>1</v>
      </c>
      <c r="AA263" s="83" t="str">
        <f>REPLACE(INDEX(GroupVertices[Group],MATCH(Edges[[#This Row],[Vertex 2]],GroupVertices[Vertex],0)),1,1,"")</f>
        <v>1</v>
      </c>
      <c r="AB263" s="49">
        <v>1</v>
      </c>
      <c r="AC263" s="50">
        <v>2.272727272727273</v>
      </c>
      <c r="AD263" s="49">
        <v>1</v>
      </c>
      <c r="AE263" s="50">
        <v>2.272727272727273</v>
      </c>
      <c r="AF263" s="49">
        <v>0</v>
      </c>
      <c r="AG263" s="50">
        <v>0</v>
      </c>
      <c r="AH263" s="49">
        <v>42</v>
      </c>
      <c r="AI263" s="50">
        <v>95.45454545454545</v>
      </c>
      <c r="AJ263" s="49">
        <v>44</v>
      </c>
    </row>
    <row r="264" spans="1:36" ht="15">
      <c r="A264" s="69" t="s">
        <v>477</v>
      </c>
      <c r="B264" s="69" t="s">
        <v>477</v>
      </c>
      <c r="C264" s="70"/>
      <c r="D264" s="71"/>
      <c r="E264" s="72"/>
      <c r="F264" s="73"/>
      <c r="G264" s="70"/>
      <c r="H264" s="74"/>
      <c r="I264" s="75"/>
      <c r="J264" s="75"/>
      <c r="K264" s="35" t="s">
        <v>65</v>
      </c>
      <c r="L264" s="82">
        <v>264</v>
      </c>
      <c r="M264" s="82"/>
      <c r="N264" s="77"/>
      <c r="O264" s="84" t="s">
        <v>716</v>
      </c>
      <c r="P264" s="84" t="s">
        <v>716</v>
      </c>
      <c r="Q264" s="84" t="s">
        <v>972</v>
      </c>
      <c r="R264" s="86" t="s">
        <v>1467</v>
      </c>
      <c r="S264" s="88">
        <v>43430.8165625</v>
      </c>
      <c r="T264" s="84">
        <v>53</v>
      </c>
      <c r="U264" s="84">
        <v>1</v>
      </c>
      <c r="V264" s="84"/>
      <c r="W264" s="84"/>
      <c r="X264" s="84" t="s">
        <v>1770</v>
      </c>
      <c r="Y264">
        <v>1</v>
      </c>
      <c r="Z264" s="83" t="str">
        <f>REPLACE(INDEX(GroupVertices[Group],MATCH(Edges[[#This Row],[Vertex 1]],GroupVertices[Vertex],0)),1,1,"")</f>
        <v>1</v>
      </c>
      <c r="AA264" s="83" t="str">
        <f>REPLACE(INDEX(GroupVertices[Group],MATCH(Edges[[#This Row],[Vertex 2]],GroupVertices[Vertex],0)),1,1,"")</f>
        <v>1</v>
      </c>
      <c r="AB264" s="49">
        <v>1</v>
      </c>
      <c r="AC264" s="50">
        <v>4.761904761904762</v>
      </c>
      <c r="AD264" s="49">
        <v>0</v>
      </c>
      <c r="AE264" s="50">
        <v>0</v>
      </c>
      <c r="AF264" s="49">
        <v>0</v>
      </c>
      <c r="AG264" s="50">
        <v>0</v>
      </c>
      <c r="AH264" s="49">
        <v>20</v>
      </c>
      <c r="AI264" s="50">
        <v>95.23809523809524</v>
      </c>
      <c r="AJ264" s="49">
        <v>21</v>
      </c>
    </row>
    <row r="265" spans="1:36" ht="15">
      <c r="A265" s="69" t="s">
        <v>478</v>
      </c>
      <c r="B265" s="69" t="s">
        <v>478</v>
      </c>
      <c r="C265" s="70"/>
      <c r="D265" s="71"/>
      <c r="E265" s="72"/>
      <c r="F265" s="73"/>
      <c r="G265" s="70"/>
      <c r="H265" s="74"/>
      <c r="I265" s="75"/>
      <c r="J265" s="75"/>
      <c r="K265" s="35" t="s">
        <v>65</v>
      </c>
      <c r="L265" s="82">
        <v>265</v>
      </c>
      <c r="M265" s="82"/>
      <c r="N265" s="77"/>
      <c r="O265" s="84" t="s">
        <v>716</v>
      </c>
      <c r="P265" s="84" t="s">
        <v>716</v>
      </c>
      <c r="Q265" s="84" t="s">
        <v>973</v>
      </c>
      <c r="R265" s="86" t="s">
        <v>1468</v>
      </c>
      <c r="S265" s="88">
        <v>43430.989583333336</v>
      </c>
      <c r="T265" s="84">
        <v>313</v>
      </c>
      <c r="U265" s="84">
        <v>12</v>
      </c>
      <c r="V265" s="84"/>
      <c r="W265" s="84"/>
      <c r="X265" s="84"/>
      <c r="Y265">
        <v>1</v>
      </c>
      <c r="Z265" s="83" t="str">
        <f>REPLACE(INDEX(GroupVertices[Group],MATCH(Edges[[#This Row],[Vertex 1]],GroupVertices[Vertex],0)),1,1,"")</f>
        <v>1</v>
      </c>
      <c r="AA265" s="83" t="str">
        <f>REPLACE(INDEX(GroupVertices[Group],MATCH(Edges[[#This Row],[Vertex 2]],GroupVertices[Vertex],0)),1,1,"")</f>
        <v>1</v>
      </c>
      <c r="AB265" s="49">
        <v>1</v>
      </c>
      <c r="AC265" s="50">
        <v>11.11111111111111</v>
      </c>
      <c r="AD265" s="49">
        <v>0</v>
      </c>
      <c r="AE265" s="50">
        <v>0</v>
      </c>
      <c r="AF265" s="49">
        <v>0</v>
      </c>
      <c r="AG265" s="50">
        <v>0</v>
      </c>
      <c r="AH265" s="49">
        <v>8</v>
      </c>
      <c r="AI265" s="50">
        <v>88.88888888888889</v>
      </c>
      <c r="AJ265" s="49">
        <v>9</v>
      </c>
    </row>
    <row r="266" spans="1:36" ht="15">
      <c r="A266" s="69" t="s">
        <v>479</v>
      </c>
      <c r="B266" s="69" t="s">
        <v>479</v>
      </c>
      <c r="C266" s="70"/>
      <c r="D266" s="71"/>
      <c r="E266" s="72"/>
      <c r="F266" s="73"/>
      <c r="G266" s="70"/>
      <c r="H266" s="74"/>
      <c r="I266" s="75"/>
      <c r="J266" s="75"/>
      <c r="K266" s="35" t="s">
        <v>65</v>
      </c>
      <c r="L266" s="82">
        <v>266</v>
      </c>
      <c r="M266" s="82"/>
      <c r="N266" s="77"/>
      <c r="O266" s="84" t="s">
        <v>716</v>
      </c>
      <c r="P266" s="84" t="s">
        <v>716</v>
      </c>
      <c r="Q266" s="84" t="s">
        <v>974</v>
      </c>
      <c r="R266" s="86" t="s">
        <v>1469</v>
      </c>
      <c r="S266" s="88">
        <v>43431.126759259256</v>
      </c>
      <c r="T266" s="84">
        <v>1138</v>
      </c>
      <c r="U266" s="84">
        <v>34</v>
      </c>
      <c r="V266" s="84"/>
      <c r="W266" s="84"/>
      <c r="X266" s="84"/>
      <c r="Y266">
        <v>1</v>
      </c>
      <c r="Z266" s="83" t="str">
        <f>REPLACE(INDEX(GroupVertices[Group],MATCH(Edges[[#This Row],[Vertex 1]],GroupVertices[Vertex],0)),1,1,"")</f>
        <v>1</v>
      </c>
      <c r="AA266" s="83" t="str">
        <f>REPLACE(INDEX(GroupVertices[Group],MATCH(Edges[[#This Row],[Vertex 2]],GroupVertices[Vertex],0)),1,1,"")</f>
        <v>1</v>
      </c>
      <c r="AB266" s="49">
        <v>0</v>
      </c>
      <c r="AC266" s="50">
        <v>0</v>
      </c>
      <c r="AD266" s="49">
        <v>0</v>
      </c>
      <c r="AE266" s="50">
        <v>0</v>
      </c>
      <c r="AF266" s="49">
        <v>0</v>
      </c>
      <c r="AG266" s="50">
        <v>0</v>
      </c>
      <c r="AH266" s="49">
        <v>19</v>
      </c>
      <c r="AI266" s="50">
        <v>100</v>
      </c>
      <c r="AJ266" s="49">
        <v>19</v>
      </c>
    </row>
    <row r="267" spans="1:36" ht="15">
      <c r="A267" s="69" t="s">
        <v>480</v>
      </c>
      <c r="B267" s="69" t="s">
        <v>480</v>
      </c>
      <c r="C267" s="70"/>
      <c r="D267" s="71"/>
      <c r="E267" s="72"/>
      <c r="F267" s="73"/>
      <c r="G267" s="70"/>
      <c r="H267" s="74"/>
      <c r="I267" s="75"/>
      <c r="J267" s="75"/>
      <c r="K267" s="35" t="s">
        <v>65</v>
      </c>
      <c r="L267" s="82">
        <v>267</v>
      </c>
      <c r="M267" s="82"/>
      <c r="N267" s="77"/>
      <c r="O267" s="84" t="s">
        <v>716</v>
      </c>
      <c r="P267" s="84" t="s">
        <v>716</v>
      </c>
      <c r="Q267" s="84" t="s">
        <v>975</v>
      </c>
      <c r="R267" s="86" t="s">
        <v>1470</v>
      </c>
      <c r="S267" s="88">
        <v>43431.31555555556</v>
      </c>
      <c r="T267" s="84">
        <v>746</v>
      </c>
      <c r="U267" s="84">
        <v>84</v>
      </c>
      <c r="V267" s="84"/>
      <c r="W267" s="84"/>
      <c r="X267" s="84"/>
      <c r="Y267">
        <v>1</v>
      </c>
      <c r="Z267" s="83" t="str">
        <f>REPLACE(INDEX(GroupVertices[Group],MATCH(Edges[[#This Row],[Vertex 1]],GroupVertices[Vertex],0)),1,1,"")</f>
        <v>1</v>
      </c>
      <c r="AA267" s="83" t="str">
        <f>REPLACE(INDEX(GroupVertices[Group],MATCH(Edges[[#This Row],[Vertex 2]],GroupVertices[Vertex],0)),1,1,"")</f>
        <v>1</v>
      </c>
      <c r="AB267" s="49">
        <v>1</v>
      </c>
      <c r="AC267" s="50">
        <v>3.4482758620689653</v>
      </c>
      <c r="AD267" s="49">
        <v>2</v>
      </c>
      <c r="AE267" s="50">
        <v>6.896551724137931</v>
      </c>
      <c r="AF267" s="49">
        <v>0</v>
      </c>
      <c r="AG267" s="50">
        <v>0</v>
      </c>
      <c r="AH267" s="49">
        <v>26</v>
      </c>
      <c r="AI267" s="50">
        <v>89.65517241379311</v>
      </c>
      <c r="AJ267" s="49">
        <v>29</v>
      </c>
    </row>
    <row r="268" spans="1:36" ht="15">
      <c r="A268" s="69" t="s">
        <v>481</v>
      </c>
      <c r="B268" s="69" t="s">
        <v>481</v>
      </c>
      <c r="C268" s="70"/>
      <c r="D268" s="71"/>
      <c r="E268" s="72"/>
      <c r="F268" s="73"/>
      <c r="G268" s="70"/>
      <c r="H268" s="74"/>
      <c r="I268" s="75"/>
      <c r="J268" s="75"/>
      <c r="K268" s="35" t="s">
        <v>65</v>
      </c>
      <c r="L268" s="82">
        <v>268</v>
      </c>
      <c r="M268" s="82"/>
      <c r="N268" s="77"/>
      <c r="O268" s="84" t="s">
        <v>716</v>
      </c>
      <c r="P268" s="84" t="s">
        <v>716</v>
      </c>
      <c r="Q268" s="84" t="s">
        <v>976</v>
      </c>
      <c r="R268" s="86" t="s">
        <v>1471</v>
      </c>
      <c r="S268" s="88">
        <v>43431.568819444445</v>
      </c>
      <c r="T268" s="84">
        <v>342</v>
      </c>
      <c r="U268" s="84">
        <v>120</v>
      </c>
      <c r="V268" s="84"/>
      <c r="W268" s="84"/>
      <c r="X268" s="84"/>
      <c r="Y268">
        <v>1</v>
      </c>
      <c r="Z268" s="83" t="str">
        <f>REPLACE(INDEX(GroupVertices[Group],MATCH(Edges[[#This Row],[Vertex 1]],GroupVertices[Vertex],0)),1,1,"")</f>
        <v>1</v>
      </c>
      <c r="AA268" s="83" t="str">
        <f>REPLACE(INDEX(GroupVertices[Group],MATCH(Edges[[#This Row],[Vertex 2]],GroupVertices[Vertex],0)),1,1,"")</f>
        <v>1</v>
      </c>
      <c r="AB268" s="49">
        <v>0</v>
      </c>
      <c r="AC268" s="50">
        <v>0</v>
      </c>
      <c r="AD268" s="49">
        <v>1</v>
      </c>
      <c r="AE268" s="50">
        <v>2.9411764705882355</v>
      </c>
      <c r="AF268" s="49">
        <v>0</v>
      </c>
      <c r="AG268" s="50">
        <v>0</v>
      </c>
      <c r="AH268" s="49">
        <v>33</v>
      </c>
      <c r="AI268" s="50">
        <v>97.05882352941177</v>
      </c>
      <c r="AJ268" s="49">
        <v>34</v>
      </c>
    </row>
    <row r="269" spans="1:36" ht="15">
      <c r="A269" s="69" t="s">
        <v>482</v>
      </c>
      <c r="B269" s="69" t="s">
        <v>482</v>
      </c>
      <c r="C269" s="70"/>
      <c r="D269" s="71"/>
      <c r="E269" s="72"/>
      <c r="F269" s="73"/>
      <c r="G269" s="70"/>
      <c r="H269" s="74"/>
      <c r="I269" s="75"/>
      <c r="J269" s="75"/>
      <c r="K269" s="35" t="s">
        <v>65</v>
      </c>
      <c r="L269" s="82">
        <v>269</v>
      </c>
      <c r="M269" s="82"/>
      <c r="N269" s="77"/>
      <c r="O269" s="84" t="s">
        <v>716</v>
      </c>
      <c r="P269" s="84" t="s">
        <v>716</v>
      </c>
      <c r="Q269" s="84" t="s">
        <v>977</v>
      </c>
      <c r="R269" s="86" t="s">
        <v>1472</v>
      </c>
      <c r="S269" s="88">
        <v>43431.819548611114</v>
      </c>
      <c r="T269" s="84">
        <v>285</v>
      </c>
      <c r="U269" s="84">
        <v>71</v>
      </c>
      <c r="V269" s="84"/>
      <c r="W269" s="84"/>
      <c r="X269" s="84"/>
      <c r="Y269">
        <v>1</v>
      </c>
      <c r="Z269" s="83" t="str">
        <f>REPLACE(INDEX(GroupVertices[Group],MATCH(Edges[[#This Row],[Vertex 1]],GroupVertices[Vertex],0)),1,1,"")</f>
        <v>1</v>
      </c>
      <c r="AA269" s="83" t="str">
        <f>REPLACE(INDEX(GroupVertices[Group],MATCH(Edges[[#This Row],[Vertex 2]],GroupVertices[Vertex],0)),1,1,"")</f>
        <v>1</v>
      </c>
      <c r="AB269" s="49">
        <v>2</v>
      </c>
      <c r="AC269" s="50">
        <v>20</v>
      </c>
      <c r="AD269" s="49">
        <v>1</v>
      </c>
      <c r="AE269" s="50">
        <v>10</v>
      </c>
      <c r="AF269" s="49">
        <v>0</v>
      </c>
      <c r="AG269" s="50">
        <v>0</v>
      </c>
      <c r="AH269" s="49">
        <v>7</v>
      </c>
      <c r="AI269" s="50">
        <v>70</v>
      </c>
      <c r="AJ269" s="49">
        <v>10</v>
      </c>
    </row>
    <row r="270" spans="1:36" ht="15">
      <c r="A270" s="69" t="s">
        <v>483</v>
      </c>
      <c r="B270" s="69" t="s">
        <v>483</v>
      </c>
      <c r="C270" s="70"/>
      <c r="D270" s="71"/>
      <c r="E270" s="72"/>
      <c r="F270" s="73"/>
      <c r="G270" s="70"/>
      <c r="H270" s="74"/>
      <c r="I270" s="75"/>
      <c r="J270" s="75"/>
      <c r="K270" s="35" t="s">
        <v>65</v>
      </c>
      <c r="L270" s="82">
        <v>270</v>
      </c>
      <c r="M270" s="82"/>
      <c r="N270" s="77"/>
      <c r="O270" s="84" t="s">
        <v>716</v>
      </c>
      <c r="P270" s="84" t="s">
        <v>716</v>
      </c>
      <c r="Q270" s="84" t="s">
        <v>978</v>
      </c>
      <c r="R270" s="86" t="s">
        <v>1473</v>
      </c>
      <c r="S270" s="88">
        <v>43431.968680555554</v>
      </c>
      <c r="T270" s="84">
        <v>452</v>
      </c>
      <c r="U270" s="84">
        <v>236</v>
      </c>
      <c r="V270" s="84"/>
      <c r="W270" s="84"/>
      <c r="X270" s="84"/>
      <c r="Y270">
        <v>1</v>
      </c>
      <c r="Z270" s="83" t="str">
        <f>REPLACE(INDEX(GroupVertices[Group],MATCH(Edges[[#This Row],[Vertex 1]],GroupVertices[Vertex],0)),1,1,"")</f>
        <v>1</v>
      </c>
      <c r="AA270" s="83" t="str">
        <f>REPLACE(INDEX(GroupVertices[Group],MATCH(Edges[[#This Row],[Vertex 2]],GroupVertices[Vertex],0)),1,1,"")</f>
        <v>1</v>
      </c>
      <c r="AB270" s="49">
        <v>0</v>
      </c>
      <c r="AC270" s="50">
        <v>0</v>
      </c>
      <c r="AD270" s="49">
        <v>2</v>
      </c>
      <c r="AE270" s="50">
        <v>5.128205128205129</v>
      </c>
      <c r="AF270" s="49">
        <v>0</v>
      </c>
      <c r="AG270" s="50">
        <v>0</v>
      </c>
      <c r="AH270" s="49">
        <v>37</v>
      </c>
      <c r="AI270" s="50">
        <v>94.87179487179488</v>
      </c>
      <c r="AJ270" s="49">
        <v>39</v>
      </c>
    </row>
    <row r="271" spans="1:36" ht="15">
      <c r="A271" s="69" t="s">
        <v>484</v>
      </c>
      <c r="B271" s="69" t="s">
        <v>484</v>
      </c>
      <c r="C271" s="70"/>
      <c r="D271" s="71"/>
      <c r="E271" s="72"/>
      <c r="F271" s="73"/>
      <c r="G271" s="70"/>
      <c r="H271" s="74"/>
      <c r="I271" s="75"/>
      <c r="J271" s="75"/>
      <c r="K271" s="35" t="s">
        <v>65</v>
      </c>
      <c r="L271" s="82">
        <v>271</v>
      </c>
      <c r="M271" s="82"/>
      <c r="N271" s="77"/>
      <c r="O271" s="84" t="s">
        <v>716</v>
      </c>
      <c r="P271" s="84" t="s">
        <v>716</v>
      </c>
      <c r="Q271" s="84" t="s">
        <v>979</v>
      </c>
      <c r="R271" s="86" t="s">
        <v>1474</v>
      </c>
      <c r="S271" s="88">
        <v>43432.27458333333</v>
      </c>
      <c r="T271" s="84">
        <v>151</v>
      </c>
      <c r="U271" s="84">
        <v>5</v>
      </c>
      <c r="V271" s="84"/>
      <c r="W271" s="84"/>
      <c r="X271" s="84" t="s">
        <v>1771</v>
      </c>
      <c r="Y271">
        <v>1</v>
      </c>
      <c r="Z271" s="83" t="str">
        <f>REPLACE(INDEX(GroupVertices[Group],MATCH(Edges[[#This Row],[Vertex 1]],GroupVertices[Vertex],0)),1,1,"")</f>
        <v>1</v>
      </c>
      <c r="AA271" s="83" t="str">
        <f>REPLACE(INDEX(GroupVertices[Group],MATCH(Edges[[#This Row],[Vertex 2]],GroupVertices[Vertex],0)),1,1,"")</f>
        <v>1</v>
      </c>
      <c r="AB271" s="49">
        <v>0</v>
      </c>
      <c r="AC271" s="50">
        <v>0</v>
      </c>
      <c r="AD271" s="49">
        <v>1</v>
      </c>
      <c r="AE271" s="50">
        <v>2.7027027027027026</v>
      </c>
      <c r="AF271" s="49">
        <v>0</v>
      </c>
      <c r="AG271" s="50">
        <v>0</v>
      </c>
      <c r="AH271" s="49">
        <v>36</v>
      </c>
      <c r="AI271" s="50">
        <v>97.29729729729729</v>
      </c>
      <c r="AJ271" s="49">
        <v>37</v>
      </c>
    </row>
    <row r="272" spans="1:36" ht="15">
      <c r="A272" s="69" t="s">
        <v>485</v>
      </c>
      <c r="B272" s="69" t="s">
        <v>485</v>
      </c>
      <c r="C272" s="70"/>
      <c r="D272" s="71"/>
      <c r="E272" s="72"/>
      <c r="F272" s="73"/>
      <c r="G272" s="70"/>
      <c r="H272" s="74"/>
      <c r="I272" s="75"/>
      <c r="J272" s="75"/>
      <c r="K272" s="35" t="s">
        <v>65</v>
      </c>
      <c r="L272" s="82">
        <v>272</v>
      </c>
      <c r="M272" s="82"/>
      <c r="N272" s="77"/>
      <c r="O272" s="84" t="s">
        <v>716</v>
      </c>
      <c r="P272" s="84" t="s">
        <v>716</v>
      </c>
      <c r="Q272" s="84" t="s">
        <v>980</v>
      </c>
      <c r="R272" s="86" t="s">
        <v>1475</v>
      </c>
      <c r="S272" s="88">
        <v>43432.52899305556</v>
      </c>
      <c r="T272" s="84">
        <v>613</v>
      </c>
      <c r="U272" s="84">
        <v>175</v>
      </c>
      <c r="V272" s="84"/>
      <c r="W272" s="84"/>
      <c r="X272" s="84"/>
      <c r="Y272">
        <v>1</v>
      </c>
      <c r="Z272" s="83" t="str">
        <f>REPLACE(INDEX(GroupVertices[Group],MATCH(Edges[[#This Row],[Vertex 1]],GroupVertices[Vertex],0)),1,1,"")</f>
        <v>1</v>
      </c>
      <c r="AA272" s="83" t="str">
        <f>REPLACE(INDEX(GroupVertices[Group],MATCH(Edges[[#This Row],[Vertex 2]],GroupVertices[Vertex],0)),1,1,"")</f>
        <v>1</v>
      </c>
      <c r="AB272" s="49">
        <v>0</v>
      </c>
      <c r="AC272" s="50">
        <v>0</v>
      </c>
      <c r="AD272" s="49">
        <v>2</v>
      </c>
      <c r="AE272" s="50">
        <v>9.090909090909092</v>
      </c>
      <c r="AF272" s="49">
        <v>0</v>
      </c>
      <c r="AG272" s="50">
        <v>0</v>
      </c>
      <c r="AH272" s="49">
        <v>20</v>
      </c>
      <c r="AI272" s="50">
        <v>90.9090909090909</v>
      </c>
      <c r="AJ272" s="49">
        <v>22</v>
      </c>
    </row>
    <row r="273" spans="1:36" ht="15">
      <c r="A273" s="69" t="s">
        <v>486</v>
      </c>
      <c r="B273" s="69" t="s">
        <v>486</v>
      </c>
      <c r="C273" s="70"/>
      <c r="D273" s="71"/>
      <c r="E273" s="72"/>
      <c r="F273" s="73"/>
      <c r="G273" s="70"/>
      <c r="H273" s="74"/>
      <c r="I273" s="75"/>
      <c r="J273" s="75"/>
      <c r="K273" s="35" t="s">
        <v>65</v>
      </c>
      <c r="L273" s="82">
        <v>273</v>
      </c>
      <c r="M273" s="82"/>
      <c r="N273" s="77"/>
      <c r="O273" s="84" t="s">
        <v>716</v>
      </c>
      <c r="P273" s="84" t="s">
        <v>716</v>
      </c>
      <c r="Q273" s="84" t="s">
        <v>981</v>
      </c>
      <c r="R273" s="86" t="s">
        <v>1476</v>
      </c>
      <c r="S273" s="88">
        <v>43432.67460648148</v>
      </c>
      <c r="T273" s="84">
        <v>955</v>
      </c>
      <c r="U273" s="84">
        <v>67</v>
      </c>
      <c r="V273" s="84"/>
      <c r="W273" s="84"/>
      <c r="X273" s="84" t="s">
        <v>1736</v>
      </c>
      <c r="Y273">
        <v>1</v>
      </c>
      <c r="Z273" s="83" t="str">
        <f>REPLACE(INDEX(GroupVertices[Group],MATCH(Edges[[#This Row],[Vertex 1]],GroupVertices[Vertex],0)),1,1,"")</f>
        <v>1</v>
      </c>
      <c r="AA273" s="83" t="str">
        <f>REPLACE(INDEX(GroupVertices[Group],MATCH(Edges[[#This Row],[Vertex 2]],GroupVertices[Vertex],0)),1,1,"")</f>
        <v>1</v>
      </c>
      <c r="AB273" s="49">
        <v>2</v>
      </c>
      <c r="AC273" s="50">
        <v>3.6363636363636362</v>
      </c>
      <c r="AD273" s="49">
        <v>2</v>
      </c>
      <c r="AE273" s="50">
        <v>3.6363636363636362</v>
      </c>
      <c r="AF273" s="49">
        <v>0</v>
      </c>
      <c r="AG273" s="50">
        <v>0</v>
      </c>
      <c r="AH273" s="49">
        <v>51</v>
      </c>
      <c r="AI273" s="50">
        <v>92.72727272727273</v>
      </c>
      <c r="AJ273" s="49">
        <v>55</v>
      </c>
    </row>
    <row r="274" spans="1:36" ht="15">
      <c r="A274" s="69" t="s">
        <v>487</v>
      </c>
      <c r="B274" s="69" t="s">
        <v>487</v>
      </c>
      <c r="C274" s="70"/>
      <c r="D274" s="71"/>
      <c r="E274" s="72"/>
      <c r="F274" s="73"/>
      <c r="G274" s="70"/>
      <c r="H274" s="74"/>
      <c r="I274" s="75"/>
      <c r="J274" s="75"/>
      <c r="K274" s="35" t="s">
        <v>65</v>
      </c>
      <c r="L274" s="82">
        <v>274</v>
      </c>
      <c r="M274" s="82"/>
      <c r="N274" s="77"/>
      <c r="O274" s="84" t="s">
        <v>716</v>
      </c>
      <c r="P274" s="84" t="s">
        <v>716</v>
      </c>
      <c r="Q274" s="84" t="s">
        <v>982</v>
      </c>
      <c r="R274" s="86" t="s">
        <v>1477</v>
      </c>
      <c r="S274" s="88">
        <v>43432.91936342593</v>
      </c>
      <c r="T274" s="84">
        <v>121</v>
      </c>
      <c r="U274" s="84">
        <v>5</v>
      </c>
      <c r="V274" s="84"/>
      <c r="W274" s="84"/>
      <c r="X274" s="84"/>
      <c r="Y274">
        <v>1</v>
      </c>
      <c r="Z274" s="83" t="str">
        <f>REPLACE(INDEX(GroupVertices[Group],MATCH(Edges[[#This Row],[Vertex 1]],GroupVertices[Vertex],0)),1,1,"")</f>
        <v>1</v>
      </c>
      <c r="AA274" s="83" t="str">
        <f>REPLACE(INDEX(GroupVertices[Group],MATCH(Edges[[#This Row],[Vertex 2]],GroupVertices[Vertex],0)),1,1,"")</f>
        <v>1</v>
      </c>
      <c r="AB274" s="49">
        <v>2</v>
      </c>
      <c r="AC274" s="50">
        <v>5.128205128205129</v>
      </c>
      <c r="AD274" s="49">
        <v>1</v>
      </c>
      <c r="AE274" s="50">
        <v>2.5641025641025643</v>
      </c>
      <c r="AF274" s="49">
        <v>0</v>
      </c>
      <c r="AG274" s="50">
        <v>0</v>
      </c>
      <c r="AH274" s="49">
        <v>36</v>
      </c>
      <c r="AI274" s="50">
        <v>92.3076923076923</v>
      </c>
      <c r="AJ274" s="49">
        <v>39</v>
      </c>
    </row>
    <row r="275" spans="1:36" ht="15">
      <c r="A275" s="69" t="s">
        <v>488</v>
      </c>
      <c r="B275" s="69" t="s">
        <v>488</v>
      </c>
      <c r="C275" s="70"/>
      <c r="D275" s="71"/>
      <c r="E275" s="72"/>
      <c r="F275" s="73"/>
      <c r="G275" s="70"/>
      <c r="H275" s="74"/>
      <c r="I275" s="75"/>
      <c r="J275" s="75"/>
      <c r="K275" s="35" t="s">
        <v>65</v>
      </c>
      <c r="L275" s="82">
        <v>275</v>
      </c>
      <c r="M275" s="82"/>
      <c r="N275" s="77"/>
      <c r="O275" s="84" t="s">
        <v>716</v>
      </c>
      <c r="P275" s="84" t="s">
        <v>716</v>
      </c>
      <c r="Q275" s="84" t="s">
        <v>983</v>
      </c>
      <c r="R275" s="86" t="s">
        <v>1478</v>
      </c>
      <c r="S275" s="88">
        <v>43432.95960648148</v>
      </c>
      <c r="T275" s="84">
        <v>2058</v>
      </c>
      <c r="U275" s="84">
        <v>96</v>
      </c>
      <c r="V275" s="84"/>
      <c r="W275" s="84"/>
      <c r="X275" s="84"/>
      <c r="Y275">
        <v>1</v>
      </c>
      <c r="Z275" s="83" t="str">
        <f>REPLACE(INDEX(GroupVertices[Group],MATCH(Edges[[#This Row],[Vertex 1]],GroupVertices[Vertex],0)),1,1,"")</f>
        <v>1</v>
      </c>
      <c r="AA275" s="83" t="str">
        <f>REPLACE(INDEX(GroupVertices[Group],MATCH(Edges[[#This Row],[Vertex 2]],GroupVertices[Vertex],0)),1,1,"")</f>
        <v>1</v>
      </c>
      <c r="AB275" s="49">
        <v>0</v>
      </c>
      <c r="AC275" s="50">
        <v>0</v>
      </c>
      <c r="AD275" s="49">
        <v>0</v>
      </c>
      <c r="AE275" s="50">
        <v>0</v>
      </c>
      <c r="AF275" s="49">
        <v>0</v>
      </c>
      <c r="AG275" s="50">
        <v>0</v>
      </c>
      <c r="AH275" s="49">
        <v>10</v>
      </c>
      <c r="AI275" s="50">
        <v>100</v>
      </c>
      <c r="AJ275" s="49">
        <v>10</v>
      </c>
    </row>
    <row r="276" spans="1:36" ht="15">
      <c r="A276" s="69" t="s">
        <v>489</v>
      </c>
      <c r="B276" s="69" t="s">
        <v>489</v>
      </c>
      <c r="C276" s="70"/>
      <c r="D276" s="71"/>
      <c r="E276" s="72"/>
      <c r="F276" s="73"/>
      <c r="G276" s="70"/>
      <c r="H276" s="74"/>
      <c r="I276" s="75"/>
      <c r="J276" s="75"/>
      <c r="K276" s="35" t="s">
        <v>65</v>
      </c>
      <c r="L276" s="82">
        <v>276</v>
      </c>
      <c r="M276" s="82"/>
      <c r="N276" s="77"/>
      <c r="O276" s="84" t="s">
        <v>716</v>
      </c>
      <c r="P276" s="84" t="s">
        <v>716</v>
      </c>
      <c r="Q276" s="84" t="s">
        <v>984</v>
      </c>
      <c r="R276" s="86" t="s">
        <v>1479</v>
      </c>
      <c r="S276" s="88">
        <v>43433.125</v>
      </c>
      <c r="T276" s="84">
        <v>2537</v>
      </c>
      <c r="U276" s="84">
        <v>265</v>
      </c>
      <c r="V276" s="84"/>
      <c r="W276" s="84"/>
      <c r="X276" s="84"/>
      <c r="Y276">
        <v>1</v>
      </c>
      <c r="Z276" s="83" t="str">
        <f>REPLACE(INDEX(GroupVertices[Group],MATCH(Edges[[#This Row],[Vertex 1]],GroupVertices[Vertex],0)),1,1,"")</f>
        <v>1</v>
      </c>
      <c r="AA276" s="83" t="str">
        <f>REPLACE(INDEX(GroupVertices[Group],MATCH(Edges[[#This Row],[Vertex 2]],GroupVertices[Vertex],0)),1,1,"")</f>
        <v>1</v>
      </c>
      <c r="AB276" s="49">
        <v>0</v>
      </c>
      <c r="AC276" s="50">
        <v>0</v>
      </c>
      <c r="AD276" s="49">
        <v>0</v>
      </c>
      <c r="AE276" s="50">
        <v>0</v>
      </c>
      <c r="AF276" s="49">
        <v>0</v>
      </c>
      <c r="AG276" s="50">
        <v>0</v>
      </c>
      <c r="AH276" s="49">
        <v>8</v>
      </c>
      <c r="AI276" s="50">
        <v>100</v>
      </c>
      <c r="AJ276" s="49">
        <v>8</v>
      </c>
    </row>
    <row r="277" spans="1:36" ht="15">
      <c r="A277" s="69" t="s">
        <v>490</v>
      </c>
      <c r="B277" s="69" t="s">
        <v>490</v>
      </c>
      <c r="C277" s="70"/>
      <c r="D277" s="71"/>
      <c r="E277" s="72"/>
      <c r="F277" s="73"/>
      <c r="G277" s="70"/>
      <c r="H277" s="74"/>
      <c r="I277" s="75"/>
      <c r="J277" s="75"/>
      <c r="K277" s="35" t="s">
        <v>65</v>
      </c>
      <c r="L277" s="82">
        <v>277</v>
      </c>
      <c r="M277" s="82"/>
      <c r="N277" s="77"/>
      <c r="O277" s="84" t="s">
        <v>716</v>
      </c>
      <c r="P277" s="84" t="s">
        <v>716</v>
      </c>
      <c r="Q277" s="84" t="s">
        <v>985</v>
      </c>
      <c r="R277" s="86" t="s">
        <v>1480</v>
      </c>
      <c r="S277" s="88">
        <v>43433.25</v>
      </c>
      <c r="T277" s="84">
        <v>452</v>
      </c>
      <c r="U277" s="84">
        <v>27</v>
      </c>
      <c r="V277" s="84"/>
      <c r="W277" s="84"/>
      <c r="X277" s="84" t="s">
        <v>1772</v>
      </c>
      <c r="Y277">
        <v>1</v>
      </c>
      <c r="Z277" s="83" t="str">
        <f>REPLACE(INDEX(GroupVertices[Group],MATCH(Edges[[#This Row],[Vertex 1]],GroupVertices[Vertex],0)),1,1,"")</f>
        <v>1</v>
      </c>
      <c r="AA277" s="83" t="str">
        <f>REPLACE(INDEX(GroupVertices[Group],MATCH(Edges[[#This Row],[Vertex 2]],GroupVertices[Vertex],0)),1,1,"")</f>
        <v>1</v>
      </c>
      <c r="AB277" s="49">
        <v>0</v>
      </c>
      <c r="AC277" s="50">
        <v>0</v>
      </c>
      <c r="AD277" s="49">
        <v>0</v>
      </c>
      <c r="AE277" s="50">
        <v>0</v>
      </c>
      <c r="AF277" s="49">
        <v>0</v>
      </c>
      <c r="AG277" s="50">
        <v>0</v>
      </c>
      <c r="AH277" s="49">
        <v>18</v>
      </c>
      <c r="AI277" s="50">
        <v>100</v>
      </c>
      <c r="AJ277" s="49">
        <v>18</v>
      </c>
    </row>
    <row r="278" spans="1:36" ht="15">
      <c r="A278" s="69" t="s">
        <v>491</v>
      </c>
      <c r="B278" s="69" t="s">
        <v>491</v>
      </c>
      <c r="C278" s="70"/>
      <c r="D278" s="71"/>
      <c r="E278" s="72"/>
      <c r="F278" s="73"/>
      <c r="G278" s="70"/>
      <c r="H278" s="74"/>
      <c r="I278" s="75"/>
      <c r="J278" s="75"/>
      <c r="K278" s="35" t="s">
        <v>65</v>
      </c>
      <c r="L278" s="82">
        <v>278</v>
      </c>
      <c r="M278" s="82"/>
      <c r="N278" s="77"/>
      <c r="O278" s="84" t="s">
        <v>716</v>
      </c>
      <c r="P278" s="84" t="s">
        <v>716</v>
      </c>
      <c r="Q278" s="84" t="s">
        <v>986</v>
      </c>
      <c r="R278" s="86" t="s">
        <v>1481</v>
      </c>
      <c r="S278" s="88">
        <v>43433.458449074074</v>
      </c>
      <c r="T278" s="84">
        <v>141</v>
      </c>
      <c r="U278" s="84">
        <v>8</v>
      </c>
      <c r="V278" s="84"/>
      <c r="W278" s="84"/>
      <c r="X278" s="84" t="s">
        <v>1773</v>
      </c>
      <c r="Y278">
        <v>1</v>
      </c>
      <c r="Z278" s="83" t="str">
        <f>REPLACE(INDEX(GroupVertices[Group],MATCH(Edges[[#This Row],[Vertex 1]],GroupVertices[Vertex],0)),1,1,"")</f>
        <v>1</v>
      </c>
      <c r="AA278" s="83" t="str">
        <f>REPLACE(INDEX(GroupVertices[Group],MATCH(Edges[[#This Row],[Vertex 2]],GroupVertices[Vertex],0)),1,1,"")</f>
        <v>1</v>
      </c>
      <c r="AB278" s="49">
        <v>0</v>
      </c>
      <c r="AC278" s="50">
        <v>0</v>
      </c>
      <c r="AD278" s="49">
        <v>0</v>
      </c>
      <c r="AE278" s="50">
        <v>0</v>
      </c>
      <c r="AF278" s="49">
        <v>0</v>
      </c>
      <c r="AG278" s="50">
        <v>0</v>
      </c>
      <c r="AH278" s="49">
        <v>22</v>
      </c>
      <c r="AI278" s="50">
        <v>100</v>
      </c>
      <c r="AJ278" s="49">
        <v>22</v>
      </c>
    </row>
    <row r="279" spans="1:36" ht="15">
      <c r="A279" s="69" t="s">
        <v>492</v>
      </c>
      <c r="B279" s="69" t="s">
        <v>492</v>
      </c>
      <c r="C279" s="70"/>
      <c r="D279" s="71"/>
      <c r="E279" s="72"/>
      <c r="F279" s="73"/>
      <c r="G279" s="70"/>
      <c r="H279" s="74"/>
      <c r="I279" s="75"/>
      <c r="J279" s="75"/>
      <c r="K279" s="35" t="s">
        <v>65</v>
      </c>
      <c r="L279" s="82">
        <v>279</v>
      </c>
      <c r="M279" s="82"/>
      <c r="N279" s="77"/>
      <c r="O279" s="84" t="s">
        <v>716</v>
      </c>
      <c r="P279" s="84" t="s">
        <v>716</v>
      </c>
      <c r="Q279" s="84" t="s">
        <v>987</v>
      </c>
      <c r="R279" s="86" t="s">
        <v>1482</v>
      </c>
      <c r="S279" s="88">
        <v>43433.614583333336</v>
      </c>
      <c r="T279" s="84">
        <v>173</v>
      </c>
      <c r="U279" s="84">
        <v>7</v>
      </c>
      <c r="V279" s="84"/>
      <c r="W279" s="84"/>
      <c r="X279" s="84"/>
      <c r="Y279">
        <v>1</v>
      </c>
      <c r="Z279" s="83" t="str">
        <f>REPLACE(INDEX(GroupVertices[Group],MATCH(Edges[[#This Row],[Vertex 1]],GroupVertices[Vertex],0)),1,1,"")</f>
        <v>1</v>
      </c>
      <c r="AA279" s="83" t="str">
        <f>REPLACE(INDEX(GroupVertices[Group],MATCH(Edges[[#This Row],[Vertex 2]],GroupVertices[Vertex],0)),1,1,"")</f>
        <v>1</v>
      </c>
      <c r="AB279" s="49">
        <v>0</v>
      </c>
      <c r="AC279" s="50">
        <v>0</v>
      </c>
      <c r="AD279" s="49">
        <v>0</v>
      </c>
      <c r="AE279" s="50">
        <v>0</v>
      </c>
      <c r="AF279" s="49">
        <v>0</v>
      </c>
      <c r="AG279" s="50">
        <v>0</v>
      </c>
      <c r="AH279" s="49">
        <v>20</v>
      </c>
      <c r="AI279" s="50">
        <v>100</v>
      </c>
      <c r="AJ279" s="49">
        <v>20</v>
      </c>
    </row>
    <row r="280" spans="1:36" ht="15">
      <c r="A280" s="69" t="s">
        <v>493</v>
      </c>
      <c r="B280" s="69" t="s">
        <v>493</v>
      </c>
      <c r="C280" s="70"/>
      <c r="D280" s="71"/>
      <c r="E280" s="72"/>
      <c r="F280" s="73"/>
      <c r="G280" s="70"/>
      <c r="H280" s="74"/>
      <c r="I280" s="75"/>
      <c r="J280" s="75"/>
      <c r="K280" s="35" t="s">
        <v>65</v>
      </c>
      <c r="L280" s="82">
        <v>280</v>
      </c>
      <c r="M280" s="82"/>
      <c r="N280" s="77"/>
      <c r="O280" s="84" t="s">
        <v>716</v>
      </c>
      <c r="P280" s="84" t="s">
        <v>716</v>
      </c>
      <c r="Q280" s="84" t="s">
        <v>988</v>
      </c>
      <c r="R280" s="86" t="s">
        <v>1483</v>
      </c>
      <c r="S280" s="88">
        <v>43433.826574074075</v>
      </c>
      <c r="T280" s="84">
        <v>1144</v>
      </c>
      <c r="U280" s="84">
        <v>57</v>
      </c>
      <c r="V280" s="84"/>
      <c r="W280" s="84"/>
      <c r="X280" s="84"/>
      <c r="Y280">
        <v>1</v>
      </c>
      <c r="Z280" s="83" t="str">
        <f>REPLACE(INDEX(GroupVertices[Group],MATCH(Edges[[#This Row],[Vertex 1]],GroupVertices[Vertex],0)),1,1,"")</f>
        <v>1</v>
      </c>
      <c r="AA280" s="83" t="str">
        <f>REPLACE(INDEX(GroupVertices[Group],MATCH(Edges[[#This Row],[Vertex 2]],GroupVertices[Vertex],0)),1,1,"")</f>
        <v>1</v>
      </c>
      <c r="AB280" s="49">
        <v>0</v>
      </c>
      <c r="AC280" s="50">
        <v>0</v>
      </c>
      <c r="AD280" s="49">
        <v>0</v>
      </c>
      <c r="AE280" s="50">
        <v>0</v>
      </c>
      <c r="AF280" s="49">
        <v>0</v>
      </c>
      <c r="AG280" s="50">
        <v>0</v>
      </c>
      <c r="AH280" s="49">
        <v>14</v>
      </c>
      <c r="AI280" s="50">
        <v>100</v>
      </c>
      <c r="AJ280" s="49">
        <v>14</v>
      </c>
    </row>
    <row r="281" spans="1:36" ht="15">
      <c r="A281" s="69" t="s">
        <v>494</v>
      </c>
      <c r="B281" s="69" t="s">
        <v>494</v>
      </c>
      <c r="C281" s="70"/>
      <c r="D281" s="71"/>
      <c r="E281" s="72"/>
      <c r="F281" s="73"/>
      <c r="G281" s="70"/>
      <c r="H281" s="74"/>
      <c r="I281" s="75"/>
      <c r="J281" s="75"/>
      <c r="K281" s="35" t="s">
        <v>65</v>
      </c>
      <c r="L281" s="82">
        <v>281</v>
      </c>
      <c r="M281" s="82"/>
      <c r="N281" s="77"/>
      <c r="O281" s="84" t="s">
        <v>716</v>
      </c>
      <c r="P281" s="84" t="s">
        <v>716</v>
      </c>
      <c r="Q281" s="84" t="s">
        <v>989</v>
      </c>
      <c r="R281" s="86" t="s">
        <v>1484</v>
      </c>
      <c r="S281" s="88">
        <v>43434.00775462963</v>
      </c>
      <c r="T281" s="84">
        <v>280</v>
      </c>
      <c r="U281" s="84">
        <v>71</v>
      </c>
      <c r="V281" s="84"/>
      <c r="W281" s="84"/>
      <c r="X281" s="84"/>
      <c r="Y281">
        <v>1</v>
      </c>
      <c r="Z281" s="83" t="str">
        <f>REPLACE(INDEX(GroupVertices[Group],MATCH(Edges[[#This Row],[Vertex 1]],GroupVertices[Vertex],0)),1,1,"")</f>
        <v>1</v>
      </c>
      <c r="AA281" s="83" t="str">
        <f>REPLACE(INDEX(GroupVertices[Group],MATCH(Edges[[#This Row],[Vertex 2]],GroupVertices[Vertex],0)),1,1,"")</f>
        <v>1</v>
      </c>
      <c r="AB281" s="49">
        <v>0</v>
      </c>
      <c r="AC281" s="50">
        <v>0</v>
      </c>
      <c r="AD281" s="49">
        <v>0</v>
      </c>
      <c r="AE281" s="50">
        <v>0</v>
      </c>
      <c r="AF281" s="49">
        <v>0</v>
      </c>
      <c r="AG281" s="50">
        <v>0</v>
      </c>
      <c r="AH281" s="49">
        <v>12</v>
      </c>
      <c r="AI281" s="50">
        <v>100</v>
      </c>
      <c r="AJ281" s="49">
        <v>12</v>
      </c>
    </row>
    <row r="282" spans="1:36" ht="15">
      <c r="A282" s="69" t="s">
        <v>495</v>
      </c>
      <c r="B282" s="69" t="s">
        <v>495</v>
      </c>
      <c r="C282" s="70"/>
      <c r="D282" s="71"/>
      <c r="E282" s="72"/>
      <c r="F282" s="73"/>
      <c r="G282" s="70"/>
      <c r="H282" s="74"/>
      <c r="I282" s="75"/>
      <c r="J282" s="75"/>
      <c r="K282" s="35" t="s">
        <v>65</v>
      </c>
      <c r="L282" s="82">
        <v>282</v>
      </c>
      <c r="M282" s="82"/>
      <c r="N282" s="77"/>
      <c r="O282" s="84" t="s">
        <v>716</v>
      </c>
      <c r="P282" s="84" t="s">
        <v>716</v>
      </c>
      <c r="Q282" s="84" t="s">
        <v>990</v>
      </c>
      <c r="R282" s="86" t="s">
        <v>1485</v>
      </c>
      <c r="S282" s="88">
        <v>43434.16388888889</v>
      </c>
      <c r="T282" s="84">
        <v>149</v>
      </c>
      <c r="U282" s="84">
        <v>7</v>
      </c>
      <c r="V282" s="84"/>
      <c r="W282" s="84"/>
      <c r="X282" s="84"/>
      <c r="Y282">
        <v>1</v>
      </c>
      <c r="Z282" s="83" t="str">
        <f>REPLACE(INDEX(GroupVertices[Group],MATCH(Edges[[#This Row],[Vertex 1]],GroupVertices[Vertex],0)),1,1,"")</f>
        <v>1</v>
      </c>
      <c r="AA282" s="83" t="str">
        <f>REPLACE(INDEX(GroupVertices[Group],MATCH(Edges[[#This Row],[Vertex 2]],GroupVertices[Vertex],0)),1,1,"")</f>
        <v>1</v>
      </c>
      <c r="AB282" s="49">
        <v>2</v>
      </c>
      <c r="AC282" s="50">
        <v>10</v>
      </c>
      <c r="AD282" s="49">
        <v>0</v>
      </c>
      <c r="AE282" s="50">
        <v>0</v>
      </c>
      <c r="AF282" s="49">
        <v>0</v>
      </c>
      <c r="AG282" s="50">
        <v>0</v>
      </c>
      <c r="AH282" s="49">
        <v>18</v>
      </c>
      <c r="AI282" s="50">
        <v>90</v>
      </c>
      <c r="AJ282" s="49">
        <v>20</v>
      </c>
    </row>
    <row r="283" spans="1:36" ht="15">
      <c r="A283" s="69" t="s">
        <v>496</v>
      </c>
      <c r="B283" s="69" t="s">
        <v>496</v>
      </c>
      <c r="C283" s="70"/>
      <c r="D283" s="71"/>
      <c r="E283" s="72"/>
      <c r="F283" s="73"/>
      <c r="G283" s="70"/>
      <c r="H283" s="74"/>
      <c r="I283" s="75"/>
      <c r="J283" s="75"/>
      <c r="K283" s="35" t="s">
        <v>65</v>
      </c>
      <c r="L283" s="82">
        <v>283</v>
      </c>
      <c r="M283" s="82"/>
      <c r="N283" s="77"/>
      <c r="O283" s="84" t="s">
        <v>716</v>
      </c>
      <c r="P283" s="84" t="s">
        <v>716</v>
      </c>
      <c r="Q283" s="84" t="s">
        <v>991</v>
      </c>
      <c r="R283" s="86" t="s">
        <v>1486</v>
      </c>
      <c r="S283" s="88">
        <v>43434.46875</v>
      </c>
      <c r="T283" s="84">
        <v>1079</v>
      </c>
      <c r="U283" s="84">
        <v>67</v>
      </c>
      <c r="V283" s="84"/>
      <c r="W283" s="84"/>
      <c r="X283" s="84"/>
      <c r="Y283">
        <v>1</v>
      </c>
      <c r="Z283" s="83" t="str">
        <f>REPLACE(INDEX(GroupVertices[Group],MATCH(Edges[[#This Row],[Vertex 1]],GroupVertices[Vertex],0)),1,1,"")</f>
        <v>1</v>
      </c>
      <c r="AA283" s="83" t="str">
        <f>REPLACE(INDEX(GroupVertices[Group],MATCH(Edges[[#This Row],[Vertex 2]],GroupVertices[Vertex],0)),1,1,"")</f>
        <v>1</v>
      </c>
      <c r="AB283" s="49">
        <v>0</v>
      </c>
      <c r="AC283" s="50">
        <v>0</v>
      </c>
      <c r="AD283" s="49">
        <v>3</v>
      </c>
      <c r="AE283" s="50">
        <v>9.375</v>
      </c>
      <c r="AF283" s="49">
        <v>0</v>
      </c>
      <c r="AG283" s="50">
        <v>0</v>
      </c>
      <c r="AH283" s="49">
        <v>29</v>
      </c>
      <c r="AI283" s="50">
        <v>90.625</v>
      </c>
      <c r="AJ283" s="49">
        <v>32</v>
      </c>
    </row>
    <row r="284" spans="1:36" ht="15">
      <c r="A284" s="69" t="s">
        <v>497</v>
      </c>
      <c r="B284" s="69" t="s">
        <v>497</v>
      </c>
      <c r="C284" s="70"/>
      <c r="D284" s="71"/>
      <c r="E284" s="72"/>
      <c r="F284" s="73"/>
      <c r="G284" s="70"/>
      <c r="H284" s="74"/>
      <c r="I284" s="75"/>
      <c r="J284" s="75"/>
      <c r="K284" s="35" t="s">
        <v>65</v>
      </c>
      <c r="L284" s="82">
        <v>284</v>
      </c>
      <c r="M284" s="82"/>
      <c r="N284" s="77"/>
      <c r="O284" s="84" t="s">
        <v>716</v>
      </c>
      <c r="P284" s="84" t="s">
        <v>716</v>
      </c>
      <c r="Q284" s="84" t="s">
        <v>992</v>
      </c>
      <c r="R284" s="86" t="s">
        <v>1487</v>
      </c>
      <c r="S284" s="88">
        <v>43434.64665509259</v>
      </c>
      <c r="T284" s="84">
        <v>55</v>
      </c>
      <c r="U284" s="84">
        <v>0</v>
      </c>
      <c r="V284" s="84"/>
      <c r="W284" s="84"/>
      <c r="X284" s="84"/>
      <c r="Y284">
        <v>1</v>
      </c>
      <c r="Z284" s="83" t="str">
        <f>REPLACE(INDEX(GroupVertices[Group],MATCH(Edges[[#This Row],[Vertex 1]],GroupVertices[Vertex],0)),1,1,"")</f>
        <v>1</v>
      </c>
      <c r="AA284" s="83" t="str">
        <f>REPLACE(INDEX(GroupVertices[Group],MATCH(Edges[[#This Row],[Vertex 2]],GroupVertices[Vertex],0)),1,1,"")</f>
        <v>1</v>
      </c>
      <c r="AB284" s="49">
        <v>1</v>
      </c>
      <c r="AC284" s="50">
        <v>2.5641025641025643</v>
      </c>
      <c r="AD284" s="49">
        <v>0</v>
      </c>
      <c r="AE284" s="50">
        <v>0</v>
      </c>
      <c r="AF284" s="49">
        <v>0</v>
      </c>
      <c r="AG284" s="50">
        <v>0</v>
      </c>
      <c r="AH284" s="49">
        <v>38</v>
      </c>
      <c r="AI284" s="50">
        <v>97.43589743589743</v>
      </c>
      <c r="AJ284" s="49">
        <v>39</v>
      </c>
    </row>
    <row r="285" spans="1:36" ht="15">
      <c r="A285" s="69" t="s">
        <v>498</v>
      </c>
      <c r="B285" s="69" t="s">
        <v>498</v>
      </c>
      <c r="C285" s="70"/>
      <c r="D285" s="71"/>
      <c r="E285" s="72"/>
      <c r="F285" s="73"/>
      <c r="G285" s="70"/>
      <c r="H285" s="74"/>
      <c r="I285" s="75"/>
      <c r="J285" s="75"/>
      <c r="K285" s="35" t="s">
        <v>65</v>
      </c>
      <c r="L285" s="82">
        <v>285</v>
      </c>
      <c r="M285" s="82"/>
      <c r="N285" s="77"/>
      <c r="O285" s="84" t="s">
        <v>716</v>
      </c>
      <c r="P285" s="84" t="s">
        <v>716</v>
      </c>
      <c r="Q285" s="84" t="s">
        <v>993</v>
      </c>
      <c r="R285" s="86" t="s">
        <v>1488</v>
      </c>
      <c r="S285" s="88">
        <v>43434.79313657407</v>
      </c>
      <c r="T285" s="84">
        <v>191</v>
      </c>
      <c r="U285" s="84">
        <v>7</v>
      </c>
      <c r="V285" s="84"/>
      <c r="W285" s="84"/>
      <c r="X285" s="84"/>
      <c r="Y285">
        <v>1</v>
      </c>
      <c r="Z285" s="83" t="str">
        <f>REPLACE(INDEX(GroupVertices[Group],MATCH(Edges[[#This Row],[Vertex 1]],GroupVertices[Vertex],0)),1,1,"")</f>
        <v>1</v>
      </c>
      <c r="AA285" s="83" t="str">
        <f>REPLACE(INDEX(GroupVertices[Group],MATCH(Edges[[#This Row],[Vertex 2]],GroupVertices[Vertex],0)),1,1,"")</f>
        <v>1</v>
      </c>
      <c r="AB285" s="49">
        <v>1</v>
      </c>
      <c r="AC285" s="50">
        <v>2.5</v>
      </c>
      <c r="AD285" s="49">
        <v>1</v>
      </c>
      <c r="AE285" s="50">
        <v>2.5</v>
      </c>
      <c r="AF285" s="49">
        <v>0</v>
      </c>
      <c r="AG285" s="50">
        <v>0</v>
      </c>
      <c r="AH285" s="49">
        <v>38</v>
      </c>
      <c r="AI285" s="50">
        <v>95</v>
      </c>
      <c r="AJ285" s="49">
        <v>40</v>
      </c>
    </row>
    <row r="286" spans="1:36" ht="15">
      <c r="A286" s="69" t="s">
        <v>499</v>
      </c>
      <c r="B286" s="69" t="s">
        <v>499</v>
      </c>
      <c r="C286" s="70"/>
      <c r="D286" s="71"/>
      <c r="E286" s="72"/>
      <c r="F286" s="73"/>
      <c r="G286" s="70"/>
      <c r="H286" s="74"/>
      <c r="I286" s="75"/>
      <c r="J286" s="75"/>
      <c r="K286" s="35" t="s">
        <v>65</v>
      </c>
      <c r="L286" s="82">
        <v>286</v>
      </c>
      <c r="M286" s="82"/>
      <c r="N286" s="77"/>
      <c r="O286" s="84" t="s">
        <v>716</v>
      </c>
      <c r="P286" s="84" t="s">
        <v>716</v>
      </c>
      <c r="Q286" s="84" t="s">
        <v>994</v>
      </c>
      <c r="R286" s="86" t="s">
        <v>1489</v>
      </c>
      <c r="S286" s="88">
        <v>43434.95064814815</v>
      </c>
      <c r="T286" s="84">
        <v>4117</v>
      </c>
      <c r="U286" s="84">
        <v>101</v>
      </c>
      <c r="V286" s="84"/>
      <c r="W286" s="84"/>
      <c r="X286" s="84" t="s">
        <v>1713</v>
      </c>
      <c r="Y286">
        <v>1</v>
      </c>
      <c r="Z286" s="83" t="str">
        <f>REPLACE(INDEX(GroupVertices[Group],MATCH(Edges[[#This Row],[Vertex 1]],GroupVertices[Vertex],0)),1,1,"")</f>
        <v>1</v>
      </c>
      <c r="AA286" s="83" t="str">
        <f>REPLACE(INDEX(GroupVertices[Group],MATCH(Edges[[#This Row],[Vertex 2]],GroupVertices[Vertex],0)),1,1,"")</f>
        <v>1</v>
      </c>
      <c r="AB286" s="49">
        <v>1</v>
      </c>
      <c r="AC286" s="50">
        <v>5.882352941176471</v>
      </c>
      <c r="AD286" s="49">
        <v>0</v>
      </c>
      <c r="AE286" s="50">
        <v>0</v>
      </c>
      <c r="AF286" s="49">
        <v>0</v>
      </c>
      <c r="AG286" s="50">
        <v>0</v>
      </c>
      <c r="AH286" s="49">
        <v>16</v>
      </c>
      <c r="AI286" s="50">
        <v>94.11764705882354</v>
      </c>
      <c r="AJ286" s="49">
        <v>17</v>
      </c>
    </row>
    <row r="287" spans="1:36" ht="15">
      <c r="A287" s="69" t="s">
        <v>500</v>
      </c>
      <c r="B287" s="69" t="s">
        <v>500</v>
      </c>
      <c r="C287" s="70"/>
      <c r="D287" s="71"/>
      <c r="E287" s="72"/>
      <c r="F287" s="73"/>
      <c r="G287" s="70"/>
      <c r="H287" s="74"/>
      <c r="I287" s="75"/>
      <c r="J287" s="75"/>
      <c r="K287" s="35" t="s">
        <v>65</v>
      </c>
      <c r="L287" s="82">
        <v>287</v>
      </c>
      <c r="M287" s="82"/>
      <c r="N287" s="77"/>
      <c r="O287" s="84" t="s">
        <v>716</v>
      </c>
      <c r="P287" s="84" t="s">
        <v>716</v>
      </c>
      <c r="Q287" s="84" t="s">
        <v>995</v>
      </c>
      <c r="R287" s="86" t="s">
        <v>1490</v>
      </c>
      <c r="S287" s="88">
        <v>43435.229166666664</v>
      </c>
      <c r="T287" s="84">
        <v>2291</v>
      </c>
      <c r="U287" s="84">
        <v>69</v>
      </c>
      <c r="V287" s="84"/>
      <c r="W287" s="84"/>
      <c r="X287" s="84" t="s">
        <v>1736</v>
      </c>
      <c r="Y287">
        <v>1</v>
      </c>
      <c r="Z287" s="83" t="str">
        <f>REPLACE(INDEX(GroupVertices[Group],MATCH(Edges[[#This Row],[Vertex 1]],GroupVertices[Vertex],0)),1,1,"")</f>
        <v>1</v>
      </c>
      <c r="AA287" s="83" t="str">
        <f>REPLACE(INDEX(GroupVertices[Group],MATCH(Edges[[#This Row],[Vertex 2]],GroupVertices[Vertex],0)),1,1,"")</f>
        <v>1</v>
      </c>
      <c r="AB287" s="49">
        <v>2</v>
      </c>
      <c r="AC287" s="50">
        <v>7.407407407407407</v>
      </c>
      <c r="AD287" s="49">
        <v>0</v>
      </c>
      <c r="AE287" s="50">
        <v>0</v>
      </c>
      <c r="AF287" s="49">
        <v>0</v>
      </c>
      <c r="AG287" s="50">
        <v>0</v>
      </c>
      <c r="AH287" s="49">
        <v>25</v>
      </c>
      <c r="AI287" s="50">
        <v>92.5925925925926</v>
      </c>
      <c r="AJ287" s="49">
        <v>27</v>
      </c>
    </row>
    <row r="288" spans="1:36" ht="15">
      <c r="A288" s="69" t="s">
        <v>501</v>
      </c>
      <c r="B288" s="69" t="s">
        <v>501</v>
      </c>
      <c r="C288" s="70"/>
      <c r="D288" s="71"/>
      <c r="E288" s="72"/>
      <c r="F288" s="73"/>
      <c r="G288" s="70"/>
      <c r="H288" s="74"/>
      <c r="I288" s="75"/>
      <c r="J288" s="75"/>
      <c r="K288" s="35" t="s">
        <v>65</v>
      </c>
      <c r="L288" s="82">
        <v>288</v>
      </c>
      <c r="M288" s="82"/>
      <c r="N288" s="77"/>
      <c r="O288" s="84" t="s">
        <v>716</v>
      </c>
      <c r="P288" s="84" t="s">
        <v>716</v>
      </c>
      <c r="Q288" s="84" t="s">
        <v>996</v>
      </c>
      <c r="R288" s="86" t="s">
        <v>1491</v>
      </c>
      <c r="S288" s="88">
        <v>43435.54167824074</v>
      </c>
      <c r="T288" s="84">
        <v>209</v>
      </c>
      <c r="U288" s="84">
        <v>6</v>
      </c>
      <c r="V288" s="84"/>
      <c r="W288" s="84"/>
      <c r="X288" s="84"/>
      <c r="Y288">
        <v>1</v>
      </c>
      <c r="Z288" s="83" t="str">
        <f>REPLACE(INDEX(GroupVertices[Group],MATCH(Edges[[#This Row],[Vertex 1]],GroupVertices[Vertex],0)),1,1,"")</f>
        <v>1</v>
      </c>
      <c r="AA288" s="83" t="str">
        <f>REPLACE(INDEX(GroupVertices[Group],MATCH(Edges[[#This Row],[Vertex 2]],GroupVertices[Vertex],0)),1,1,"")</f>
        <v>1</v>
      </c>
      <c r="AB288" s="49">
        <v>1</v>
      </c>
      <c r="AC288" s="50">
        <v>3.5714285714285716</v>
      </c>
      <c r="AD288" s="49">
        <v>0</v>
      </c>
      <c r="AE288" s="50">
        <v>0</v>
      </c>
      <c r="AF288" s="49">
        <v>0</v>
      </c>
      <c r="AG288" s="50">
        <v>0</v>
      </c>
      <c r="AH288" s="49">
        <v>27</v>
      </c>
      <c r="AI288" s="50">
        <v>96.42857142857143</v>
      </c>
      <c r="AJ288" s="49">
        <v>28</v>
      </c>
    </row>
    <row r="289" spans="1:36" ht="15">
      <c r="A289" s="69" t="s">
        <v>502</v>
      </c>
      <c r="B289" s="69" t="s">
        <v>502</v>
      </c>
      <c r="C289" s="70"/>
      <c r="D289" s="71"/>
      <c r="E289" s="72"/>
      <c r="F289" s="73"/>
      <c r="G289" s="70"/>
      <c r="H289" s="74"/>
      <c r="I289" s="75"/>
      <c r="J289" s="75"/>
      <c r="K289" s="35" t="s">
        <v>65</v>
      </c>
      <c r="L289" s="82">
        <v>289</v>
      </c>
      <c r="M289" s="82"/>
      <c r="N289" s="77"/>
      <c r="O289" s="84" t="s">
        <v>716</v>
      </c>
      <c r="P289" s="84" t="s">
        <v>716</v>
      </c>
      <c r="Q289" s="84" t="s">
        <v>997</v>
      </c>
      <c r="R289" s="86" t="s">
        <v>1492</v>
      </c>
      <c r="S289" s="88">
        <v>43435.83541666667</v>
      </c>
      <c r="T289" s="84">
        <v>619</v>
      </c>
      <c r="U289" s="84">
        <v>35</v>
      </c>
      <c r="V289" s="84"/>
      <c r="W289" s="84"/>
      <c r="X289" s="84" t="s">
        <v>1774</v>
      </c>
      <c r="Y289">
        <v>1</v>
      </c>
      <c r="Z289" s="83" t="str">
        <f>REPLACE(INDEX(GroupVertices[Group],MATCH(Edges[[#This Row],[Vertex 1]],GroupVertices[Vertex],0)),1,1,"")</f>
        <v>1</v>
      </c>
      <c r="AA289" s="83" t="str">
        <f>REPLACE(INDEX(GroupVertices[Group],MATCH(Edges[[#This Row],[Vertex 2]],GroupVertices[Vertex],0)),1,1,"")</f>
        <v>1</v>
      </c>
      <c r="AB289" s="49">
        <v>1</v>
      </c>
      <c r="AC289" s="50">
        <v>3.125</v>
      </c>
      <c r="AD289" s="49">
        <v>1</v>
      </c>
      <c r="AE289" s="50">
        <v>3.125</v>
      </c>
      <c r="AF289" s="49">
        <v>0</v>
      </c>
      <c r="AG289" s="50">
        <v>0</v>
      </c>
      <c r="AH289" s="49">
        <v>30</v>
      </c>
      <c r="AI289" s="50">
        <v>93.75</v>
      </c>
      <c r="AJ289" s="49">
        <v>32</v>
      </c>
    </row>
    <row r="290" spans="1:36" ht="15">
      <c r="A290" s="69" t="s">
        <v>503</v>
      </c>
      <c r="B290" s="69" t="s">
        <v>503</v>
      </c>
      <c r="C290" s="70"/>
      <c r="D290" s="71"/>
      <c r="E290" s="72"/>
      <c r="F290" s="73"/>
      <c r="G290" s="70"/>
      <c r="H290" s="74"/>
      <c r="I290" s="75"/>
      <c r="J290" s="75"/>
      <c r="K290" s="35" t="s">
        <v>65</v>
      </c>
      <c r="L290" s="82">
        <v>290</v>
      </c>
      <c r="M290" s="82"/>
      <c r="N290" s="77"/>
      <c r="O290" s="84" t="s">
        <v>716</v>
      </c>
      <c r="P290" s="84" t="s">
        <v>716</v>
      </c>
      <c r="Q290" s="84" t="s">
        <v>998</v>
      </c>
      <c r="R290" s="86" t="s">
        <v>1493</v>
      </c>
      <c r="S290" s="88">
        <v>43436.25</v>
      </c>
      <c r="T290" s="84">
        <v>359</v>
      </c>
      <c r="U290" s="84">
        <v>21</v>
      </c>
      <c r="V290" s="84"/>
      <c r="W290" s="84"/>
      <c r="X290" s="84" t="s">
        <v>1749</v>
      </c>
      <c r="Y290">
        <v>1</v>
      </c>
      <c r="Z290" s="83" t="str">
        <f>REPLACE(INDEX(GroupVertices[Group],MATCH(Edges[[#This Row],[Vertex 1]],GroupVertices[Vertex],0)),1,1,"")</f>
        <v>1</v>
      </c>
      <c r="AA290" s="83" t="str">
        <f>REPLACE(INDEX(GroupVertices[Group],MATCH(Edges[[#This Row],[Vertex 2]],GroupVertices[Vertex],0)),1,1,"")</f>
        <v>1</v>
      </c>
      <c r="AB290" s="49">
        <v>0</v>
      </c>
      <c r="AC290" s="50">
        <v>0</v>
      </c>
      <c r="AD290" s="49">
        <v>0</v>
      </c>
      <c r="AE290" s="50">
        <v>0</v>
      </c>
      <c r="AF290" s="49">
        <v>0</v>
      </c>
      <c r="AG290" s="50">
        <v>0</v>
      </c>
      <c r="AH290" s="49">
        <v>22</v>
      </c>
      <c r="AI290" s="50">
        <v>100</v>
      </c>
      <c r="AJ290" s="49">
        <v>22</v>
      </c>
    </row>
    <row r="291" spans="1:36" ht="15">
      <c r="A291" s="69" t="s">
        <v>504</v>
      </c>
      <c r="B291" s="69" t="s">
        <v>504</v>
      </c>
      <c r="C291" s="70"/>
      <c r="D291" s="71"/>
      <c r="E291" s="72"/>
      <c r="F291" s="73"/>
      <c r="G291" s="70"/>
      <c r="H291" s="74"/>
      <c r="I291" s="75"/>
      <c r="J291" s="75"/>
      <c r="K291" s="35" t="s">
        <v>65</v>
      </c>
      <c r="L291" s="82">
        <v>291</v>
      </c>
      <c r="M291" s="82"/>
      <c r="N291" s="77"/>
      <c r="O291" s="84" t="s">
        <v>716</v>
      </c>
      <c r="P291" s="84" t="s">
        <v>716</v>
      </c>
      <c r="Q291" s="84" t="s">
        <v>999</v>
      </c>
      <c r="R291" s="86" t="s">
        <v>1494</v>
      </c>
      <c r="S291" s="88">
        <v>43436.54167824074</v>
      </c>
      <c r="T291" s="84">
        <v>712</v>
      </c>
      <c r="U291" s="84">
        <v>22</v>
      </c>
      <c r="V291" s="84"/>
      <c r="W291" s="84"/>
      <c r="X291" s="84" t="s">
        <v>1744</v>
      </c>
      <c r="Y291">
        <v>1</v>
      </c>
      <c r="Z291" s="83" t="str">
        <f>REPLACE(INDEX(GroupVertices[Group],MATCH(Edges[[#This Row],[Vertex 1]],GroupVertices[Vertex],0)),1,1,"")</f>
        <v>1</v>
      </c>
      <c r="AA291" s="83" t="str">
        <f>REPLACE(INDEX(GroupVertices[Group],MATCH(Edges[[#This Row],[Vertex 2]],GroupVertices[Vertex],0)),1,1,"")</f>
        <v>1</v>
      </c>
      <c r="AB291" s="49">
        <v>0</v>
      </c>
      <c r="AC291" s="50">
        <v>0</v>
      </c>
      <c r="AD291" s="49">
        <v>1</v>
      </c>
      <c r="AE291" s="50">
        <v>2.2222222222222223</v>
      </c>
      <c r="AF291" s="49">
        <v>0</v>
      </c>
      <c r="AG291" s="50">
        <v>0</v>
      </c>
      <c r="AH291" s="49">
        <v>44</v>
      </c>
      <c r="AI291" s="50">
        <v>97.77777777777777</v>
      </c>
      <c r="AJ291" s="49">
        <v>45</v>
      </c>
    </row>
    <row r="292" spans="1:36" ht="15">
      <c r="A292" s="69" t="s">
        <v>505</v>
      </c>
      <c r="B292" s="69" t="s">
        <v>505</v>
      </c>
      <c r="C292" s="70"/>
      <c r="D292" s="71"/>
      <c r="E292" s="72"/>
      <c r="F292" s="73"/>
      <c r="G292" s="70"/>
      <c r="H292" s="74"/>
      <c r="I292" s="75"/>
      <c r="J292" s="75"/>
      <c r="K292" s="35" t="s">
        <v>65</v>
      </c>
      <c r="L292" s="82">
        <v>292</v>
      </c>
      <c r="M292" s="82"/>
      <c r="N292" s="77"/>
      <c r="O292" s="84" t="s">
        <v>716</v>
      </c>
      <c r="P292" s="84" t="s">
        <v>716</v>
      </c>
      <c r="Q292" s="84" t="s">
        <v>1000</v>
      </c>
      <c r="R292" s="86" t="s">
        <v>1495</v>
      </c>
      <c r="S292" s="88">
        <v>43436.916666666664</v>
      </c>
      <c r="T292" s="84">
        <v>641</v>
      </c>
      <c r="U292" s="84">
        <v>15</v>
      </c>
      <c r="V292" s="84"/>
      <c r="W292" s="84"/>
      <c r="X292" s="84"/>
      <c r="Y292">
        <v>1</v>
      </c>
      <c r="Z292" s="83" t="str">
        <f>REPLACE(INDEX(GroupVertices[Group],MATCH(Edges[[#This Row],[Vertex 1]],GroupVertices[Vertex],0)),1,1,"")</f>
        <v>1</v>
      </c>
      <c r="AA292" s="83" t="str">
        <f>REPLACE(INDEX(GroupVertices[Group],MATCH(Edges[[#This Row],[Vertex 2]],GroupVertices[Vertex],0)),1,1,"")</f>
        <v>1</v>
      </c>
      <c r="AB292" s="49">
        <v>0</v>
      </c>
      <c r="AC292" s="50">
        <v>0</v>
      </c>
      <c r="AD292" s="49">
        <v>0</v>
      </c>
      <c r="AE292" s="50">
        <v>0</v>
      </c>
      <c r="AF292" s="49">
        <v>0</v>
      </c>
      <c r="AG292" s="50">
        <v>0</v>
      </c>
      <c r="AH292" s="49">
        <v>15</v>
      </c>
      <c r="AI292" s="50">
        <v>100</v>
      </c>
      <c r="AJ292" s="49">
        <v>15</v>
      </c>
    </row>
    <row r="293" spans="1:36" ht="15">
      <c r="A293" s="69" t="s">
        <v>506</v>
      </c>
      <c r="B293" s="69" t="s">
        <v>506</v>
      </c>
      <c r="C293" s="70"/>
      <c r="D293" s="71"/>
      <c r="E293" s="72"/>
      <c r="F293" s="73"/>
      <c r="G293" s="70"/>
      <c r="H293" s="74"/>
      <c r="I293" s="75"/>
      <c r="J293" s="75"/>
      <c r="K293" s="35" t="s">
        <v>65</v>
      </c>
      <c r="L293" s="82">
        <v>293</v>
      </c>
      <c r="M293" s="82"/>
      <c r="N293" s="77"/>
      <c r="O293" s="84" t="s">
        <v>716</v>
      </c>
      <c r="P293" s="84" t="s">
        <v>716</v>
      </c>
      <c r="Q293" s="84" t="s">
        <v>1001</v>
      </c>
      <c r="R293" s="86" t="s">
        <v>1496</v>
      </c>
      <c r="S293" s="88">
        <v>43437.10721064815</v>
      </c>
      <c r="T293" s="84">
        <v>1613</v>
      </c>
      <c r="U293" s="84">
        <v>42</v>
      </c>
      <c r="V293" s="84"/>
      <c r="W293" s="84"/>
      <c r="X293" s="84"/>
      <c r="Y293">
        <v>1</v>
      </c>
      <c r="Z293" s="83" t="str">
        <f>REPLACE(INDEX(GroupVertices[Group],MATCH(Edges[[#This Row],[Vertex 1]],GroupVertices[Vertex],0)),1,1,"")</f>
        <v>1</v>
      </c>
      <c r="AA293" s="83" t="str">
        <f>REPLACE(INDEX(GroupVertices[Group],MATCH(Edges[[#This Row],[Vertex 2]],GroupVertices[Vertex],0)),1,1,"")</f>
        <v>1</v>
      </c>
      <c r="AB293" s="49">
        <v>1</v>
      </c>
      <c r="AC293" s="50">
        <v>6.25</v>
      </c>
      <c r="AD293" s="49">
        <v>0</v>
      </c>
      <c r="AE293" s="50">
        <v>0</v>
      </c>
      <c r="AF293" s="49">
        <v>0</v>
      </c>
      <c r="AG293" s="50">
        <v>0</v>
      </c>
      <c r="AH293" s="49">
        <v>15</v>
      </c>
      <c r="AI293" s="50">
        <v>93.75</v>
      </c>
      <c r="AJ293" s="49">
        <v>16</v>
      </c>
    </row>
    <row r="294" spans="1:36" ht="15">
      <c r="A294" s="69" t="s">
        <v>507</v>
      </c>
      <c r="B294" s="69" t="s">
        <v>507</v>
      </c>
      <c r="C294" s="70"/>
      <c r="D294" s="71"/>
      <c r="E294" s="72"/>
      <c r="F294" s="73"/>
      <c r="G294" s="70"/>
      <c r="H294" s="74"/>
      <c r="I294" s="75"/>
      <c r="J294" s="75"/>
      <c r="K294" s="35" t="s">
        <v>65</v>
      </c>
      <c r="L294" s="82">
        <v>294</v>
      </c>
      <c r="M294" s="82"/>
      <c r="N294" s="77"/>
      <c r="O294" s="84" t="s">
        <v>716</v>
      </c>
      <c r="P294" s="84" t="s">
        <v>716</v>
      </c>
      <c r="Q294" s="84" t="s">
        <v>1002</v>
      </c>
      <c r="R294" s="86" t="s">
        <v>1497</v>
      </c>
      <c r="S294" s="88">
        <v>43437.34233796296</v>
      </c>
      <c r="T294" s="84">
        <v>239</v>
      </c>
      <c r="U294" s="84">
        <v>7</v>
      </c>
      <c r="V294" s="84"/>
      <c r="W294" s="84"/>
      <c r="X294" s="84"/>
      <c r="Y294">
        <v>1</v>
      </c>
      <c r="Z294" s="83" t="str">
        <f>REPLACE(INDEX(GroupVertices[Group],MATCH(Edges[[#This Row],[Vertex 1]],GroupVertices[Vertex],0)),1,1,"")</f>
        <v>1</v>
      </c>
      <c r="AA294" s="83" t="str">
        <f>REPLACE(INDEX(GroupVertices[Group],MATCH(Edges[[#This Row],[Vertex 2]],GroupVertices[Vertex],0)),1,1,"")</f>
        <v>1</v>
      </c>
      <c r="AB294" s="49">
        <v>5</v>
      </c>
      <c r="AC294" s="50">
        <v>11.11111111111111</v>
      </c>
      <c r="AD294" s="49">
        <v>2</v>
      </c>
      <c r="AE294" s="50">
        <v>4.444444444444445</v>
      </c>
      <c r="AF294" s="49">
        <v>0</v>
      </c>
      <c r="AG294" s="50">
        <v>0</v>
      </c>
      <c r="AH294" s="49">
        <v>38</v>
      </c>
      <c r="AI294" s="50">
        <v>84.44444444444444</v>
      </c>
      <c r="AJ294" s="49">
        <v>45</v>
      </c>
    </row>
    <row r="295" spans="1:36" ht="15">
      <c r="A295" s="69" t="s">
        <v>508</v>
      </c>
      <c r="B295" s="69" t="s">
        <v>508</v>
      </c>
      <c r="C295" s="70"/>
      <c r="D295" s="71"/>
      <c r="E295" s="72"/>
      <c r="F295" s="73"/>
      <c r="G295" s="70"/>
      <c r="H295" s="74"/>
      <c r="I295" s="75"/>
      <c r="J295" s="75"/>
      <c r="K295" s="35" t="s">
        <v>65</v>
      </c>
      <c r="L295" s="82">
        <v>295</v>
      </c>
      <c r="M295" s="82"/>
      <c r="N295" s="77"/>
      <c r="O295" s="84" t="s">
        <v>716</v>
      </c>
      <c r="P295" s="84" t="s">
        <v>716</v>
      </c>
      <c r="Q295" s="84" t="s">
        <v>1003</v>
      </c>
      <c r="R295" s="86" t="s">
        <v>1498</v>
      </c>
      <c r="S295" s="88">
        <v>43437.51868055556</v>
      </c>
      <c r="T295" s="84">
        <v>368</v>
      </c>
      <c r="U295" s="84">
        <v>19</v>
      </c>
      <c r="V295" s="84"/>
      <c r="W295" s="84"/>
      <c r="X295" s="84" t="s">
        <v>1775</v>
      </c>
      <c r="Y295">
        <v>1</v>
      </c>
      <c r="Z295" s="83" t="str">
        <f>REPLACE(INDEX(GroupVertices[Group],MATCH(Edges[[#This Row],[Vertex 1]],GroupVertices[Vertex],0)),1,1,"")</f>
        <v>1</v>
      </c>
      <c r="AA295" s="83" t="str">
        <f>REPLACE(INDEX(GroupVertices[Group],MATCH(Edges[[#This Row],[Vertex 2]],GroupVertices[Vertex],0)),1,1,"")</f>
        <v>1</v>
      </c>
      <c r="AB295" s="49">
        <v>1</v>
      </c>
      <c r="AC295" s="50">
        <v>5.882352941176471</v>
      </c>
      <c r="AD295" s="49">
        <v>0</v>
      </c>
      <c r="AE295" s="50">
        <v>0</v>
      </c>
      <c r="AF295" s="49">
        <v>0</v>
      </c>
      <c r="AG295" s="50">
        <v>0</v>
      </c>
      <c r="AH295" s="49">
        <v>16</v>
      </c>
      <c r="AI295" s="50">
        <v>94.11764705882354</v>
      </c>
      <c r="AJ295" s="49">
        <v>17</v>
      </c>
    </row>
    <row r="296" spans="1:36" ht="15">
      <c r="A296" s="69" t="s">
        <v>509</v>
      </c>
      <c r="B296" s="69" t="s">
        <v>509</v>
      </c>
      <c r="C296" s="70"/>
      <c r="D296" s="71"/>
      <c r="E296" s="72"/>
      <c r="F296" s="73"/>
      <c r="G296" s="70"/>
      <c r="H296" s="74"/>
      <c r="I296" s="75"/>
      <c r="J296" s="75"/>
      <c r="K296" s="35" t="s">
        <v>65</v>
      </c>
      <c r="L296" s="82">
        <v>296</v>
      </c>
      <c r="M296" s="82"/>
      <c r="N296" s="77"/>
      <c r="O296" s="84" t="s">
        <v>716</v>
      </c>
      <c r="P296" s="84" t="s">
        <v>716</v>
      </c>
      <c r="Q296" s="84" t="s">
        <v>1004</v>
      </c>
      <c r="R296" s="86" t="s">
        <v>1499</v>
      </c>
      <c r="S296" s="88">
        <v>43437.6</v>
      </c>
      <c r="T296" s="84">
        <v>582</v>
      </c>
      <c r="U296" s="84">
        <v>78</v>
      </c>
      <c r="V296" s="84"/>
      <c r="W296" s="84"/>
      <c r="X296" s="84" t="s">
        <v>1776</v>
      </c>
      <c r="Y296">
        <v>1</v>
      </c>
      <c r="Z296" s="83" t="str">
        <f>REPLACE(INDEX(GroupVertices[Group],MATCH(Edges[[#This Row],[Vertex 1]],GroupVertices[Vertex],0)),1,1,"")</f>
        <v>1</v>
      </c>
      <c r="AA296" s="83" t="str">
        <f>REPLACE(INDEX(GroupVertices[Group],MATCH(Edges[[#This Row],[Vertex 2]],GroupVertices[Vertex],0)),1,1,"")</f>
        <v>1</v>
      </c>
      <c r="AB296" s="49">
        <v>1</v>
      </c>
      <c r="AC296" s="50">
        <v>1.8181818181818181</v>
      </c>
      <c r="AD296" s="49">
        <v>5</v>
      </c>
      <c r="AE296" s="50">
        <v>9.090909090909092</v>
      </c>
      <c r="AF296" s="49">
        <v>0</v>
      </c>
      <c r="AG296" s="50">
        <v>0</v>
      </c>
      <c r="AH296" s="49">
        <v>49</v>
      </c>
      <c r="AI296" s="50">
        <v>89.0909090909091</v>
      </c>
      <c r="AJ296" s="49">
        <v>55</v>
      </c>
    </row>
    <row r="297" spans="1:36" ht="15">
      <c r="A297" s="69" t="s">
        <v>510</v>
      </c>
      <c r="B297" s="69" t="s">
        <v>510</v>
      </c>
      <c r="C297" s="70"/>
      <c r="D297" s="71"/>
      <c r="E297" s="72"/>
      <c r="F297" s="73"/>
      <c r="G297" s="70"/>
      <c r="H297" s="74"/>
      <c r="I297" s="75"/>
      <c r="J297" s="75"/>
      <c r="K297" s="35" t="s">
        <v>65</v>
      </c>
      <c r="L297" s="82">
        <v>297</v>
      </c>
      <c r="M297" s="82"/>
      <c r="N297" s="77"/>
      <c r="O297" s="84" t="s">
        <v>716</v>
      </c>
      <c r="P297" s="84" t="s">
        <v>716</v>
      </c>
      <c r="Q297" s="84" t="s">
        <v>1005</v>
      </c>
      <c r="R297" s="86" t="s">
        <v>1500</v>
      </c>
      <c r="S297" s="88">
        <v>43437.79783564815</v>
      </c>
      <c r="T297" s="84">
        <v>197</v>
      </c>
      <c r="U297" s="84">
        <v>20</v>
      </c>
      <c r="V297" s="84"/>
      <c r="W297" s="84"/>
      <c r="X297" s="84" t="s">
        <v>1713</v>
      </c>
      <c r="Y297">
        <v>1</v>
      </c>
      <c r="Z297" s="83" t="str">
        <f>REPLACE(INDEX(GroupVertices[Group],MATCH(Edges[[#This Row],[Vertex 1]],GroupVertices[Vertex],0)),1,1,"")</f>
        <v>1</v>
      </c>
      <c r="AA297" s="83" t="str">
        <f>REPLACE(INDEX(GroupVertices[Group],MATCH(Edges[[#This Row],[Vertex 2]],GroupVertices[Vertex],0)),1,1,"")</f>
        <v>1</v>
      </c>
      <c r="AB297" s="49">
        <v>1</v>
      </c>
      <c r="AC297" s="50">
        <v>3.5714285714285716</v>
      </c>
      <c r="AD297" s="49">
        <v>0</v>
      </c>
      <c r="AE297" s="50">
        <v>0</v>
      </c>
      <c r="AF297" s="49">
        <v>0</v>
      </c>
      <c r="AG297" s="50">
        <v>0</v>
      </c>
      <c r="AH297" s="49">
        <v>27</v>
      </c>
      <c r="AI297" s="50">
        <v>96.42857142857143</v>
      </c>
      <c r="AJ297" s="49">
        <v>28</v>
      </c>
    </row>
    <row r="298" spans="1:36" ht="15">
      <c r="A298" s="69" t="s">
        <v>511</v>
      </c>
      <c r="B298" s="69" t="s">
        <v>511</v>
      </c>
      <c r="C298" s="70"/>
      <c r="D298" s="71"/>
      <c r="E298" s="72"/>
      <c r="F298" s="73"/>
      <c r="G298" s="70"/>
      <c r="H298" s="74"/>
      <c r="I298" s="75"/>
      <c r="J298" s="75"/>
      <c r="K298" s="35" t="s">
        <v>65</v>
      </c>
      <c r="L298" s="82">
        <v>298</v>
      </c>
      <c r="M298" s="82"/>
      <c r="N298" s="77"/>
      <c r="O298" s="84" t="s">
        <v>716</v>
      </c>
      <c r="P298" s="84" t="s">
        <v>716</v>
      </c>
      <c r="Q298" s="84" t="s">
        <v>1006</v>
      </c>
      <c r="R298" s="86" t="s">
        <v>1501</v>
      </c>
      <c r="S298" s="88">
        <v>43437.96875</v>
      </c>
      <c r="T298" s="84">
        <v>225</v>
      </c>
      <c r="U298" s="84">
        <v>4</v>
      </c>
      <c r="V298" s="84"/>
      <c r="W298" s="84"/>
      <c r="X298" s="84" t="s">
        <v>1714</v>
      </c>
      <c r="Y298">
        <v>1</v>
      </c>
      <c r="Z298" s="83" t="str">
        <f>REPLACE(INDEX(GroupVertices[Group],MATCH(Edges[[#This Row],[Vertex 1]],GroupVertices[Vertex],0)),1,1,"")</f>
        <v>1</v>
      </c>
      <c r="AA298" s="83" t="str">
        <f>REPLACE(INDEX(GroupVertices[Group],MATCH(Edges[[#This Row],[Vertex 2]],GroupVertices[Vertex],0)),1,1,"")</f>
        <v>1</v>
      </c>
      <c r="AB298" s="49">
        <v>0</v>
      </c>
      <c r="AC298" s="50">
        <v>0</v>
      </c>
      <c r="AD298" s="49">
        <v>0</v>
      </c>
      <c r="AE298" s="50">
        <v>0</v>
      </c>
      <c r="AF298" s="49">
        <v>0</v>
      </c>
      <c r="AG298" s="50">
        <v>0</v>
      </c>
      <c r="AH298" s="49">
        <v>8</v>
      </c>
      <c r="AI298" s="50">
        <v>100</v>
      </c>
      <c r="AJ298" s="49">
        <v>8</v>
      </c>
    </row>
    <row r="299" spans="1:36" ht="15">
      <c r="A299" s="69" t="s">
        <v>512</v>
      </c>
      <c r="B299" s="69" t="s">
        <v>512</v>
      </c>
      <c r="C299" s="70"/>
      <c r="D299" s="71"/>
      <c r="E299" s="72"/>
      <c r="F299" s="73"/>
      <c r="G299" s="70"/>
      <c r="H299" s="74"/>
      <c r="I299" s="75"/>
      <c r="J299" s="75"/>
      <c r="K299" s="35" t="s">
        <v>65</v>
      </c>
      <c r="L299" s="82">
        <v>299</v>
      </c>
      <c r="M299" s="82"/>
      <c r="N299" s="77"/>
      <c r="O299" s="84" t="s">
        <v>716</v>
      </c>
      <c r="P299" s="84" t="s">
        <v>716</v>
      </c>
      <c r="Q299" s="84" t="s">
        <v>1007</v>
      </c>
      <c r="R299" s="86" t="s">
        <v>1502</v>
      </c>
      <c r="S299" s="88">
        <v>43438.17591435185</v>
      </c>
      <c r="T299" s="84">
        <v>1073</v>
      </c>
      <c r="U299" s="84">
        <v>47</v>
      </c>
      <c r="V299" s="84"/>
      <c r="W299" s="84"/>
      <c r="X299" s="84" t="s">
        <v>1775</v>
      </c>
      <c r="Y299">
        <v>1</v>
      </c>
      <c r="Z299" s="83" t="str">
        <f>REPLACE(INDEX(GroupVertices[Group],MATCH(Edges[[#This Row],[Vertex 1]],GroupVertices[Vertex],0)),1,1,"")</f>
        <v>1</v>
      </c>
      <c r="AA299" s="83" t="str">
        <f>REPLACE(INDEX(GroupVertices[Group],MATCH(Edges[[#This Row],[Vertex 2]],GroupVertices[Vertex],0)),1,1,"")</f>
        <v>1</v>
      </c>
      <c r="AB299" s="49">
        <v>0</v>
      </c>
      <c r="AC299" s="50">
        <v>0</v>
      </c>
      <c r="AD299" s="49">
        <v>0</v>
      </c>
      <c r="AE299" s="50">
        <v>0</v>
      </c>
      <c r="AF299" s="49">
        <v>0</v>
      </c>
      <c r="AG299" s="50">
        <v>0</v>
      </c>
      <c r="AH299" s="49">
        <v>19</v>
      </c>
      <c r="AI299" s="50">
        <v>100</v>
      </c>
      <c r="AJ299" s="49">
        <v>19</v>
      </c>
    </row>
    <row r="300" spans="1:36" ht="15">
      <c r="A300" s="69" t="s">
        <v>513</v>
      </c>
      <c r="B300" s="69" t="s">
        <v>513</v>
      </c>
      <c r="C300" s="70"/>
      <c r="D300" s="71"/>
      <c r="E300" s="72"/>
      <c r="F300" s="73"/>
      <c r="G300" s="70"/>
      <c r="H300" s="74"/>
      <c r="I300" s="75"/>
      <c r="J300" s="75"/>
      <c r="K300" s="35" t="s">
        <v>65</v>
      </c>
      <c r="L300" s="82">
        <v>300</v>
      </c>
      <c r="M300" s="82"/>
      <c r="N300" s="77"/>
      <c r="O300" s="84" t="s">
        <v>716</v>
      </c>
      <c r="P300" s="84" t="s">
        <v>716</v>
      </c>
      <c r="Q300" s="84" t="s">
        <v>1008</v>
      </c>
      <c r="R300" s="86" t="s">
        <v>1503</v>
      </c>
      <c r="S300" s="88">
        <v>43438.29744212963</v>
      </c>
      <c r="T300" s="84">
        <v>564</v>
      </c>
      <c r="U300" s="84">
        <v>11</v>
      </c>
      <c r="V300" s="84"/>
      <c r="W300" s="84"/>
      <c r="X300" s="84" t="s">
        <v>1736</v>
      </c>
      <c r="Y300">
        <v>1</v>
      </c>
      <c r="Z300" s="83" t="str">
        <f>REPLACE(INDEX(GroupVertices[Group],MATCH(Edges[[#This Row],[Vertex 1]],GroupVertices[Vertex],0)),1,1,"")</f>
        <v>1</v>
      </c>
      <c r="AA300" s="83" t="str">
        <f>REPLACE(INDEX(GroupVertices[Group],MATCH(Edges[[#This Row],[Vertex 2]],GroupVertices[Vertex],0)),1,1,"")</f>
        <v>1</v>
      </c>
      <c r="AB300" s="49">
        <v>1</v>
      </c>
      <c r="AC300" s="50">
        <v>3.125</v>
      </c>
      <c r="AD300" s="49">
        <v>0</v>
      </c>
      <c r="AE300" s="50">
        <v>0</v>
      </c>
      <c r="AF300" s="49">
        <v>0</v>
      </c>
      <c r="AG300" s="50">
        <v>0</v>
      </c>
      <c r="AH300" s="49">
        <v>31</v>
      </c>
      <c r="AI300" s="50">
        <v>96.875</v>
      </c>
      <c r="AJ300" s="49">
        <v>32</v>
      </c>
    </row>
    <row r="301" spans="1:36" ht="15">
      <c r="A301" s="69" t="s">
        <v>514</v>
      </c>
      <c r="B301" s="69" t="s">
        <v>514</v>
      </c>
      <c r="C301" s="70"/>
      <c r="D301" s="71"/>
      <c r="E301" s="72"/>
      <c r="F301" s="73"/>
      <c r="G301" s="70"/>
      <c r="H301" s="74"/>
      <c r="I301" s="75"/>
      <c r="J301" s="75"/>
      <c r="K301" s="35" t="s">
        <v>65</v>
      </c>
      <c r="L301" s="82">
        <v>301</v>
      </c>
      <c r="M301" s="82"/>
      <c r="N301" s="77"/>
      <c r="O301" s="84" t="s">
        <v>716</v>
      </c>
      <c r="P301" s="84" t="s">
        <v>716</v>
      </c>
      <c r="Q301" s="84" t="s">
        <v>1009</v>
      </c>
      <c r="R301" s="86" t="s">
        <v>1504</v>
      </c>
      <c r="S301" s="88">
        <v>43438.51299768518</v>
      </c>
      <c r="T301" s="84">
        <v>228</v>
      </c>
      <c r="U301" s="84">
        <v>5</v>
      </c>
      <c r="V301" s="84"/>
      <c r="W301" s="84"/>
      <c r="X301" s="84" t="s">
        <v>1777</v>
      </c>
      <c r="Y301">
        <v>1</v>
      </c>
      <c r="Z301" s="83" t="str">
        <f>REPLACE(INDEX(GroupVertices[Group],MATCH(Edges[[#This Row],[Vertex 1]],GroupVertices[Vertex],0)),1,1,"")</f>
        <v>1</v>
      </c>
      <c r="AA301" s="83" t="str">
        <f>REPLACE(INDEX(GroupVertices[Group],MATCH(Edges[[#This Row],[Vertex 2]],GroupVertices[Vertex],0)),1,1,"")</f>
        <v>1</v>
      </c>
      <c r="AB301" s="49">
        <v>1</v>
      </c>
      <c r="AC301" s="50">
        <v>2.272727272727273</v>
      </c>
      <c r="AD301" s="49">
        <v>0</v>
      </c>
      <c r="AE301" s="50">
        <v>0</v>
      </c>
      <c r="AF301" s="49">
        <v>0</v>
      </c>
      <c r="AG301" s="50">
        <v>0</v>
      </c>
      <c r="AH301" s="49">
        <v>43</v>
      </c>
      <c r="AI301" s="50">
        <v>97.72727272727273</v>
      </c>
      <c r="AJ301" s="49">
        <v>44</v>
      </c>
    </row>
    <row r="302" spans="1:36" ht="15">
      <c r="A302" s="69" t="s">
        <v>515</v>
      </c>
      <c r="B302" s="69" t="s">
        <v>515</v>
      </c>
      <c r="C302" s="70"/>
      <c r="D302" s="71"/>
      <c r="E302" s="72"/>
      <c r="F302" s="73"/>
      <c r="G302" s="70"/>
      <c r="H302" s="74"/>
      <c r="I302" s="75"/>
      <c r="J302" s="75"/>
      <c r="K302" s="35" t="s">
        <v>65</v>
      </c>
      <c r="L302" s="82">
        <v>302</v>
      </c>
      <c r="M302" s="82"/>
      <c r="N302" s="77"/>
      <c r="O302" s="84" t="s">
        <v>716</v>
      </c>
      <c r="P302" s="84" t="s">
        <v>716</v>
      </c>
      <c r="Q302" s="84" t="s">
        <v>1010</v>
      </c>
      <c r="R302" s="86" t="s">
        <v>1505</v>
      </c>
      <c r="S302" s="88">
        <v>43438.60653935185</v>
      </c>
      <c r="T302" s="84">
        <v>901</v>
      </c>
      <c r="U302" s="84">
        <v>39</v>
      </c>
      <c r="V302" s="84"/>
      <c r="W302" s="84"/>
      <c r="X302" s="84" t="s">
        <v>1778</v>
      </c>
      <c r="Y302">
        <v>1</v>
      </c>
      <c r="Z302" s="83" t="str">
        <f>REPLACE(INDEX(GroupVertices[Group],MATCH(Edges[[#This Row],[Vertex 1]],GroupVertices[Vertex],0)),1,1,"")</f>
        <v>1</v>
      </c>
      <c r="AA302" s="83" t="str">
        <f>REPLACE(INDEX(GroupVertices[Group],MATCH(Edges[[#This Row],[Vertex 2]],GroupVertices[Vertex],0)),1,1,"")</f>
        <v>1</v>
      </c>
      <c r="AB302" s="49">
        <v>1</v>
      </c>
      <c r="AC302" s="50">
        <v>3.0303030303030303</v>
      </c>
      <c r="AD302" s="49">
        <v>1</v>
      </c>
      <c r="AE302" s="50">
        <v>3.0303030303030303</v>
      </c>
      <c r="AF302" s="49">
        <v>0</v>
      </c>
      <c r="AG302" s="50">
        <v>0</v>
      </c>
      <c r="AH302" s="49">
        <v>31</v>
      </c>
      <c r="AI302" s="50">
        <v>93.93939393939394</v>
      </c>
      <c r="AJ302" s="49">
        <v>33</v>
      </c>
    </row>
    <row r="303" spans="1:36" ht="15">
      <c r="A303" s="69" t="s">
        <v>516</v>
      </c>
      <c r="B303" s="69" t="s">
        <v>516</v>
      </c>
      <c r="C303" s="70"/>
      <c r="D303" s="71"/>
      <c r="E303" s="72"/>
      <c r="F303" s="73"/>
      <c r="G303" s="70"/>
      <c r="H303" s="74"/>
      <c r="I303" s="75"/>
      <c r="J303" s="75"/>
      <c r="K303" s="35" t="s">
        <v>65</v>
      </c>
      <c r="L303" s="82">
        <v>303</v>
      </c>
      <c r="M303" s="82"/>
      <c r="N303" s="77"/>
      <c r="O303" s="84" t="s">
        <v>716</v>
      </c>
      <c r="P303" s="84" t="s">
        <v>716</v>
      </c>
      <c r="Q303" s="84" t="s">
        <v>1011</v>
      </c>
      <c r="R303" s="86" t="s">
        <v>1506</v>
      </c>
      <c r="S303" s="88">
        <v>43438.958344907405</v>
      </c>
      <c r="T303" s="84">
        <v>145</v>
      </c>
      <c r="U303" s="84">
        <v>3</v>
      </c>
      <c r="V303" s="84"/>
      <c r="W303" s="84"/>
      <c r="X303" s="84"/>
      <c r="Y303">
        <v>1</v>
      </c>
      <c r="Z303" s="83" t="str">
        <f>REPLACE(INDEX(GroupVertices[Group],MATCH(Edges[[#This Row],[Vertex 1]],GroupVertices[Vertex],0)),1,1,"")</f>
        <v>1</v>
      </c>
      <c r="AA303" s="83" t="str">
        <f>REPLACE(INDEX(GroupVertices[Group],MATCH(Edges[[#This Row],[Vertex 2]],GroupVertices[Vertex],0)),1,1,"")</f>
        <v>1</v>
      </c>
      <c r="AB303" s="49">
        <v>2</v>
      </c>
      <c r="AC303" s="50">
        <v>4.3478260869565215</v>
      </c>
      <c r="AD303" s="49">
        <v>0</v>
      </c>
      <c r="AE303" s="50">
        <v>0</v>
      </c>
      <c r="AF303" s="49">
        <v>0</v>
      </c>
      <c r="AG303" s="50">
        <v>0</v>
      </c>
      <c r="AH303" s="49">
        <v>44</v>
      </c>
      <c r="AI303" s="50">
        <v>95.65217391304348</v>
      </c>
      <c r="AJ303" s="49">
        <v>46</v>
      </c>
    </row>
    <row r="304" spans="1:36" ht="15">
      <c r="A304" s="69" t="s">
        <v>517</v>
      </c>
      <c r="B304" s="69" t="s">
        <v>517</v>
      </c>
      <c r="C304" s="70"/>
      <c r="D304" s="71"/>
      <c r="E304" s="72"/>
      <c r="F304" s="73"/>
      <c r="G304" s="70"/>
      <c r="H304" s="74"/>
      <c r="I304" s="75"/>
      <c r="J304" s="75"/>
      <c r="K304" s="35" t="s">
        <v>65</v>
      </c>
      <c r="L304" s="82">
        <v>304</v>
      </c>
      <c r="M304" s="82"/>
      <c r="N304" s="77"/>
      <c r="O304" s="84" t="s">
        <v>716</v>
      </c>
      <c r="P304" s="84" t="s">
        <v>716</v>
      </c>
      <c r="Q304" s="84" t="s">
        <v>1012</v>
      </c>
      <c r="R304" s="86" t="s">
        <v>1507</v>
      </c>
      <c r="S304" s="88">
        <v>43439.21219907407</v>
      </c>
      <c r="T304" s="84">
        <v>1427</v>
      </c>
      <c r="U304" s="84">
        <v>122</v>
      </c>
      <c r="V304" s="84"/>
      <c r="W304" s="84"/>
      <c r="X304" s="84" t="s">
        <v>1749</v>
      </c>
      <c r="Y304">
        <v>1</v>
      </c>
      <c r="Z304" s="83" t="str">
        <f>REPLACE(INDEX(GroupVertices[Group],MATCH(Edges[[#This Row],[Vertex 1]],GroupVertices[Vertex],0)),1,1,"")</f>
        <v>1</v>
      </c>
      <c r="AA304" s="83" t="str">
        <f>REPLACE(INDEX(GroupVertices[Group],MATCH(Edges[[#This Row],[Vertex 2]],GroupVertices[Vertex],0)),1,1,"")</f>
        <v>1</v>
      </c>
      <c r="AB304" s="49">
        <v>0</v>
      </c>
      <c r="AC304" s="50">
        <v>0</v>
      </c>
      <c r="AD304" s="49">
        <v>0</v>
      </c>
      <c r="AE304" s="50">
        <v>0</v>
      </c>
      <c r="AF304" s="49">
        <v>0</v>
      </c>
      <c r="AG304" s="50">
        <v>0</v>
      </c>
      <c r="AH304" s="49">
        <v>22</v>
      </c>
      <c r="AI304" s="50">
        <v>100</v>
      </c>
      <c r="AJ304" s="49">
        <v>22</v>
      </c>
    </row>
    <row r="305" spans="1:36" ht="15">
      <c r="A305" s="69" t="s">
        <v>518</v>
      </c>
      <c r="B305" s="69" t="s">
        <v>518</v>
      </c>
      <c r="C305" s="70"/>
      <c r="D305" s="71"/>
      <c r="E305" s="72"/>
      <c r="F305" s="73"/>
      <c r="G305" s="70"/>
      <c r="H305" s="74"/>
      <c r="I305" s="75"/>
      <c r="J305" s="75"/>
      <c r="K305" s="35" t="s">
        <v>65</v>
      </c>
      <c r="L305" s="82">
        <v>305</v>
      </c>
      <c r="M305" s="82"/>
      <c r="N305" s="77"/>
      <c r="O305" s="84" t="s">
        <v>716</v>
      </c>
      <c r="P305" s="84" t="s">
        <v>716</v>
      </c>
      <c r="Q305" s="84" t="s">
        <v>1013</v>
      </c>
      <c r="R305" s="86" t="s">
        <v>1508</v>
      </c>
      <c r="S305" s="88">
        <v>43439.31260416667</v>
      </c>
      <c r="T305" s="84">
        <v>204</v>
      </c>
      <c r="U305" s="84">
        <v>95</v>
      </c>
      <c r="V305" s="84"/>
      <c r="W305" s="84"/>
      <c r="X305" s="84"/>
      <c r="Y305">
        <v>1</v>
      </c>
      <c r="Z305" s="83" t="str">
        <f>REPLACE(INDEX(GroupVertices[Group],MATCH(Edges[[#This Row],[Vertex 1]],GroupVertices[Vertex],0)),1,1,"")</f>
        <v>1</v>
      </c>
      <c r="AA305" s="83" t="str">
        <f>REPLACE(INDEX(GroupVertices[Group],MATCH(Edges[[#This Row],[Vertex 2]],GroupVertices[Vertex],0)),1,1,"")</f>
        <v>1</v>
      </c>
      <c r="AB305" s="49">
        <v>4</v>
      </c>
      <c r="AC305" s="50">
        <v>8</v>
      </c>
      <c r="AD305" s="49">
        <v>1</v>
      </c>
      <c r="AE305" s="50">
        <v>2</v>
      </c>
      <c r="AF305" s="49">
        <v>0</v>
      </c>
      <c r="AG305" s="50">
        <v>0</v>
      </c>
      <c r="AH305" s="49">
        <v>45</v>
      </c>
      <c r="AI305" s="50">
        <v>90</v>
      </c>
      <c r="AJ305" s="49">
        <v>50</v>
      </c>
    </row>
    <row r="306" spans="1:36" ht="15">
      <c r="A306" s="69" t="s">
        <v>519</v>
      </c>
      <c r="B306" s="69" t="s">
        <v>519</v>
      </c>
      <c r="C306" s="70"/>
      <c r="D306" s="71"/>
      <c r="E306" s="72"/>
      <c r="F306" s="73"/>
      <c r="G306" s="70"/>
      <c r="H306" s="74"/>
      <c r="I306" s="75"/>
      <c r="J306" s="75"/>
      <c r="K306" s="35" t="s">
        <v>65</v>
      </c>
      <c r="L306" s="82">
        <v>306</v>
      </c>
      <c r="M306" s="82"/>
      <c r="N306" s="77"/>
      <c r="O306" s="84" t="s">
        <v>716</v>
      </c>
      <c r="P306" s="84" t="s">
        <v>716</v>
      </c>
      <c r="Q306" s="84" t="s">
        <v>1014</v>
      </c>
      <c r="R306" s="86" t="s">
        <v>1509</v>
      </c>
      <c r="S306" s="88">
        <v>43439.31260416667</v>
      </c>
      <c r="T306" s="84">
        <v>96</v>
      </c>
      <c r="U306" s="84">
        <v>64</v>
      </c>
      <c r="V306" s="84"/>
      <c r="W306" s="84"/>
      <c r="X306" s="84"/>
      <c r="Y306">
        <v>1</v>
      </c>
      <c r="Z306" s="83" t="str">
        <f>REPLACE(INDEX(GroupVertices[Group],MATCH(Edges[[#This Row],[Vertex 1]],GroupVertices[Vertex],0)),1,1,"")</f>
        <v>1</v>
      </c>
      <c r="AA306" s="83" t="str">
        <f>REPLACE(INDEX(GroupVertices[Group],MATCH(Edges[[#This Row],[Vertex 2]],GroupVertices[Vertex],0)),1,1,"")</f>
        <v>1</v>
      </c>
      <c r="AB306" s="49">
        <v>4</v>
      </c>
      <c r="AC306" s="50">
        <v>7.547169811320755</v>
      </c>
      <c r="AD306" s="49">
        <v>1</v>
      </c>
      <c r="AE306" s="50">
        <v>1.8867924528301887</v>
      </c>
      <c r="AF306" s="49">
        <v>0</v>
      </c>
      <c r="AG306" s="50">
        <v>0</v>
      </c>
      <c r="AH306" s="49">
        <v>48</v>
      </c>
      <c r="AI306" s="50">
        <v>90.56603773584905</v>
      </c>
      <c r="AJ306" s="49">
        <v>53</v>
      </c>
    </row>
    <row r="307" spans="1:36" ht="15">
      <c r="A307" s="69" t="s">
        <v>520</v>
      </c>
      <c r="B307" s="69" t="s">
        <v>520</v>
      </c>
      <c r="C307" s="70"/>
      <c r="D307" s="71"/>
      <c r="E307" s="72"/>
      <c r="F307" s="73"/>
      <c r="G307" s="70"/>
      <c r="H307" s="74"/>
      <c r="I307" s="75"/>
      <c r="J307" s="75"/>
      <c r="K307" s="35" t="s">
        <v>65</v>
      </c>
      <c r="L307" s="82">
        <v>307</v>
      </c>
      <c r="M307" s="82"/>
      <c r="N307" s="77"/>
      <c r="O307" s="84" t="s">
        <v>716</v>
      </c>
      <c r="P307" s="84" t="s">
        <v>716</v>
      </c>
      <c r="Q307" s="84"/>
      <c r="R307" s="86" t="s">
        <v>1510</v>
      </c>
      <c r="S307" s="88">
        <v>43439.3403587963</v>
      </c>
      <c r="T307" s="84">
        <v>228</v>
      </c>
      <c r="U307" s="84">
        <v>16</v>
      </c>
      <c r="V307" s="84"/>
      <c r="W307" s="84"/>
      <c r="X307" s="84"/>
      <c r="Y307">
        <v>1</v>
      </c>
      <c r="Z307" s="83" t="str">
        <f>REPLACE(INDEX(GroupVertices[Group],MATCH(Edges[[#This Row],[Vertex 1]],GroupVertices[Vertex],0)),1,1,"")</f>
        <v>1</v>
      </c>
      <c r="AA307" s="83" t="str">
        <f>REPLACE(INDEX(GroupVertices[Group],MATCH(Edges[[#This Row],[Vertex 2]],GroupVertices[Vertex],0)),1,1,"")</f>
        <v>1</v>
      </c>
      <c r="AB307" s="49"/>
      <c r="AC307" s="50"/>
      <c r="AD307" s="49"/>
      <c r="AE307" s="50"/>
      <c r="AF307" s="49"/>
      <c r="AG307" s="50"/>
      <c r="AH307" s="49"/>
      <c r="AI307" s="50"/>
      <c r="AJ307" s="49"/>
    </row>
    <row r="308" spans="1:36" ht="15">
      <c r="A308" s="69" t="s">
        <v>521</v>
      </c>
      <c r="B308" s="69" t="s">
        <v>521</v>
      </c>
      <c r="C308" s="70"/>
      <c r="D308" s="71"/>
      <c r="E308" s="72"/>
      <c r="F308" s="73"/>
      <c r="G308" s="70"/>
      <c r="H308" s="74"/>
      <c r="I308" s="75"/>
      <c r="J308" s="75"/>
      <c r="K308" s="35" t="s">
        <v>65</v>
      </c>
      <c r="L308" s="82">
        <v>308</v>
      </c>
      <c r="M308" s="82"/>
      <c r="N308" s="77"/>
      <c r="O308" s="84" t="s">
        <v>716</v>
      </c>
      <c r="P308" s="84" t="s">
        <v>716</v>
      </c>
      <c r="Q308" s="84" t="s">
        <v>1015</v>
      </c>
      <c r="R308" s="86" t="s">
        <v>1511</v>
      </c>
      <c r="S308" s="88">
        <v>43439.41805555556</v>
      </c>
      <c r="T308" s="84">
        <v>183</v>
      </c>
      <c r="U308" s="84">
        <v>1</v>
      </c>
      <c r="V308" s="84"/>
      <c r="W308" s="84"/>
      <c r="X308" s="84"/>
      <c r="Y308">
        <v>1</v>
      </c>
      <c r="Z308" s="83" t="str">
        <f>REPLACE(INDEX(GroupVertices[Group],MATCH(Edges[[#This Row],[Vertex 1]],GroupVertices[Vertex],0)),1,1,"")</f>
        <v>1</v>
      </c>
      <c r="AA308" s="83" t="str">
        <f>REPLACE(INDEX(GroupVertices[Group],MATCH(Edges[[#This Row],[Vertex 2]],GroupVertices[Vertex],0)),1,1,"")</f>
        <v>1</v>
      </c>
      <c r="AB308" s="49">
        <v>1</v>
      </c>
      <c r="AC308" s="50">
        <v>3.125</v>
      </c>
      <c r="AD308" s="49">
        <v>2</v>
      </c>
      <c r="AE308" s="50">
        <v>6.25</v>
      </c>
      <c r="AF308" s="49">
        <v>0</v>
      </c>
      <c r="AG308" s="50">
        <v>0</v>
      </c>
      <c r="AH308" s="49">
        <v>29</v>
      </c>
      <c r="AI308" s="50">
        <v>90.625</v>
      </c>
      <c r="AJ308" s="49">
        <v>32</v>
      </c>
    </row>
    <row r="309" spans="1:36" ht="15">
      <c r="A309" s="69" t="s">
        <v>522</v>
      </c>
      <c r="B309" s="69" t="s">
        <v>522</v>
      </c>
      <c r="C309" s="70"/>
      <c r="D309" s="71"/>
      <c r="E309" s="72"/>
      <c r="F309" s="73"/>
      <c r="G309" s="70"/>
      <c r="H309" s="74"/>
      <c r="I309" s="75"/>
      <c r="J309" s="75"/>
      <c r="K309" s="35" t="s">
        <v>65</v>
      </c>
      <c r="L309" s="82">
        <v>309</v>
      </c>
      <c r="M309" s="82"/>
      <c r="N309" s="77"/>
      <c r="O309" s="84" t="s">
        <v>716</v>
      </c>
      <c r="P309" s="84" t="s">
        <v>716</v>
      </c>
      <c r="Q309" s="84"/>
      <c r="R309" s="86" t="s">
        <v>1512</v>
      </c>
      <c r="S309" s="88">
        <v>43439.85912037037</v>
      </c>
      <c r="T309" s="84">
        <v>208</v>
      </c>
      <c r="U309" s="84">
        <v>7</v>
      </c>
      <c r="V309" s="84"/>
      <c r="W309" s="84"/>
      <c r="X309" s="84"/>
      <c r="Y309">
        <v>1</v>
      </c>
      <c r="Z309" s="83" t="str">
        <f>REPLACE(INDEX(GroupVertices[Group],MATCH(Edges[[#This Row],[Vertex 1]],GroupVertices[Vertex],0)),1,1,"")</f>
        <v>1</v>
      </c>
      <c r="AA309" s="83" t="str">
        <f>REPLACE(INDEX(GroupVertices[Group],MATCH(Edges[[#This Row],[Vertex 2]],GroupVertices[Vertex],0)),1,1,"")</f>
        <v>1</v>
      </c>
      <c r="AB309" s="49"/>
      <c r="AC309" s="50"/>
      <c r="AD309" s="49"/>
      <c r="AE309" s="50"/>
      <c r="AF309" s="49"/>
      <c r="AG309" s="50"/>
      <c r="AH309" s="49"/>
      <c r="AI309" s="50"/>
      <c r="AJ309" s="49"/>
    </row>
    <row r="310" spans="1:36" ht="15">
      <c r="A310" s="69" t="s">
        <v>523</v>
      </c>
      <c r="B310" s="69" t="s">
        <v>523</v>
      </c>
      <c r="C310" s="70"/>
      <c r="D310" s="71"/>
      <c r="E310" s="72"/>
      <c r="F310" s="73"/>
      <c r="G310" s="70"/>
      <c r="H310" s="74"/>
      <c r="I310" s="75"/>
      <c r="J310" s="75"/>
      <c r="K310" s="35" t="s">
        <v>65</v>
      </c>
      <c r="L310" s="82">
        <v>310</v>
      </c>
      <c r="M310" s="82"/>
      <c r="N310" s="77"/>
      <c r="O310" s="84" t="s">
        <v>716</v>
      </c>
      <c r="P310" s="84" t="s">
        <v>716</v>
      </c>
      <c r="Q310" s="84" t="s">
        <v>1016</v>
      </c>
      <c r="R310" s="86" t="s">
        <v>1513</v>
      </c>
      <c r="S310" s="88">
        <v>43439.93173611111</v>
      </c>
      <c r="T310" s="84">
        <v>256</v>
      </c>
      <c r="U310" s="84">
        <v>71</v>
      </c>
      <c r="V310" s="84"/>
      <c r="W310" s="84"/>
      <c r="X310" s="84"/>
      <c r="Y310">
        <v>1</v>
      </c>
      <c r="Z310" s="83" t="str">
        <f>REPLACE(INDEX(GroupVertices[Group],MATCH(Edges[[#This Row],[Vertex 1]],GroupVertices[Vertex],0)),1,1,"")</f>
        <v>1</v>
      </c>
      <c r="AA310" s="83" t="str">
        <f>REPLACE(INDEX(GroupVertices[Group],MATCH(Edges[[#This Row],[Vertex 2]],GroupVertices[Vertex],0)),1,1,"")</f>
        <v>1</v>
      </c>
      <c r="AB310" s="49">
        <v>1</v>
      </c>
      <c r="AC310" s="50">
        <v>9.090909090909092</v>
      </c>
      <c r="AD310" s="49">
        <v>1</v>
      </c>
      <c r="AE310" s="50">
        <v>9.090909090909092</v>
      </c>
      <c r="AF310" s="49">
        <v>0</v>
      </c>
      <c r="AG310" s="50">
        <v>0</v>
      </c>
      <c r="AH310" s="49">
        <v>9</v>
      </c>
      <c r="AI310" s="50">
        <v>81.81818181818181</v>
      </c>
      <c r="AJ310" s="49">
        <v>11</v>
      </c>
    </row>
    <row r="311" spans="1:36" ht="15">
      <c r="A311" s="69" t="s">
        <v>524</v>
      </c>
      <c r="B311" s="69" t="s">
        <v>524</v>
      </c>
      <c r="C311" s="70"/>
      <c r="D311" s="71"/>
      <c r="E311" s="72"/>
      <c r="F311" s="73"/>
      <c r="G311" s="70"/>
      <c r="H311" s="74"/>
      <c r="I311" s="75"/>
      <c r="J311" s="75"/>
      <c r="K311" s="35" t="s">
        <v>65</v>
      </c>
      <c r="L311" s="82">
        <v>311</v>
      </c>
      <c r="M311" s="82"/>
      <c r="N311" s="77"/>
      <c r="O311" s="84" t="s">
        <v>716</v>
      </c>
      <c r="P311" s="84" t="s">
        <v>716</v>
      </c>
      <c r="Q311" s="84" t="s">
        <v>1017</v>
      </c>
      <c r="R311" s="86" t="s">
        <v>1514</v>
      </c>
      <c r="S311" s="88">
        <v>43440.16667824074</v>
      </c>
      <c r="T311" s="84">
        <v>724</v>
      </c>
      <c r="U311" s="84">
        <v>14</v>
      </c>
      <c r="V311" s="84"/>
      <c r="W311" s="84"/>
      <c r="X311" s="84"/>
      <c r="Y311">
        <v>1</v>
      </c>
      <c r="Z311" s="83" t="str">
        <f>REPLACE(INDEX(GroupVertices[Group],MATCH(Edges[[#This Row],[Vertex 1]],GroupVertices[Vertex],0)),1,1,"")</f>
        <v>1</v>
      </c>
      <c r="AA311" s="83" t="str">
        <f>REPLACE(INDEX(GroupVertices[Group],MATCH(Edges[[#This Row],[Vertex 2]],GroupVertices[Vertex],0)),1,1,"")</f>
        <v>1</v>
      </c>
      <c r="AB311" s="49">
        <v>1</v>
      </c>
      <c r="AC311" s="50">
        <v>6.25</v>
      </c>
      <c r="AD311" s="49">
        <v>0</v>
      </c>
      <c r="AE311" s="50">
        <v>0</v>
      </c>
      <c r="AF311" s="49">
        <v>0</v>
      </c>
      <c r="AG311" s="50">
        <v>0</v>
      </c>
      <c r="AH311" s="49">
        <v>15</v>
      </c>
      <c r="AI311" s="50">
        <v>93.75</v>
      </c>
      <c r="AJ311" s="49">
        <v>16</v>
      </c>
    </row>
    <row r="312" spans="1:36" ht="15">
      <c r="A312" s="69" t="s">
        <v>525</v>
      </c>
      <c r="B312" s="69" t="s">
        <v>525</v>
      </c>
      <c r="C312" s="70"/>
      <c r="D312" s="71"/>
      <c r="E312" s="72"/>
      <c r="F312" s="73"/>
      <c r="G312" s="70"/>
      <c r="H312" s="74"/>
      <c r="I312" s="75"/>
      <c r="J312" s="75"/>
      <c r="K312" s="35" t="s">
        <v>65</v>
      </c>
      <c r="L312" s="82">
        <v>312</v>
      </c>
      <c r="M312" s="82"/>
      <c r="N312" s="77"/>
      <c r="O312" s="84" t="s">
        <v>716</v>
      </c>
      <c r="P312" s="84" t="s">
        <v>716</v>
      </c>
      <c r="Q312" s="84" t="s">
        <v>1018</v>
      </c>
      <c r="R312" s="86" t="s">
        <v>1515</v>
      </c>
      <c r="S312" s="88">
        <v>43440.45694444444</v>
      </c>
      <c r="T312" s="84">
        <v>156</v>
      </c>
      <c r="U312" s="84">
        <v>12</v>
      </c>
      <c r="V312" s="84"/>
      <c r="W312" s="84"/>
      <c r="X312" s="84"/>
      <c r="Y312">
        <v>1</v>
      </c>
      <c r="Z312" s="83" t="str">
        <f>REPLACE(INDEX(GroupVertices[Group],MATCH(Edges[[#This Row],[Vertex 1]],GroupVertices[Vertex],0)),1,1,"")</f>
        <v>1</v>
      </c>
      <c r="AA312" s="83" t="str">
        <f>REPLACE(INDEX(GroupVertices[Group],MATCH(Edges[[#This Row],[Vertex 2]],GroupVertices[Vertex],0)),1,1,"")</f>
        <v>1</v>
      </c>
      <c r="AB312" s="49">
        <v>0</v>
      </c>
      <c r="AC312" s="50">
        <v>0</v>
      </c>
      <c r="AD312" s="49">
        <v>3</v>
      </c>
      <c r="AE312" s="50">
        <v>13.043478260869565</v>
      </c>
      <c r="AF312" s="49">
        <v>0</v>
      </c>
      <c r="AG312" s="50">
        <v>0</v>
      </c>
      <c r="AH312" s="49">
        <v>20</v>
      </c>
      <c r="AI312" s="50">
        <v>86.95652173913044</v>
      </c>
      <c r="AJ312" s="49">
        <v>23</v>
      </c>
    </row>
    <row r="313" spans="1:36" ht="15">
      <c r="A313" s="69" t="s">
        <v>526</v>
      </c>
      <c r="B313" s="69" t="s">
        <v>526</v>
      </c>
      <c r="C313" s="70"/>
      <c r="D313" s="71"/>
      <c r="E313" s="72"/>
      <c r="F313" s="73"/>
      <c r="G313" s="70"/>
      <c r="H313" s="74"/>
      <c r="I313" s="75"/>
      <c r="J313" s="75"/>
      <c r="K313" s="35" t="s">
        <v>65</v>
      </c>
      <c r="L313" s="82">
        <v>313</v>
      </c>
      <c r="M313" s="82"/>
      <c r="N313" s="77"/>
      <c r="O313" s="84" t="s">
        <v>716</v>
      </c>
      <c r="P313" s="84" t="s">
        <v>716</v>
      </c>
      <c r="Q313" s="84" t="s">
        <v>1019</v>
      </c>
      <c r="R313" s="86" t="s">
        <v>1516</v>
      </c>
      <c r="S313" s="88">
        <v>43440.80380787037</v>
      </c>
      <c r="T313" s="84">
        <v>993</v>
      </c>
      <c r="U313" s="84">
        <v>116</v>
      </c>
      <c r="V313" s="84"/>
      <c r="W313" s="84"/>
      <c r="X313" s="84"/>
      <c r="Y313">
        <v>1</v>
      </c>
      <c r="Z313" s="83" t="str">
        <f>REPLACE(INDEX(GroupVertices[Group],MATCH(Edges[[#This Row],[Vertex 1]],GroupVertices[Vertex],0)),1,1,"")</f>
        <v>1</v>
      </c>
      <c r="AA313" s="83" t="str">
        <f>REPLACE(INDEX(GroupVertices[Group],MATCH(Edges[[#This Row],[Vertex 2]],GroupVertices[Vertex],0)),1,1,"")</f>
        <v>1</v>
      </c>
      <c r="AB313" s="49">
        <v>0</v>
      </c>
      <c r="AC313" s="50">
        <v>0</v>
      </c>
      <c r="AD313" s="49">
        <v>0</v>
      </c>
      <c r="AE313" s="50">
        <v>0</v>
      </c>
      <c r="AF313" s="49">
        <v>0</v>
      </c>
      <c r="AG313" s="50">
        <v>0</v>
      </c>
      <c r="AH313" s="49">
        <v>9</v>
      </c>
      <c r="AI313" s="50">
        <v>100</v>
      </c>
      <c r="AJ313" s="49">
        <v>9</v>
      </c>
    </row>
    <row r="314" spans="1:36" ht="15">
      <c r="A314" s="69" t="s">
        <v>527</v>
      </c>
      <c r="B314" s="69" t="s">
        <v>527</v>
      </c>
      <c r="C314" s="70"/>
      <c r="D314" s="71"/>
      <c r="E314" s="72"/>
      <c r="F314" s="73"/>
      <c r="G314" s="70"/>
      <c r="H314" s="74"/>
      <c r="I314" s="75"/>
      <c r="J314" s="75"/>
      <c r="K314" s="35" t="s">
        <v>65</v>
      </c>
      <c r="L314" s="82">
        <v>314</v>
      </c>
      <c r="M314" s="82"/>
      <c r="N314" s="77"/>
      <c r="O314" s="84" t="s">
        <v>716</v>
      </c>
      <c r="P314" s="84" t="s">
        <v>716</v>
      </c>
      <c r="Q314" s="84" t="s">
        <v>1020</v>
      </c>
      <c r="R314" s="86" t="s">
        <v>1517</v>
      </c>
      <c r="S314" s="88">
        <v>43440.958333333336</v>
      </c>
      <c r="T314" s="84">
        <v>580</v>
      </c>
      <c r="U314" s="84">
        <v>78</v>
      </c>
      <c r="V314" s="84"/>
      <c r="W314" s="84"/>
      <c r="X314" s="84"/>
      <c r="Y314">
        <v>1</v>
      </c>
      <c r="Z314" s="83" t="str">
        <f>REPLACE(INDEX(GroupVertices[Group],MATCH(Edges[[#This Row],[Vertex 1]],GroupVertices[Vertex],0)),1,1,"")</f>
        <v>1</v>
      </c>
      <c r="AA314" s="83" t="str">
        <f>REPLACE(INDEX(GroupVertices[Group],MATCH(Edges[[#This Row],[Vertex 2]],GroupVertices[Vertex],0)),1,1,"")</f>
        <v>1</v>
      </c>
      <c r="AB314" s="49">
        <v>0</v>
      </c>
      <c r="AC314" s="50">
        <v>0</v>
      </c>
      <c r="AD314" s="49">
        <v>0</v>
      </c>
      <c r="AE314" s="50">
        <v>0</v>
      </c>
      <c r="AF314" s="49">
        <v>0</v>
      </c>
      <c r="AG314" s="50">
        <v>0</v>
      </c>
      <c r="AH314" s="49">
        <v>0</v>
      </c>
      <c r="AI314" s="50">
        <v>0</v>
      </c>
      <c r="AJ314" s="49">
        <v>0</v>
      </c>
    </row>
    <row r="315" spans="1:36" ht="15">
      <c r="A315" s="69" t="s">
        <v>528</v>
      </c>
      <c r="B315" s="69" t="s">
        <v>528</v>
      </c>
      <c r="C315" s="70"/>
      <c r="D315" s="71"/>
      <c r="E315" s="72"/>
      <c r="F315" s="73"/>
      <c r="G315" s="70"/>
      <c r="H315" s="74"/>
      <c r="I315" s="75"/>
      <c r="J315" s="75"/>
      <c r="K315" s="35" t="s">
        <v>65</v>
      </c>
      <c r="L315" s="82">
        <v>315</v>
      </c>
      <c r="M315" s="82"/>
      <c r="N315" s="77"/>
      <c r="O315" s="84" t="s">
        <v>716</v>
      </c>
      <c r="P315" s="84" t="s">
        <v>716</v>
      </c>
      <c r="Q315" s="84" t="s">
        <v>1021</v>
      </c>
      <c r="R315" s="86" t="s">
        <v>1518</v>
      </c>
      <c r="S315" s="88">
        <v>43441.166666666664</v>
      </c>
      <c r="T315" s="84">
        <v>689</v>
      </c>
      <c r="U315" s="84">
        <v>105</v>
      </c>
      <c r="V315" s="84"/>
      <c r="W315" s="84"/>
      <c r="X315" s="84" t="s">
        <v>1779</v>
      </c>
      <c r="Y315">
        <v>1</v>
      </c>
      <c r="Z315" s="83" t="str">
        <f>REPLACE(INDEX(GroupVertices[Group],MATCH(Edges[[#This Row],[Vertex 1]],GroupVertices[Vertex],0)),1,1,"")</f>
        <v>1</v>
      </c>
      <c r="AA315" s="83" t="str">
        <f>REPLACE(INDEX(GroupVertices[Group],MATCH(Edges[[#This Row],[Vertex 2]],GroupVertices[Vertex],0)),1,1,"")</f>
        <v>1</v>
      </c>
      <c r="AB315" s="49">
        <v>0</v>
      </c>
      <c r="AC315" s="50">
        <v>0</v>
      </c>
      <c r="AD315" s="49">
        <v>0</v>
      </c>
      <c r="AE315" s="50">
        <v>0</v>
      </c>
      <c r="AF315" s="49">
        <v>0</v>
      </c>
      <c r="AG315" s="50">
        <v>0</v>
      </c>
      <c r="AH315" s="49">
        <v>19</v>
      </c>
      <c r="AI315" s="50">
        <v>100</v>
      </c>
      <c r="AJ315" s="49">
        <v>19</v>
      </c>
    </row>
    <row r="316" spans="1:36" ht="15">
      <c r="A316" s="69" t="s">
        <v>529</v>
      </c>
      <c r="B316" s="69" t="s">
        <v>529</v>
      </c>
      <c r="C316" s="70"/>
      <c r="D316" s="71"/>
      <c r="E316" s="72"/>
      <c r="F316" s="73"/>
      <c r="G316" s="70"/>
      <c r="H316" s="74"/>
      <c r="I316" s="75"/>
      <c r="J316" s="75"/>
      <c r="K316" s="35" t="s">
        <v>65</v>
      </c>
      <c r="L316" s="82">
        <v>316</v>
      </c>
      <c r="M316" s="82"/>
      <c r="N316" s="77"/>
      <c r="O316" s="84" t="s">
        <v>716</v>
      </c>
      <c r="P316" s="84" t="s">
        <v>716</v>
      </c>
      <c r="Q316" s="84" t="s">
        <v>1022</v>
      </c>
      <c r="R316" s="86" t="s">
        <v>1519</v>
      </c>
      <c r="S316" s="88">
        <v>43441.60469907407</v>
      </c>
      <c r="T316" s="84">
        <v>624</v>
      </c>
      <c r="U316" s="84">
        <v>71</v>
      </c>
      <c r="V316" s="84"/>
      <c r="W316" s="84"/>
      <c r="X316" s="84" t="s">
        <v>1775</v>
      </c>
      <c r="Y316">
        <v>1</v>
      </c>
      <c r="Z316" s="83" t="str">
        <f>REPLACE(INDEX(GroupVertices[Group],MATCH(Edges[[#This Row],[Vertex 1]],GroupVertices[Vertex],0)),1,1,"")</f>
        <v>1</v>
      </c>
      <c r="AA316" s="83" t="str">
        <f>REPLACE(INDEX(GroupVertices[Group],MATCH(Edges[[#This Row],[Vertex 2]],GroupVertices[Vertex],0)),1,1,"")</f>
        <v>1</v>
      </c>
      <c r="AB316" s="49">
        <v>0</v>
      </c>
      <c r="AC316" s="50">
        <v>0</v>
      </c>
      <c r="AD316" s="49">
        <v>0</v>
      </c>
      <c r="AE316" s="50">
        <v>0</v>
      </c>
      <c r="AF316" s="49">
        <v>0</v>
      </c>
      <c r="AG316" s="50">
        <v>0</v>
      </c>
      <c r="AH316" s="49">
        <v>13</v>
      </c>
      <c r="AI316" s="50">
        <v>100</v>
      </c>
      <c r="AJ316" s="49">
        <v>13</v>
      </c>
    </row>
    <row r="317" spans="1:36" ht="15">
      <c r="A317" s="69" t="s">
        <v>530</v>
      </c>
      <c r="B317" s="69" t="s">
        <v>530</v>
      </c>
      <c r="C317" s="70"/>
      <c r="D317" s="71"/>
      <c r="E317" s="72"/>
      <c r="F317" s="73"/>
      <c r="G317" s="70"/>
      <c r="H317" s="74"/>
      <c r="I317" s="75"/>
      <c r="J317" s="75"/>
      <c r="K317" s="35" t="s">
        <v>65</v>
      </c>
      <c r="L317" s="82">
        <v>317</v>
      </c>
      <c r="M317" s="82"/>
      <c r="N317" s="77"/>
      <c r="O317" s="84" t="s">
        <v>716</v>
      </c>
      <c r="P317" s="84" t="s">
        <v>716</v>
      </c>
      <c r="Q317" s="84" t="s">
        <v>1023</v>
      </c>
      <c r="R317" s="86" t="s">
        <v>1520</v>
      </c>
      <c r="S317" s="88">
        <v>43441.643055555556</v>
      </c>
      <c r="T317" s="84">
        <v>147</v>
      </c>
      <c r="U317" s="84">
        <v>5</v>
      </c>
      <c r="V317" s="84"/>
      <c r="W317" s="84"/>
      <c r="X317" s="84" t="s">
        <v>1775</v>
      </c>
      <c r="Y317">
        <v>1</v>
      </c>
      <c r="Z317" s="83" t="str">
        <f>REPLACE(INDEX(GroupVertices[Group],MATCH(Edges[[#This Row],[Vertex 1]],GroupVertices[Vertex],0)),1,1,"")</f>
        <v>1</v>
      </c>
      <c r="AA317" s="83" t="str">
        <f>REPLACE(INDEX(GroupVertices[Group],MATCH(Edges[[#This Row],[Vertex 2]],GroupVertices[Vertex],0)),1,1,"")</f>
        <v>1</v>
      </c>
      <c r="AB317" s="49">
        <v>1</v>
      </c>
      <c r="AC317" s="50">
        <v>4.761904761904762</v>
      </c>
      <c r="AD317" s="49">
        <v>0</v>
      </c>
      <c r="AE317" s="50">
        <v>0</v>
      </c>
      <c r="AF317" s="49">
        <v>0</v>
      </c>
      <c r="AG317" s="50">
        <v>0</v>
      </c>
      <c r="AH317" s="49">
        <v>20</v>
      </c>
      <c r="AI317" s="50">
        <v>95.23809523809524</v>
      </c>
      <c r="AJ317" s="49">
        <v>21</v>
      </c>
    </row>
    <row r="318" spans="1:36" ht="15">
      <c r="A318" s="69" t="s">
        <v>531</v>
      </c>
      <c r="B318" s="69" t="s">
        <v>531</v>
      </c>
      <c r="C318" s="70"/>
      <c r="D318" s="71"/>
      <c r="E318" s="72"/>
      <c r="F318" s="73"/>
      <c r="G318" s="70"/>
      <c r="H318" s="74"/>
      <c r="I318" s="75"/>
      <c r="J318" s="75"/>
      <c r="K318" s="35" t="s">
        <v>65</v>
      </c>
      <c r="L318" s="82">
        <v>318</v>
      </c>
      <c r="M318" s="82"/>
      <c r="N318" s="77"/>
      <c r="O318" s="84" t="s">
        <v>716</v>
      </c>
      <c r="P318" s="84" t="s">
        <v>716</v>
      </c>
      <c r="Q318" s="84" t="s">
        <v>1024</v>
      </c>
      <c r="R318" s="86" t="s">
        <v>1521</v>
      </c>
      <c r="S318" s="88">
        <v>43441.83326388889</v>
      </c>
      <c r="T318" s="84">
        <v>227</v>
      </c>
      <c r="U318" s="84">
        <v>3</v>
      </c>
      <c r="V318" s="84"/>
      <c r="W318" s="84"/>
      <c r="X318" s="84"/>
      <c r="Y318">
        <v>1</v>
      </c>
      <c r="Z318" s="83" t="str">
        <f>REPLACE(INDEX(GroupVertices[Group],MATCH(Edges[[#This Row],[Vertex 1]],GroupVertices[Vertex],0)),1,1,"")</f>
        <v>1</v>
      </c>
      <c r="AA318" s="83" t="str">
        <f>REPLACE(INDEX(GroupVertices[Group],MATCH(Edges[[#This Row],[Vertex 2]],GroupVertices[Vertex],0)),1,1,"")</f>
        <v>1</v>
      </c>
      <c r="AB318" s="49">
        <v>0</v>
      </c>
      <c r="AC318" s="50">
        <v>0</v>
      </c>
      <c r="AD318" s="49">
        <v>0</v>
      </c>
      <c r="AE318" s="50">
        <v>0</v>
      </c>
      <c r="AF318" s="49">
        <v>0</v>
      </c>
      <c r="AG318" s="50">
        <v>0</v>
      </c>
      <c r="AH318" s="49">
        <v>17</v>
      </c>
      <c r="AI318" s="50">
        <v>100</v>
      </c>
      <c r="AJ318" s="49">
        <v>17</v>
      </c>
    </row>
    <row r="319" spans="1:36" ht="15">
      <c r="A319" s="69" t="s">
        <v>532</v>
      </c>
      <c r="B319" s="69" t="s">
        <v>532</v>
      </c>
      <c r="C319" s="70"/>
      <c r="D319" s="71"/>
      <c r="E319" s="72"/>
      <c r="F319" s="73"/>
      <c r="G319" s="70"/>
      <c r="H319" s="74"/>
      <c r="I319" s="75"/>
      <c r="J319" s="75"/>
      <c r="K319" s="35" t="s">
        <v>65</v>
      </c>
      <c r="L319" s="82">
        <v>319</v>
      </c>
      <c r="M319" s="82"/>
      <c r="N319" s="77"/>
      <c r="O319" s="84" t="s">
        <v>716</v>
      </c>
      <c r="P319" s="84" t="s">
        <v>716</v>
      </c>
      <c r="Q319" s="84" t="s">
        <v>1025</v>
      </c>
      <c r="R319" s="86" t="s">
        <v>1522</v>
      </c>
      <c r="S319" s="88">
        <v>43441.954780092594</v>
      </c>
      <c r="T319" s="84">
        <v>521</v>
      </c>
      <c r="U319" s="84">
        <v>28</v>
      </c>
      <c r="V319" s="84"/>
      <c r="W319" s="84"/>
      <c r="X319" s="84"/>
      <c r="Y319">
        <v>1</v>
      </c>
      <c r="Z319" s="83" t="str">
        <f>REPLACE(INDEX(GroupVertices[Group],MATCH(Edges[[#This Row],[Vertex 1]],GroupVertices[Vertex],0)),1,1,"")</f>
        <v>1</v>
      </c>
      <c r="AA319" s="83" t="str">
        <f>REPLACE(INDEX(GroupVertices[Group],MATCH(Edges[[#This Row],[Vertex 2]],GroupVertices[Vertex],0)),1,1,"")</f>
        <v>1</v>
      </c>
      <c r="AB319" s="49">
        <v>1</v>
      </c>
      <c r="AC319" s="50">
        <v>2.7027027027027026</v>
      </c>
      <c r="AD319" s="49">
        <v>2</v>
      </c>
      <c r="AE319" s="50">
        <v>5.405405405405405</v>
      </c>
      <c r="AF319" s="49">
        <v>0</v>
      </c>
      <c r="AG319" s="50">
        <v>0</v>
      </c>
      <c r="AH319" s="49">
        <v>34</v>
      </c>
      <c r="AI319" s="50">
        <v>91.89189189189189</v>
      </c>
      <c r="AJ319" s="49">
        <v>37</v>
      </c>
    </row>
    <row r="320" spans="1:36" ht="15">
      <c r="A320" s="69" t="s">
        <v>533</v>
      </c>
      <c r="B320" s="69" t="s">
        <v>533</v>
      </c>
      <c r="C320" s="70"/>
      <c r="D320" s="71"/>
      <c r="E320" s="72"/>
      <c r="F320" s="73"/>
      <c r="G320" s="70"/>
      <c r="H320" s="74"/>
      <c r="I320" s="75"/>
      <c r="J320" s="75"/>
      <c r="K320" s="35" t="s">
        <v>65</v>
      </c>
      <c r="L320" s="82">
        <v>320</v>
      </c>
      <c r="M320" s="82"/>
      <c r="N320" s="77"/>
      <c r="O320" s="84" t="s">
        <v>716</v>
      </c>
      <c r="P320" s="84" t="s">
        <v>716</v>
      </c>
      <c r="Q320" s="84" t="s">
        <v>1026</v>
      </c>
      <c r="R320" s="86" t="s">
        <v>1523</v>
      </c>
      <c r="S320" s="88">
        <v>43442.2505787037</v>
      </c>
      <c r="T320" s="84">
        <v>292</v>
      </c>
      <c r="U320" s="84">
        <v>13</v>
      </c>
      <c r="V320" s="84"/>
      <c r="W320" s="84"/>
      <c r="X320" s="84"/>
      <c r="Y320">
        <v>1</v>
      </c>
      <c r="Z320" s="83" t="str">
        <f>REPLACE(INDEX(GroupVertices[Group],MATCH(Edges[[#This Row],[Vertex 1]],GroupVertices[Vertex],0)),1,1,"")</f>
        <v>1</v>
      </c>
      <c r="AA320" s="83" t="str">
        <f>REPLACE(INDEX(GroupVertices[Group],MATCH(Edges[[#This Row],[Vertex 2]],GroupVertices[Vertex],0)),1,1,"")</f>
        <v>1</v>
      </c>
      <c r="AB320" s="49">
        <v>2</v>
      </c>
      <c r="AC320" s="50">
        <v>5.882352941176471</v>
      </c>
      <c r="AD320" s="49">
        <v>1</v>
      </c>
      <c r="AE320" s="50">
        <v>2.9411764705882355</v>
      </c>
      <c r="AF320" s="49">
        <v>0</v>
      </c>
      <c r="AG320" s="50">
        <v>0</v>
      </c>
      <c r="AH320" s="49">
        <v>31</v>
      </c>
      <c r="AI320" s="50">
        <v>91.17647058823529</v>
      </c>
      <c r="AJ320" s="49">
        <v>34</v>
      </c>
    </row>
    <row r="321" spans="1:36" ht="15">
      <c r="A321" s="69" t="s">
        <v>534</v>
      </c>
      <c r="B321" s="69" t="s">
        <v>534</v>
      </c>
      <c r="C321" s="70"/>
      <c r="D321" s="71"/>
      <c r="E321" s="72"/>
      <c r="F321" s="73"/>
      <c r="G321" s="70"/>
      <c r="H321" s="74"/>
      <c r="I321" s="75"/>
      <c r="J321" s="75"/>
      <c r="K321" s="35" t="s">
        <v>65</v>
      </c>
      <c r="L321" s="82">
        <v>321</v>
      </c>
      <c r="M321" s="82"/>
      <c r="N321" s="77"/>
      <c r="O321" s="84" t="s">
        <v>716</v>
      </c>
      <c r="P321" s="84" t="s">
        <v>716</v>
      </c>
      <c r="Q321" s="84" t="s">
        <v>1027</v>
      </c>
      <c r="R321" s="86" t="s">
        <v>1524</v>
      </c>
      <c r="S321" s="88">
        <v>43442.8125</v>
      </c>
      <c r="T321" s="84">
        <v>143</v>
      </c>
      <c r="U321" s="84">
        <v>11</v>
      </c>
      <c r="V321" s="84"/>
      <c r="W321" s="84"/>
      <c r="X321" s="84"/>
      <c r="Y321">
        <v>1</v>
      </c>
      <c r="Z321" s="83" t="str">
        <f>REPLACE(INDEX(GroupVertices[Group],MATCH(Edges[[#This Row],[Vertex 1]],GroupVertices[Vertex],0)),1,1,"")</f>
        <v>1</v>
      </c>
      <c r="AA321" s="83" t="str">
        <f>REPLACE(INDEX(GroupVertices[Group],MATCH(Edges[[#This Row],[Vertex 2]],GroupVertices[Vertex],0)),1,1,"")</f>
        <v>1</v>
      </c>
      <c r="AB321" s="49">
        <v>3</v>
      </c>
      <c r="AC321" s="50">
        <v>14.285714285714286</v>
      </c>
      <c r="AD321" s="49">
        <v>0</v>
      </c>
      <c r="AE321" s="50">
        <v>0</v>
      </c>
      <c r="AF321" s="49">
        <v>0</v>
      </c>
      <c r="AG321" s="50">
        <v>0</v>
      </c>
      <c r="AH321" s="49">
        <v>18</v>
      </c>
      <c r="AI321" s="50">
        <v>85.71428571428571</v>
      </c>
      <c r="AJ321" s="49">
        <v>21</v>
      </c>
    </row>
    <row r="322" spans="1:36" ht="15">
      <c r="A322" s="69" t="s">
        <v>535</v>
      </c>
      <c r="B322" s="69" t="s">
        <v>535</v>
      </c>
      <c r="C322" s="70"/>
      <c r="D322" s="71"/>
      <c r="E322" s="72"/>
      <c r="F322" s="73"/>
      <c r="G322" s="70"/>
      <c r="H322" s="74"/>
      <c r="I322" s="75"/>
      <c r="J322" s="75"/>
      <c r="K322" s="35" t="s">
        <v>65</v>
      </c>
      <c r="L322" s="82">
        <v>322</v>
      </c>
      <c r="M322" s="82"/>
      <c r="N322" s="77"/>
      <c r="O322" s="84" t="s">
        <v>716</v>
      </c>
      <c r="P322" s="84" t="s">
        <v>716</v>
      </c>
      <c r="Q322" s="84" t="s">
        <v>1028</v>
      </c>
      <c r="R322" s="86" t="s">
        <v>1525</v>
      </c>
      <c r="S322" s="88">
        <v>43443.208958333336</v>
      </c>
      <c r="T322" s="84">
        <v>1782</v>
      </c>
      <c r="U322" s="84">
        <v>41</v>
      </c>
      <c r="V322" s="84"/>
      <c r="W322" s="84"/>
      <c r="X322" s="84"/>
      <c r="Y322">
        <v>1</v>
      </c>
      <c r="Z322" s="83" t="str">
        <f>REPLACE(INDEX(GroupVertices[Group],MATCH(Edges[[#This Row],[Vertex 1]],GroupVertices[Vertex],0)),1,1,"")</f>
        <v>1</v>
      </c>
      <c r="AA322" s="83" t="str">
        <f>REPLACE(INDEX(GroupVertices[Group],MATCH(Edges[[#This Row],[Vertex 2]],GroupVertices[Vertex],0)),1,1,"")</f>
        <v>1</v>
      </c>
      <c r="AB322" s="49">
        <v>1</v>
      </c>
      <c r="AC322" s="50">
        <v>11.11111111111111</v>
      </c>
      <c r="AD322" s="49">
        <v>0</v>
      </c>
      <c r="AE322" s="50">
        <v>0</v>
      </c>
      <c r="AF322" s="49">
        <v>0</v>
      </c>
      <c r="AG322" s="50">
        <v>0</v>
      </c>
      <c r="AH322" s="49">
        <v>8</v>
      </c>
      <c r="AI322" s="50">
        <v>88.88888888888889</v>
      </c>
      <c r="AJ322" s="49">
        <v>9</v>
      </c>
    </row>
    <row r="323" spans="1:36" ht="15">
      <c r="A323" s="69" t="s">
        <v>536</v>
      </c>
      <c r="B323" s="69" t="s">
        <v>536</v>
      </c>
      <c r="C323" s="70"/>
      <c r="D323" s="71"/>
      <c r="E323" s="72"/>
      <c r="F323" s="73"/>
      <c r="G323" s="70"/>
      <c r="H323" s="74"/>
      <c r="I323" s="75"/>
      <c r="J323" s="75"/>
      <c r="K323" s="35" t="s">
        <v>65</v>
      </c>
      <c r="L323" s="82">
        <v>323</v>
      </c>
      <c r="M323" s="82"/>
      <c r="N323" s="77"/>
      <c r="O323" s="84" t="s">
        <v>716</v>
      </c>
      <c r="P323" s="84" t="s">
        <v>716</v>
      </c>
      <c r="Q323" s="84" t="s">
        <v>1029</v>
      </c>
      <c r="R323" s="86" t="s">
        <v>1526</v>
      </c>
      <c r="S323" s="88">
        <v>43443.836863425924</v>
      </c>
      <c r="T323" s="84">
        <v>475</v>
      </c>
      <c r="U323" s="84">
        <v>37</v>
      </c>
      <c r="V323" s="84"/>
      <c r="W323" s="84"/>
      <c r="X323" s="84"/>
      <c r="Y323">
        <v>1</v>
      </c>
      <c r="Z323" s="83" t="str">
        <f>REPLACE(INDEX(GroupVertices[Group],MATCH(Edges[[#This Row],[Vertex 1]],GroupVertices[Vertex],0)),1,1,"")</f>
        <v>1</v>
      </c>
      <c r="AA323" s="83" t="str">
        <f>REPLACE(INDEX(GroupVertices[Group],MATCH(Edges[[#This Row],[Vertex 2]],GroupVertices[Vertex],0)),1,1,"")</f>
        <v>1</v>
      </c>
      <c r="AB323" s="49">
        <v>0</v>
      </c>
      <c r="AC323" s="50">
        <v>0</v>
      </c>
      <c r="AD323" s="49">
        <v>0</v>
      </c>
      <c r="AE323" s="50">
        <v>0</v>
      </c>
      <c r="AF323" s="49">
        <v>0</v>
      </c>
      <c r="AG323" s="50">
        <v>0</v>
      </c>
      <c r="AH323" s="49">
        <v>18</v>
      </c>
      <c r="AI323" s="50">
        <v>100</v>
      </c>
      <c r="AJ323" s="49">
        <v>18</v>
      </c>
    </row>
    <row r="324" spans="1:36" ht="15">
      <c r="A324" s="69" t="s">
        <v>537</v>
      </c>
      <c r="B324" s="69" t="s">
        <v>537</v>
      </c>
      <c r="C324" s="70"/>
      <c r="D324" s="71"/>
      <c r="E324" s="72"/>
      <c r="F324" s="73"/>
      <c r="G324" s="70"/>
      <c r="H324" s="74"/>
      <c r="I324" s="75"/>
      <c r="J324" s="75"/>
      <c r="K324" s="35" t="s">
        <v>65</v>
      </c>
      <c r="L324" s="82">
        <v>324</v>
      </c>
      <c r="M324" s="82"/>
      <c r="N324" s="77"/>
      <c r="O324" s="84" t="s">
        <v>716</v>
      </c>
      <c r="P324" s="84" t="s">
        <v>716</v>
      </c>
      <c r="Q324" s="84" t="s">
        <v>1030</v>
      </c>
      <c r="R324" s="86" t="s">
        <v>1527</v>
      </c>
      <c r="S324" s="88">
        <v>43444.19375</v>
      </c>
      <c r="T324" s="84">
        <v>617</v>
      </c>
      <c r="U324" s="84">
        <v>12</v>
      </c>
      <c r="V324" s="84"/>
      <c r="W324" s="84"/>
      <c r="X324" s="84" t="s">
        <v>1780</v>
      </c>
      <c r="Y324">
        <v>1</v>
      </c>
      <c r="Z324" s="83" t="str">
        <f>REPLACE(INDEX(GroupVertices[Group],MATCH(Edges[[#This Row],[Vertex 1]],GroupVertices[Vertex],0)),1,1,"")</f>
        <v>1</v>
      </c>
      <c r="AA324" s="83" t="str">
        <f>REPLACE(INDEX(GroupVertices[Group],MATCH(Edges[[#This Row],[Vertex 2]],GroupVertices[Vertex],0)),1,1,"")</f>
        <v>1</v>
      </c>
      <c r="AB324" s="49">
        <v>2</v>
      </c>
      <c r="AC324" s="50">
        <v>8.695652173913043</v>
      </c>
      <c r="AD324" s="49">
        <v>0</v>
      </c>
      <c r="AE324" s="50">
        <v>0</v>
      </c>
      <c r="AF324" s="49">
        <v>0</v>
      </c>
      <c r="AG324" s="50">
        <v>0</v>
      </c>
      <c r="AH324" s="49">
        <v>21</v>
      </c>
      <c r="AI324" s="50">
        <v>91.30434782608695</v>
      </c>
      <c r="AJ324" s="49">
        <v>23</v>
      </c>
    </row>
    <row r="325" spans="1:36" ht="15">
      <c r="A325" s="69" t="s">
        <v>538</v>
      </c>
      <c r="B325" s="69" t="s">
        <v>538</v>
      </c>
      <c r="C325" s="70"/>
      <c r="D325" s="71"/>
      <c r="E325" s="72"/>
      <c r="F325" s="73"/>
      <c r="G325" s="70"/>
      <c r="H325" s="74"/>
      <c r="I325" s="75"/>
      <c r="J325" s="75"/>
      <c r="K325" s="35" t="s">
        <v>65</v>
      </c>
      <c r="L325" s="82">
        <v>325</v>
      </c>
      <c r="M325" s="82"/>
      <c r="N325" s="77"/>
      <c r="O325" s="84" t="s">
        <v>716</v>
      </c>
      <c r="P325" s="84" t="s">
        <v>716</v>
      </c>
      <c r="Q325" s="84" t="s">
        <v>1031</v>
      </c>
      <c r="R325" s="86" t="s">
        <v>1528</v>
      </c>
      <c r="S325" s="88">
        <v>43444.48627314815</v>
      </c>
      <c r="T325" s="84">
        <v>429</v>
      </c>
      <c r="U325" s="84">
        <v>12</v>
      </c>
      <c r="V325" s="84"/>
      <c r="W325" s="84"/>
      <c r="X325" s="84" t="s">
        <v>1781</v>
      </c>
      <c r="Y325">
        <v>1</v>
      </c>
      <c r="Z325" s="83" t="str">
        <f>REPLACE(INDEX(GroupVertices[Group],MATCH(Edges[[#This Row],[Vertex 1]],GroupVertices[Vertex],0)),1,1,"")</f>
        <v>1</v>
      </c>
      <c r="AA325" s="83" t="str">
        <f>REPLACE(INDEX(GroupVertices[Group],MATCH(Edges[[#This Row],[Vertex 2]],GroupVertices[Vertex],0)),1,1,"")</f>
        <v>1</v>
      </c>
      <c r="AB325" s="49">
        <v>5</v>
      </c>
      <c r="AC325" s="50">
        <v>16.129032258064516</v>
      </c>
      <c r="AD325" s="49">
        <v>2</v>
      </c>
      <c r="AE325" s="50">
        <v>6.451612903225806</v>
      </c>
      <c r="AF325" s="49">
        <v>0</v>
      </c>
      <c r="AG325" s="50">
        <v>0</v>
      </c>
      <c r="AH325" s="49">
        <v>24</v>
      </c>
      <c r="AI325" s="50">
        <v>77.41935483870968</v>
      </c>
      <c r="AJ325" s="49">
        <v>31</v>
      </c>
    </row>
    <row r="326" spans="1:36" ht="15">
      <c r="A326" s="69" t="s">
        <v>539</v>
      </c>
      <c r="B326" s="69" t="s">
        <v>539</v>
      </c>
      <c r="C326" s="70"/>
      <c r="D326" s="71"/>
      <c r="E326" s="72"/>
      <c r="F326" s="73"/>
      <c r="G326" s="70"/>
      <c r="H326" s="74"/>
      <c r="I326" s="75"/>
      <c r="J326" s="75"/>
      <c r="K326" s="35" t="s">
        <v>65</v>
      </c>
      <c r="L326" s="82">
        <v>326</v>
      </c>
      <c r="M326" s="82"/>
      <c r="N326" s="77"/>
      <c r="O326" s="84" t="s">
        <v>716</v>
      </c>
      <c r="P326" s="84" t="s">
        <v>716</v>
      </c>
      <c r="Q326" s="84" t="s">
        <v>1032</v>
      </c>
      <c r="R326" s="86" t="s">
        <v>1529</v>
      </c>
      <c r="S326" s="88">
        <v>43444.625023148146</v>
      </c>
      <c r="T326" s="84">
        <v>125</v>
      </c>
      <c r="U326" s="84">
        <v>9</v>
      </c>
      <c r="V326" s="84"/>
      <c r="W326" s="84"/>
      <c r="X326" s="84"/>
      <c r="Y326">
        <v>1</v>
      </c>
      <c r="Z326" s="83" t="str">
        <f>REPLACE(INDEX(GroupVertices[Group],MATCH(Edges[[#This Row],[Vertex 1]],GroupVertices[Vertex],0)),1,1,"")</f>
        <v>1</v>
      </c>
      <c r="AA326" s="83" t="str">
        <f>REPLACE(INDEX(GroupVertices[Group],MATCH(Edges[[#This Row],[Vertex 2]],GroupVertices[Vertex],0)),1,1,"")</f>
        <v>1</v>
      </c>
      <c r="AB326" s="49">
        <v>2</v>
      </c>
      <c r="AC326" s="50">
        <v>5.714285714285714</v>
      </c>
      <c r="AD326" s="49">
        <v>0</v>
      </c>
      <c r="AE326" s="50">
        <v>0</v>
      </c>
      <c r="AF326" s="49">
        <v>0</v>
      </c>
      <c r="AG326" s="50">
        <v>0</v>
      </c>
      <c r="AH326" s="49">
        <v>33</v>
      </c>
      <c r="AI326" s="50">
        <v>94.28571428571429</v>
      </c>
      <c r="AJ326" s="49">
        <v>35</v>
      </c>
    </row>
    <row r="327" spans="1:36" ht="15">
      <c r="A327" s="69" t="s">
        <v>540</v>
      </c>
      <c r="B327" s="69" t="s">
        <v>540</v>
      </c>
      <c r="C327" s="70"/>
      <c r="D327" s="71"/>
      <c r="E327" s="72"/>
      <c r="F327" s="73"/>
      <c r="G327" s="70"/>
      <c r="H327" s="74"/>
      <c r="I327" s="75"/>
      <c r="J327" s="75"/>
      <c r="K327" s="35" t="s">
        <v>65</v>
      </c>
      <c r="L327" s="82">
        <v>327</v>
      </c>
      <c r="M327" s="82"/>
      <c r="N327" s="77"/>
      <c r="O327" s="84" t="s">
        <v>716</v>
      </c>
      <c r="P327" s="84" t="s">
        <v>716</v>
      </c>
      <c r="Q327" s="84" t="s">
        <v>1033</v>
      </c>
      <c r="R327" s="86" t="s">
        <v>1530</v>
      </c>
      <c r="S327" s="88">
        <v>43444.791875</v>
      </c>
      <c r="T327" s="84">
        <v>290</v>
      </c>
      <c r="U327" s="84">
        <v>13</v>
      </c>
      <c r="V327" s="84"/>
      <c r="W327" s="84"/>
      <c r="X327" s="84"/>
      <c r="Y327">
        <v>1</v>
      </c>
      <c r="Z327" s="83" t="str">
        <f>REPLACE(INDEX(GroupVertices[Group],MATCH(Edges[[#This Row],[Vertex 1]],GroupVertices[Vertex],0)),1,1,"")</f>
        <v>1</v>
      </c>
      <c r="AA327" s="83" t="str">
        <f>REPLACE(INDEX(GroupVertices[Group],MATCH(Edges[[#This Row],[Vertex 2]],GroupVertices[Vertex],0)),1,1,"")</f>
        <v>1</v>
      </c>
      <c r="AB327" s="49">
        <v>1</v>
      </c>
      <c r="AC327" s="50">
        <v>2</v>
      </c>
      <c r="AD327" s="49">
        <v>1</v>
      </c>
      <c r="AE327" s="50">
        <v>2</v>
      </c>
      <c r="AF327" s="49">
        <v>0</v>
      </c>
      <c r="AG327" s="50">
        <v>0</v>
      </c>
      <c r="AH327" s="49">
        <v>48</v>
      </c>
      <c r="AI327" s="50">
        <v>96</v>
      </c>
      <c r="AJ327" s="49">
        <v>50</v>
      </c>
    </row>
    <row r="328" spans="1:36" ht="15">
      <c r="A328" s="69" t="s">
        <v>541</v>
      </c>
      <c r="B328" s="69" t="s">
        <v>541</v>
      </c>
      <c r="C328" s="70"/>
      <c r="D328" s="71"/>
      <c r="E328" s="72"/>
      <c r="F328" s="73"/>
      <c r="G328" s="70"/>
      <c r="H328" s="74"/>
      <c r="I328" s="75"/>
      <c r="J328" s="75"/>
      <c r="K328" s="35" t="s">
        <v>65</v>
      </c>
      <c r="L328" s="82">
        <v>328</v>
      </c>
      <c r="M328" s="82"/>
      <c r="N328" s="77"/>
      <c r="O328" s="84" t="s">
        <v>716</v>
      </c>
      <c r="P328" s="84" t="s">
        <v>716</v>
      </c>
      <c r="Q328" s="84" t="s">
        <v>1034</v>
      </c>
      <c r="R328" s="86" t="s">
        <v>1531</v>
      </c>
      <c r="S328" s="88">
        <v>43444.92361111111</v>
      </c>
      <c r="T328" s="84">
        <v>260</v>
      </c>
      <c r="U328" s="84">
        <v>10</v>
      </c>
      <c r="V328" s="84"/>
      <c r="W328" s="84"/>
      <c r="X328" s="84"/>
      <c r="Y328">
        <v>1</v>
      </c>
      <c r="Z328" s="83" t="str">
        <f>REPLACE(INDEX(GroupVertices[Group],MATCH(Edges[[#This Row],[Vertex 1]],GroupVertices[Vertex],0)),1,1,"")</f>
        <v>1</v>
      </c>
      <c r="AA328" s="83" t="str">
        <f>REPLACE(INDEX(GroupVertices[Group],MATCH(Edges[[#This Row],[Vertex 2]],GroupVertices[Vertex],0)),1,1,"")</f>
        <v>1</v>
      </c>
      <c r="AB328" s="49">
        <v>2</v>
      </c>
      <c r="AC328" s="50">
        <v>6.0606060606060606</v>
      </c>
      <c r="AD328" s="49">
        <v>1</v>
      </c>
      <c r="AE328" s="50">
        <v>3.0303030303030303</v>
      </c>
      <c r="AF328" s="49">
        <v>0</v>
      </c>
      <c r="AG328" s="50">
        <v>0</v>
      </c>
      <c r="AH328" s="49">
        <v>30</v>
      </c>
      <c r="AI328" s="50">
        <v>90.9090909090909</v>
      </c>
      <c r="AJ328" s="49">
        <v>33</v>
      </c>
    </row>
    <row r="329" spans="1:36" ht="15">
      <c r="A329" s="69" t="s">
        <v>542</v>
      </c>
      <c r="B329" s="69" t="s">
        <v>542</v>
      </c>
      <c r="C329" s="70"/>
      <c r="D329" s="71"/>
      <c r="E329" s="72"/>
      <c r="F329" s="73"/>
      <c r="G329" s="70"/>
      <c r="H329" s="74"/>
      <c r="I329" s="75"/>
      <c r="J329" s="75"/>
      <c r="K329" s="35" t="s">
        <v>65</v>
      </c>
      <c r="L329" s="82">
        <v>329</v>
      </c>
      <c r="M329" s="82"/>
      <c r="N329" s="77"/>
      <c r="O329" s="84" t="s">
        <v>716</v>
      </c>
      <c r="P329" s="84" t="s">
        <v>716</v>
      </c>
      <c r="Q329" s="84" t="s">
        <v>1035</v>
      </c>
      <c r="R329" s="86" t="s">
        <v>1532</v>
      </c>
      <c r="S329" s="88">
        <v>43445.125</v>
      </c>
      <c r="T329" s="84">
        <v>543</v>
      </c>
      <c r="U329" s="84">
        <v>32</v>
      </c>
      <c r="V329" s="84"/>
      <c r="W329" s="84"/>
      <c r="X329" s="84"/>
      <c r="Y329">
        <v>1</v>
      </c>
      <c r="Z329" s="83" t="str">
        <f>REPLACE(INDEX(GroupVertices[Group],MATCH(Edges[[#This Row],[Vertex 1]],GroupVertices[Vertex],0)),1,1,"")</f>
        <v>1</v>
      </c>
      <c r="AA329" s="83" t="str">
        <f>REPLACE(INDEX(GroupVertices[Group],MATCH(Edges[[#This Row],[Vertex 2]],GroupVertices[Vertex],0)),1,1,"")</f>
        <v>1</v>
      </c>
      <c r="AB329" s="49">
        <v>1</v>
      </c>
      <c r="AC329" s="50">
        <v>6.666666666666667</v>
      </c>
      <c r="AD329" s="49">
        <v>0</v>
      </c>
      <c r="AE329" s="50">
        <v>0</v>
      </c>
      <c r="AF329" s="49">
        <v>0</v>
      </c>
      <c r="AG329" s="50">
        <v>0</v>
      </c>
      <c r="AH329" s="49">
        <v>14</v>
      </c>
      <c r="AI329" s="50">
        <v>93.33333333333333</v>
      </c>
      <c r="AJ329" s="49">
        <v>15</v>
      </c>
    </row>
    <row r="330" spans="1:36" ht="15">
      <c r="A330" s="69" t="s">
        <v>543</v>
      </c>
      <c r="B330" s="69" t="s">
        <v>543</v>
      </c>
      <c r="C330" s="70"/>
      <c r="D330" s="71"/>
      <c r="E330" s="72"/>
      <c r="F330" s="73"/>
      <c r="G330" s="70"/>
      <c r="H330" s="74"/>
      <c r="I330" s="75"/>
      <c r="J330" s="75"/>
      <c r="K330" s="35" t="s">
        <v>65</v>
      </c>
      <c r="L330" s="82">
        <v>330</v>
      </c>
      <c r="M330" s="82"/>
      <c r="N330" s="77"/>
      <c r="O330" s="84" t="s">
        <v>716</v>
      </c>
      <c r="P330" s="84" t="s">
        <v>716</v>
      </c>
      <c r="Q330" s="84" t="s">
        <v>1036</v>
      </c>
      <c r="R330" s="86" t="s">
        <v>1533</v>
      </c>
      <c r="S330" s="88">
        <v>43445.25</v>
      </c>
      <c r="T330" s="84">
        <v>2327</v>
      </c>
      <c r="U330" s="84">
        <v>77</v>
      </c>
      <c r="V330" s="84"/>
      <c r="W330" s="84"/>
      <c r="X330" s="84"/>
      <c r="Y330">
        <v>1</v>
      </c>
      <c r="Z330" s="83" t="str">
        <f>REPLACE(INDEX(GroupVertices[Group],MATCH(Edges[[#This Row],[Vertex 1]],GroupVertices[Vertex],0)),1,1,"")</f>
        <v>1</v>
      </c>
      <c r="AA330" s="83" t="str">
        <f>REPLACE(INDEX(GroupVertices[Group],MATCH(Edges[[#This Row],[Vertex 2]],GroupVertices[Vertex],0)),1,1,"")</f>
        <v>1</v>
      </c>
      <c r="AB330" s="49">
        <v>0</v>
      </c>
      <c r="AC330" s="50">
        <v>0</v>
      </c>
      <c r="AD330" s="49">
        <v>2</v>
      </c>
      <c r="AE330" s="50">
        <v>2.7027027027027026</v>
      </c>
      <c r="AF330" s="49">
        <v>0</v>
      </c>
      <c r="AG330" s="50">
        <v>0</v>
      </c>
      <c r="AH330" s="49">
        <v>72</v>
      </c>
      <c r="AI330" s="50">
        <v>97.29729729729729</v>
      </c>
      <c r="AJ330" s="49">
        <v>74</v>
      </c>
    </row>
    <row r="331" spans="1:36" ht="15">
      <c r="A331" s="69" t="s">
        <v>544</v>
      </c>
      <c r="B331" s="69" t="s">
        <v>544</v>
      </c>
      <c r="C331" s="70"/>
      <c r="D331" s="71"/>
      <c r="E331" s="72"/>
      <c r="F331" s="73"/>
      <c r="G331" s="70"/>
      <c r="H331" s="74"/>
      <c r="I331" s="75"/>
      <c r="J331" s="75"/>
      <c r="K331" s="35" t="s">
        <v>65</v>
      </c>
      <c r="L331" s="82">
        <v>331</v>
      </c>
      <c r="M331" s="82"/>
      <c r="N331" s="77"/>
      <c r="O331" s="84" t="s">
        <v>716</v>
      </c>
      <c r="P331" s="84" t="s">
        <v>716</v>
      </c>
      <c r="Q331" s="84" t="s">
        <v>1037</v>
      </c>
      <c r="R331" s="86" t="s">
        <v>1534</v>
      </c>
      <c r="S331" s="88">
        <v>43445.802083333336</v>
      </c>
      <c r="T331" s="84">
        <v>918</v>
      </c>
      <c r="U331" s="84">
        <v>38</v>
      </c>
      <c r="V331" s="84"/>
      <c r="W331" s="84"/>
      <c r="X331" s="84"/>
      <c r="Y331">
        <v>1</v>
      </c>
      <c r="Z331" s="83" t="str">
        <f>REPLACE(INDEX(GroupVertices[Group],MATCH(Edges[[#This Row],[Vertex 1]],GroupVertices[Vertex],0)),1,1,"")</f>
        <v>1</v>
      </c>
      <c r="AA331" s="83" t="str">
        <f>REPLACE(INDEX(GroupVertices[Group],MATCH(Edges[[#This Row],[Vertex 2]],GroupVertices[Vertex],0)),1,1,"")</f>
        <v>1</v>
      </c>
      <c r="AB331" s="49">
        <v>0</v>
      </c>
      <c r="AC331" s="50">
        <v>0</v>
      </c>
      <c r="AD331" s="49">
        <v>0</v>
      </c>
      <c r="AE331" s="50">
        <v>0</v>
      </c>
      <c r="AF331" s="49">
        <v>0</v>
      </c>
      <c r="AG331" s="50">
        <v>0</v>
      </c>
      <c r="AH331" s="49">
        <v>18</v>
      </c>
      <c r="AI331" s="50">
        <v>100</v>
      </c>
      <c r="AJ331" s="49">
        <v>18</v>
      </c>
    </row>
    <row r="332" spans="1:36" ht="15">
      <c r="A332" s="69" t="s">
        <v>545</v>
      </c>
      <c r="B332" s="69" t="s">
        <v>545</v>
      </c>
      <c r="C332" s="70"/>
      <c r="D332" s="71"/>
      <c r="E332" s="72"/>
      <c r="F332" s="73"/>
      <c r="G332" s="70"/>
      <c r="H332" s="74"/>
      <c r="I332" s="75"/>
      <c r="J332" s="75"/>
      <c r="K332" s="35" t="s">
        <v>65</v>
      </c>
      <c r="L332" s="82">
        <v>332</v>
      </c>
      <c r="M332" s="82"/>
      <c r="N332" s="77"/>
      <c r="O332" s="84" t="s">
        <v>716</v>
      </c>
      <c r="P332" s="84" t="s">
        <v>716</v>
      </c>
      <c r="Q332" s="84" t="s">
        <v>1038</v>
      </c>
      <c r="R332" s="86" t="s">
        <v>1535</v>
      </c>
      <c r="S332" s="88">
        <v>43446.1908912037</v>
      </c>
      <c r="T332" s="84">
        <v>305</v>
      </c>
      <c r="U332" s="84">
        <v>17</v>
      </c>
      <c r="V332" s="84"/>
      <c r="W332" s="84"/>
      <c r="X332" s="84" t="s">
        <v>1782</v>
      </c>
      <c r="Y332">
        <v>1</v>
      </c>
      <c r="Z332" s="83" t="str">
        <f>REPLACE(INDEX(GroupVertices[Group],MATCH(Edges[[#This Row],[Vertex 1]],GroupVertices[Vertex],0)),1,1,"")</f>
        <v>1</v>
      </c>
      <c r="AA332" s="83" t="str">
        <f>REPLACE(INDEX(GroupVertices[Group],MATCH(Edges[[#This Row],[Vertex 2]],GroupVertices[Vertex],0)),1,1,"")</f>
        <v>1</v>
      </c>
      <c r="AB332" s="49">
        <v>2</v>
      </c>
      <c r="AC332" s="50">
        <v>4.444444444444445</v>
      </c>
      <c r="AD332" s="49">
        <v>2</v>
      </c>
      <c r="AE332" s="50">
        <v>4.444444444444445</v>
      </c>
      <c r="AF332" s="49">
        <v>0</v>
      </c>
      <c r="AG332" s="50">
        <v>0</v>
      </c>
      <c r="AH332" s="49">
        <v>41</v>
      </c>
      <c r="AI332" s="50">
        <v>91.11111111111111</v>
      </c>
      <c r="AJ332" s="49">
        <v>45</v>
      </c>
    </row>
    <row r="333" spans="1:36" ht="15">
      <c r="A333" s="69" t="s">
        <v>546</v>
      </c>
      <c r="B333" s="69" t="s">
        <v>546</v>
      </c>
      <c r="C333" s="70"/>
      <c r="D333" s="71"/>
      <c r="E333" s="72"/>
      <c r="F333" s="73"/>
      <c r="G333" s="70"/>
      <c r="H333" s="74"/>
      <c r="I333" s="75"/>
      <c r="J333" s="75"/>
      <c r="K333" s="35" t="s">
        <v>65</v>
      </c>
      <c r="L333" s="82">
        <v>333</v>
      </c>
      <c r="M333" s="82"/>
      <c r="N333" s="77"/>
      <c r="O333" s="84" t="s">
        <v>716</v>
      </c>
      <c r="P333" s="84" t="s">
        <v>716</v>
      </c>
      <c r="Q333" s="84" t="s">
        <v>1039</v>
      </c>
      <c r="R333" s="86" t="s">
        <v>1536</v>
      </c>
      <c r="S333" s="88">
        <v>43446.59375</v>
      </c>
      <c r="T333" s="84">
        <v>206</v>
      </c>
      <c r="U333" s="84">
        <v>2</v>
      </c>
      <c r="V333" s="84"/>
      <c r="W333" s="84"/>
      <c r="X333" s="84"/>
      <c r="Y333">
        <v>1</v>
      </c>
      <c r="Z333" s="83" t="str">
        <f>REPLACE(INDEX(GroupVertices[Group],MATCH(Edges[[#This Row],[Vertex 1]],GroupVertices[Vertex],0)),1,1,"")</f>
        <v>1</v>
      </c>
      <c r="AA333" s="83" t="str">
        <f>REPLACE(INDEX(GroupVertices[Group],MATCH(Edges[[#This Row],[Vertex 2]],GroupVertices[Vertex],0)),1,1,"")</f>
        <v>1</v>
      </c>
      <c r="AB333" s="49">
        <v>2</v>
      </c>
      <c r="AC333" s="50">
        <v>2.9411764705882355</v>
      </c>
      <c r="AD333" s="49">
        <v>1</v>
      </c>
      <c r="AE333" s="50">
        <v>1.4705882352941178</v>
      </c>
      <c r="AF333" s="49">
        <v>0</v>
      </c>
      <c r="AG333" s="50">
        <v>0</v>
      </c>
      <c r="AH333" s="49">
        <v>65</v>
      </c>
      <c r="AI333" s="50">
        <v>95.58823529411765</v>
      </c>
      <c r="AJ333" s="49">
        <v>68</v>
      </c>
    </row>
    <row r="334" spans="1:36" ht="15">
      <c r="A334" s="69" t="s">
        <v>547</v>
      </c>
      <c r="B334" s="69" t="s">
        <v>547</v>
      </c>
      <c r="C334" s="70"/>
      <c r="D334" s="71"/>
      <c r="E334" s="72"/>
      <c r="F334" s="73"/>
      <c r="G334" s="70"/>
      <c r="H334" s="74"/>
      <c r="I334" s="75"/>
      <c r="J334" s="75"/>
      <c r="K334" s="35" t="s">
        <v>65</v>
      </c>
      <c r="L334" s="82">
        <v>334</v>
      </c>
      <c r="M334" s="82"/>
      <c r="N334" s="77"/>
      <c r="O334" s="84" t="s">
        <v>716</v>
      </c>
      <c r="P334" s="84" t="s">
        <v>716</v>
      </c>
      <c r="Q334" s="84" t="s">
        <v>1040</v>
      </c>
      <c r="R334" s="86" t="s">
        <v>1537</v>
      </c>
      <c r="S334" s="88">
        <v>43446.89097222222</v>
      </c>
      <c r="T334" s="84">
        <v>223</v>
      </c>
      <c r="U334" s="84">
        <v>2</v>
      </c>
      <c r="V334" s="84"/>
      <c r="W334" s="84"/>
      <c r="X334" s="84" t="s">
        <v>1783</v>
      </c>
      <c r="Y334">
        <v>1</v>
      </c>
      <c r="Z334" s="83" t="str">
        <f>REPLACE(INDEX(GroupVertices[Group],MATCH(Edges[[#This Row],[Vertex 1]],GroupVertices[Vertex],0)),1,1,"")</f>
        <v>1</v>
      </c>
      <c r="AA334" s="83" t="str">
        <f>REPLACE(INDEX(GroupVertices[Group],MATCH(Edges[[#This Row],[Vertex 2]],GroupVertices[Vertex],0)),1,1,"")</f>
        <v>1</v>
      </c>
      <c r="AB334" s="49">
        <v>2</v>
      </c>
      <c r="AC334" s="50">
        <v>8</v>
      </c>
      <c r="AD334" s="49">
        <v>0</v>
      </c>
      <c r="AE334" s="50">
        <v>0</v>
      </c>
      <c r="AF334" s="49">
        <v>0</v>
      </c>
      <c r="AG334" s="50">
        <v>0</v>
      </c>
      <c r="AH334" s="49">
        <v>23</v>
      </c>
      <c r="AI334" s="50">
        <v>92</v>
      </c>
      <c r="AJ334" s="49">
        <v>25</v>
      </c>
    </row>
    <row r="335" spans="1:36" ht="15">
      <c r="A335" s="69" t="s">
        <v>548</v>
      </c>
      <c r="B335" s="69" t="s">
        <v>548</v>
      </c>
      <c r="C335" s="70"/>
      <c r="D335" s="71"/>
      <c r="E335" s="72"/>
      <c r="F335" s="73"/>
      <c r="G335" s="70"/>
      <c r="H335" s="74"/>
      <c r="I335" s="75"/>
      <c r="J335" s="75"/>
      <c r="K335" s="35" t="s">
        <v>65</v>
      </c>
      <c r="L335" s="82">
        <v>335</v>
      </c>
      <c r="M335" s="82"/>
      <c r="N335" s="77"/>
      <c r="O335" s="84" t="s">
        <v>716</v>
      </c>
      <c r="P335" s="84" t="s">
        <v>716</v>
      </c>
      <c r="Q335" s="84" t="s">
        <v>1041</v>
      </c>
      <c r="R335" s="86" t="s">
        <v>1538</v>
      </c>
      <c r="S335" s="88">
        <v>43447.100694444445</v>
      </c>
      <c r="T335" s="84">
        <v>254</v>
      </c>
      <c r="U335" s="84">
        <v>21</v>
      </c>
      <c r="V335" s="84"/>
      <c r="W335" s="84"/>
      <c r="X335" s="84" t="s">
        <v>1784</v>
      </c>
      <c r="Y335">
        <v>1</v>
      </c>
      <c r="Z335" s="83" t="str">
        <f>REPLACE(INDEX(GroupVertices[Group],MATCH(Edges[[#This Row],[Vertex 1]],GroupVertices[Vertex],0)),1,1,"")</f>
        <v>1</v>
      </c>
      <c r="AA335" s="83" t="str">
        <f>REPLACE(INDEX(GroupVertices[Group],MATCH(Edges[[#This Row],[Vertex 2]],GroupVertices[Vertex],0)),1,1,"")</f>
        <v>1</v>
      </c>
      <c r="AB335" s="49">
        <v>0</v>
      </c>
      <c r="AC335" s="50">
        <v>0</v>
      </c>
      <c r="AD335" s="49">
        <v>0</v>
      </c>
      <c r="AE335" s="50">
        <v>0</v>
      </c>
      <c r="AF335" s="49">
        <v>0</v>
      </c>
      <c r="AG335" s="50">
        <v>0</v>
      </c>
      <c r="AH335" s="49">
        <v>24</v>
      </c>
      <c r="AI335" s="50">
        <v>100</v>
      </c>
      <c r="AJ335" s="49">
        <v>24</v>
      </c>
    </row>
    <row r="336" spans="1:36" ht="15">
      <c r="A336" s="69" t="s">
        <v>549</v>
      </c>
      <c r="B336" s="69" t="s">
        <v>549</v>
      </c>
      <c r="C336" s="70"/>
      <c r="D336" s="71"/>
      <c r="E336" s="72"/>
      <c r="F336" s="73"/>
      <c r="G336" s="70"/>
      <c r="H336" s="74"/>
      <c r="I336" s="75"/>
      <c r="J336" s="75"/>
      <c r="K336" s="35" t="s">
        <v>65</v>
      </c>
      <c r="L336" s="82">
        <v>336</v>
      </c>
      <c r="M336" s="82"/>
      <c r="N336" s="77"/>
      <c r="O336" s="84" t="s">
        <v>716</v>
      </c>
      <c r="P336" s="84" t="s">
        <v>716</v>
      </c>
      <c r="Q336" s="84" t="s">
        <v>1042</v>
      </c>
      <c r="R336" s="86" t="s">
        <v>1539</v>
      </c>
      <c r="S336" s="88">
        <v>43447.125</v>
      </c>
      <c r="T336" s="84">
        <v>452</v>
      </c>
      <c r="U336" s="84">
        <v>25</v>
      </c>
      <c r="V336" s="84"/>
      <c r="W336" s="84"/>
      <c r="X336" s="84"/>
      <c r="Y336">
        <v>1</v>
      </c>
      <c r="Z336" s="83" t="str">
        <f>REPLACE(INDEX(GroupVertices[Group],MATCH(Edges[[#This Row],[Vertex 1]],GroupVertices[Vertex],0)),1,1,"")</f>
        <v>1</v>
      </c>
      <c r="AA336" s="83" t="str">
        <f>REPLACE(INDEX(GroupVertices[Group],MATCH(Edges[[#This Row],[Vertex 2]],GroupVertices[Vertex],0)),1,1,"")</f>
        <v>1</v>
      </c>
      <c r="AB336" s="49">
        <v>0</v>
      </c>
      <c r="AC336" s="50">
        <v>0</v>
      </c>
      <c r="AD336" s="49">
        <v>1</v>
      </c>
      <c r="AE336" s="50">
        <v>3.8461538461538463</v>
      </c>
      <c r="AF336" s="49">
        <v>0</v>
      </c>
      <c r="AG336" s="50">
        <v>0</v>
      </c>
      <c r="AH336" s="49">
        <v>25</v>
      </c>
      <c r="AI336" s="50">
        <v>96.15384615384616</v>
      </c>
      <c r="AJ336" s="49">
        <v>26</v>
      </c>
    </row>
    <row r="337" spans="1:36" ht="15">
      <c r="A337" s="69" t="s">
        <v>550</v>
      </c>
      <c r="B337" s="69" t="s">
        <v>550</v>
      </c>
      <c r="C337" s="70"/>
      <c r="D337" s="71"/>
      <c r="E337" s="72"/>
      <c r="F337" s="73"/>
      <c r="G337" s="70"/>
      <c r="H337" s="74"/>
      <c r="I337" s="75"/>
      <c r="J337" s="75"/>
      <c r="K337" s="35" t="s">
        <v>65</v>
      </c>
      <c r="L337" s="82">
        <v>337</v>
      </c>
      <c r="M337" s="82"/>
      <c r="N337" s="77"/>
      <c r="O337" s="84" t="s">
        <v>716</v>
      </c>
      <c r="P337" s="84" t="s">
        <v>716</v>
      </c>
      <c r="Q337" s="84" t="s">
        <v>1043</v>
      </c>
      <c r="R337" s="86" t="s">
        <v>1540</v>
      </c>
      <c r="S337" s="88">
        <v>43447.25</v>
      </c>
      <c r="T337" s="84">
        <v>279</v>
      </c>
      <c r="U337" s="84">
        <v>4</v>
      </c>
      <c r="V337" s="84"/>
      <c r="W337" s="84"/>
      <c r="X337" s="84"/>
      <c r="Y337">
        <v>1</v>
      </c>
      <c r="Z337" s="83" t="str">
        <f>REPLACE(INDEX(GroupVertices[Group],MATCH(Edges[[#This Row],[Vertex 1]],GroupVertices[Vertex],0)),1,1,"")</f>
        <v>1</v>
      </c>
      <c r="AA337" s="83" t="str">
        <f>REPLACE(INDEX(GroupVertices[Group],MATCH(Edges[[#This Row],[Vertex 2]],GroupVertices[Vertex],0)),1,1,"")</f>
        <v>1</v>
      </c>
      <c r="AB337" s="49">
        <v>4</v>
      </c>
      <c r="AC337" s="50">
        <v>13.793103448275861</v>
      </c>
      <c r="AD337" s="49">
        <v>0</v>
      </c>
      <c r="AE337" s="50">
        <v>0</v>
      </c>
      <c r="AF337" s="49">
        <v>0</v>
      </c>
      <c r="AG337" s="50">
        <v>0</v>
      </c>
      <c r="AH337" s="49">
        <v>25</v>
      </c>
      <c r="AI337" s="50">
        <v>86.20689655172414</v>
      </c>
      <c r="AJ337" s="49">
        <v>29</v>
      </c>
    </row>
    <row r="338" spans="1:36" ht="15">
      <c r="A338" s="69" t="s">
        <v>551</v>
      </c>
      <c r="B338" s="69" t="s">
        <v>551</v>
      </c>
      <c r="C338" s="70"/>
      <c r="D338" s="71"/>
      <c r="E338" s="72"/>
      <c r="F338" s="73"/>
      <c r="G338" s="70"/>
      <c r="H338" s="74"/>
      <c r="I338" s="75"/>
      <c r="J338" s="75"/>
      <c r="K338" s="35" t="s">
        <v>65</v>
      </c>
      <c r="L338" s="82">
        <v>338</v>
      </c>
      <c r="M338" s="82"/>
      <c r="N338" s="77"/>
      <c r="O338" s="84" t="s">
        <v>716</v>
      </c>
      <c r="P338" s="84" t="s">
        <v>716</v>
      </c>
      <c r="Q338" s="84" t="s">
        <v>1044</v>
      </c>
      <c r="R338" s="86" t="s">
        <v>1541</v>
      </c>
      <c r="S338" s="88">
        <v>43447.563993055555</v>
      </c>
      <c r="T338" s="84">
        <v>184</v>
      </c>
      <c r="U338" s="84">
        <v>57</v>
      </c>
      <c r="V338" s="84"/>
      <c r="W338" s="84"/>
      <c r="X338" s="84"/>
      <c r="Y338">
        <v>1</v>
      </c>
      <c r="Z338" s="83" t="str">
        <f>REPLACE(INDEX(GroupVertices[Group],MATCH(Edges[[#This Row],[Vertex 1]],GroupVertices[Vertex],0)),1,1,"")</f>
        <v>1</v>
      </c>
      <c r="AA338" s="83" t="str">
        <f>REPLACE(INDEX(GroupVertices[Group],MATCH(Edges[[#This Row],[Vertex 2]],GroupVertices[Vertex],0)),1,1,"")</f>
        <v>1</v>
      </c>
      <c r="AB338" s="49">
        <v>0</v>
      </c>
      <c r="AC338" s="50">
        <v>0</v>
      </c>
      <c r="AD338" s="49">
        <v>0</v>
      </c>
      <c r="AE338" s="50">
        <v>0</v>
      </c>
      <c r="AF338" s="49">
        <v>0</v>
      </c>
      <c r="AG338" s="50">
        <v>0</v>
      </c>
      <c r="AH338" s="49">
        <v>24</v>
      </c>
      <c r="AI338" s="50">
        <v>100</v>
      </c>
      <c r="AJ338" s="49">
        <v>24</v>
      </c>
    </row>
    <row r="339" spans="1:36" ht="15">
      <c r="A339" s="69" t="s">
        <v>552</v>
      </c>
      <c r="B339" s="69" t="s">
        <v>552</v>
      </c>
      <c r="C339" s="70"/>
      <c r="D339" s="71"/>
      <c r="E339" s="72"/>
      <c r="F339" s="73"/>
      <c r="G339" s="70"/>
      <c r="H339" s="74"/>
      <c r="I339" s="75"/>
      <c r="J339" s="75"/>
      <c r="K339" s="35" t="s">
        <v>65</v>
      </c>
      <c r="L339" s="82">
        <v>339</v>
      </c>
      <c r="M339" s="82"/>
      <c r="N339" s="77"/>
      <c r="O339" s="84" t="s">
        <v>716</v>
      </c>
      <c r="P339" s="84" t="s">
        <v>716</v>
      </c>
      <c r="Q339" s="84" t="s">
        <v>1044</v>
      </c>
      <c r="R339" s="86" t="s">
        <v>1542</v>
      </c>
      <c r="S339" s="88">
        <v>43447.56932870371</v>
      </c>
      <c r="T339" s="84">
        <v>281</v>
      </c>
      <c r="U339" s="84">
        <v>110</v>
      </c>
      <c r="V339" s="84"/>
      <c r="W339" s="84"/>
      <c r="X339" s="84"/>
      <c r="Y339">
        <v>1</v>
      </c>
      <c r="Z339" s="83" t="str">
        <f>REPLACE(INDEX(GroupVertices[Group],MATCH(Edges[[#This Row],[Vertex 1]],GroupVertices[Vertex],0)),1,1,"")</f>
        <v>1</v>
      </c>
      <c r="AA339" s="83" t="str">
        <f>REPLACE(INDEX(GroupVertices[Group],MATCH(Edges[[#This Row],[Vertex 2]],GroupVertices[Vertex],0)),1,1,"")</f>
        <v>1</v>
      </c>
      <c r="AB339" s="49">
        <v>0</v>
      </c>
      <c r="AC339" s="50">
        <v>0</v>
      </c>
      <c r="AD339" s="49">
        <v>0</v>
      </c>
      <c r="AE339" s="50">
        <v>0</v>
      </c>
      <c r="AF339" s="49">
        <v>0</v>
      </c>
      <c r="AG339" s="50">
        <v>0</v>
      </c>
      <c r="AH339" s="49">
        <v>24</v>
      </c>
      <c r="AI339" s="50">
        <v>100</v>
      </c>
      <c r="AJ339" s="49">
        <v>24</v>
      </c>
    </row>
    <row r="340" spans="1:36" ht="15">
      <c r="A340" s="69" t="s">
        <v>553</v>
      </c>
      <c r="B340" s="69" t="s">
        <v>553</v>
      </c>
      <c r="C340" s="70"/>
      <c r="D340" s="71"/>
      <c r="E340" s="72"/>
      <c r="F340" s="73"/>
      <c r="G340" s="70"/>
      <c r="H340" s="74"/>
      <c r="I340" s="75"/>
      <c r="J340" s="75"/>
      <c r="K340" s="35" t="s">
        <v>65</v>
      </c>
      <c r="L340" s="82">
        <v>340</v>
      </c>
      <c r="M340" s="82"/>
      <c r="N340" s="77"/>
      <c r="O340" s="84" t="s">
        <v>716</v>
      </c>
      <c r="P340" s="84" t="s">
        <v>716</v>
      </c>
      <c r="Q340" s="84" t="s">
        <v>1044</v>
      </c>
      <c r="R340" s="86" t="s">
        <v>1543</v>
      </c>
      <c r="S340" s="88">
        <v>43447.605092592596</v>
      </c>
      <c r="T340" s="84">
        <v>326</v>
      </c>
      <c r="U340" s="84">
        <v>99</v>
      </c>
      <c r="V340" s="84"/>
      <c r="W340" s="84"/>
      <c r="X340" s="84"/>
      <c r="Y340">
        <v>1</v>
      </c>
      <c r="Z340" s="83" t="str">
        <f>REPLACE(INDEX(GroupVertices[Group],MATCH(Edges[[#This Row],[Vertex 1]],GroupVertices[Vertex],0)),1,1,"")</f>
        <v>1</v>
      </c>
      <c r="AA340" s="83" t="str">
        <f>REPLACE(INDEX(GroupVertices[Group],MATCH(Edges[[#This Row],[Vertex 2]],GroupVertices[Vertex],0)),1,1,"")</f>
        <v>1</v>
      </c>
      <c r="AB340" s="49">
        <v>0</v>
      </c>
      <c r="AC340" s="50">
        <v>0</v>
      </c>
      <c r="AD340" s="49">
        <v>0</v>
      </c>
      <c r="AE340" s="50">
        <v>0</v>
      </c>
      <c r="AF340" s="49">
        <v>0</v>
      </c>
      <c r="AG340" s="50">
        <v>0</v>
      </c>
      <c r="AH340" s="49">
        <v>24</v>
      </c>
      <c r="AI340" s="50">
        <v>100</v>
      </c>
      <c r="AJ340" s="49">
        <v>24</v>
      </c>
    </row>
    <row r="341" spans="1:36" ht="15">
      <c r="A341" s="69" t="s">
        <v>554</v>
      </c>
      <c r="B341" s="69" t="s">
        <v>554</v>
      </c>
      <c r="C341" s="70"/>
      <c r="D341" s="71"/>
      <c r="E341" s="72"/>
      <c r="F341" s="73"/>
      <c r="G341" s="70"/>
      <c r="H341" s="74"/>
      <c r="I341" s="75"/>
      <c r="J341" s="75"/>
      <c r="K341" s="35" t="s">
        <v>65</v>
      </c>
      <c r="L341" s="82">
        <v>341</v>
      </c>
      <c r="M341" s="82"/>
      <c r="N341" s="77"/>
      <c r="O341" s="84" t="s">
        <v>716</v>
      </c>
      <c r="P341" s="84" t="s">
        <v>716</v>
      </c>
      <c r="Q341" s="84" t="s">
        <v>1045</v>
      </c>
      <c r="R341" s="86" t="s">
        <v>1544</v>
      </c>
      <c r="S341" s="88">
        <v>43447.646527777775</v>
      </c>
      <c r="T341" s="84">
        <v>699</v>
      </c>
      <c r="U341" s="84">
        <v>33</v>
      </c>
      <c r="V341" s="84"/>
      <c r="W341" s="84"/>
      <c r="X341" s="84"/>
      <c r="Y341">
        <v>1</v>
      </c>
      <c r="Z341" s="83" t="str">
        <f>REPLACE(INDEX(GroupVertices[Group],MATCH(Edges[[#This Row],[Vertex 1]],GroupVertices[Vertex],0)),1,1,"")</f>
        <v>1</v>
      </c>
      <c r="AA341" s="83" t="str">
        <f>REPLACE(INDEX(GroupVertices[Group],MATCH(Edges[[#This Row],[Vertex 2]],GroupVertices[Vertex],0)),1,1,"")</f>
        <v>1</v>
      </c>
      <c r="AB341" s="49">
        <v>0</v>
      </c>
      <c r="AC341" s="50">
        <v>0</v>
      </c>
      <c r="AD341" s="49">
        <v>0</v>
      </c>
      <c r="AE341" s="50">
        <v>0</v>
      </c>
      <c r="AF341" s="49">
        <v>0</v>
      </c>
      <c r="AG341" s="50">
        <v>0</v>
      </c>
      <c r="AH341" s="49">
        <v>13</v>
      </c>
      <c r="AI341" s="50">
        <v>100</v>
      </c>
      <c r="AJ341" s="49">
        <v>13</v>
      </c>
    </row>
    <row r="342" spans="1:36" ht="15">
      <c r="A342" s="69" t="s">
        <v>555</v>
      </c>
      <c r="B342" s="69" t="s">
        <v>555</v>
      </c>
      <c r="C342" s="70"/>
      <c r="D342" s="71"/>
      <c r="E342" s="72"/>
      <c r="F342" s="73"/>
      <c r="G342" s="70"/>
      <c r="H342" s="74"/>
      <c r="I342" s="75"/>
      <c r="J342" s="75"/>
      <c r="K342" s="35" t="s">
        <v>65</v>
      </c>
      <c r="L342" s="82">
        <v>342</v>
      </c>
      <c r="M342" s="82"/>
      <c r="N342" s="77"/>
      <c r="O342" s="84" t="s">
        <v>716</v>
      </c>
      <c r="P342" s="84" t="s">
        <v>716</v>
      </c>
      <c r="Q342" s="84" t="s">
        <v>1046</v>
      </c>
      <c r="R342" s="86" t="s">
        <v>1545</v>
      </c>
      <c r="S342" s="88">
        <v>43447.81013888889</v>
      </c>
      <c r="T342" s="84">
        <v>2516</v>
      </c>
      <c r="U342" s="84">
        <v>142</v>
      </c>
      <c r="V342" s="84"/>
      <c r="W342" s="84"/>
      <c r="X342" s="84"/>
      <c r="Y342">
        <v>1</v>
      </c>
      <c r="Z342" s="83" t="str">
        <f>REPLACE(INDEX(GroupVertices[Group],MATCH(Edges[[#This Row],[Vertex 1]],GroupVertices[Vertex],0)),1,1,"")</f>
        <v>1</v>
      </c>
      <c r="AA342" s="83" t="str">
        <f>REPLACE(INDEX(GroupVertices[Group],MATCH(Edges[[#This Row],[Vertex 2]],GroupVertices[Vertex],0)),1,1,"")</f>
        <v>1</v>
      </c>
      <c r="AB342" s="49">
        <v>0</v>
      </c>
      <c r="AC342" s="50">
        <v>0</v>
      </c>
      <c r="AD342" s="49">
        <v>1</v>
      </c>
      <c r="AE342" s="50">
        <v>50</v>
      </c>
      <c r="AF342" s="49">
        <v>0</v>
      </c>
      <c r="AG342" s="50">
        <v>0</v>
      </c>
      <c r="AH342" s="49">
        <v>1</v>
      </c>
      <c r="AI342" s="50">
        <v>50</v>
      </c>
      <c r="AJ342" s="49">
        <v>2</v>
      </c>
    </row>
    <row r="343" spans="1:36" ht="15">
      <c r="A343" s="69" t="s">
        <v>556</v>
      </c>
      <c r="B343" s="69" t="s">
        <v>556</v>
      </c>
      <c r="C343" s="70"/>
      <c r="D343" s="71"/>
      <c r="E343" s="72"/>
      <c r="F343" s="73"/>
      <c r="G343" s="70"/>
      <c r="H343" s="74"/>
      <c r="I343" s="75"/>
      <c r="J343" s="75"/>
      <c r="K343" s="35" t="s">
        <v>65</v>
      </c>
      <c r="L343" s="82">
        <v>343</v>
      </c>
      <c r="M343" s="82"/>
      <c r="N343" s="77"/>
      <c r="O343" s="84" t="s">
        <v>716</v>
      </c>
      <c r="P343" s="84" t="s">
        <v>716</v>
      </c>
      <c r="Q343" s="84" t="s">
        <v>1047</v>
      </c>
      <c r="R343" s="86" t="s">
        <v>1546</v>
      </c>
      <c r="S343" s="88">
        <v>43448.185277777775</v>
      </c>
      <c r="T343" s="84">
        <v>2698</v>
      </c>
      <c r="U343" s="84">
        <v>96</v>
      </c>
      <c r="V343" s="84"/>
      <c r="W343" s="84"/>
      <c r="X343" s="84"/>
      <c r="Y343">
        <v>1</v>
      </c>
      <c r="Z343" s="83" t="str">
        <f>REPLACE(INDEX(GroupVertices[Group],MATCH(Edges[[#This Row],[Vertex 1]],GroupVertices[Vertex],0)),1,1,"")</f>
        <v>1</v>
      </c>
      <c r="AA343" s="83" t="str">
        <f>REPLACE(INDEX(GroupVertices[Group],MATCH(Edges[[#This Row],[Vertex 2]],GroupVertices[Vertex],0)),1,1,"")</f>
        <v>1</v>
      </c>
      <c r="AB343" s="49">
        <v>0</v>
      </c>
      <c r="AC343" s="50">
        <v>0</v>
      </c>
      <c r="AD343" s="49">
        <v>1</v>
      </c>
      <c r="AE343" s="50">
        <v>2.380952380952381</v>
      </c>
      <c r="AF343" s="49">
        <v>0</v>
      </c>
      <c r="AG343" s="50">
        <v>0</v>
      </c>
      <c r="AH343" s="49">
        <v>41</v>
      </c>
      <c r="AI343" s="50">
        <v>97.61904761904762</v>
      </c>
      <c r="AJ343" s="49">
        <v>42</v>
      </c>
    </row>
    <row r="344" spans="1:36" ht="15">
      <c r="A344" s="69" t="s">
        <v>557</v>
      </c>
      <c r="B344" s="69" t="s">
        <v>557</v>
      </c>
      <c r="C344" s="70"/>
      <c r="D344" s="71"/>
      <c r="E344" s="72"/>
      <c r="F344" s="73"/>
      <c r="G344" s="70"/>
      <c r="H344" s="74"/>
      <c r="I344" s="75"/>
      <c r="J344" s="75"/>
      <c r="K344" s="35" t="s">
        <v>65</v>
      </c>
      <c r="L344" s="82">
        <v>344</v>
      </c>
      <c r="M344" s="82"/>
      <c r="N344" s="77"/>
      <c r="O344" s="84" t="s">
        <v>716</v>
      </c>
      <c r="P344" s="84" t="s">
        <v>716</v>
      </c>
      <c r="Q344" s="84" t="s">
        <v>1048</v>
      </c>
      <c r="R344" s="86" t="s">
        <v>1547</v>
      </c>
      <c r="S344" s="88">
        <v>43448.48028935185</v>
      </c>
      <c r="T344" s="84">
        <v>124</v>
      </c>
      <c r="U344" s="84">
        <v>11</v>
      </c>
      <c r="V344" s="84"/>
      <c r="W344" s="84"/>
      <c r="X344" s="84"/>
      <c r="Y344">
        <v>1</v>
      </c>
      <c r="Z344" s="83" t="str">
        <f>REPLACE(INDEX(GroupVertices[Group],MATCH(Edges[[#This Row],[Vertex 1]],GroupVertices[Vertex],0)),1,1,"")</f>
        <v>1</v>
      </c>
      <c r="AA344" s="83" t="str">
        <f>REPLACE(INDEX(GroupVertices[Group],MATCH(Edges[[#This Row],[Vertex 2]],GroupVertices[Vertex],0)),1,1,"")</f>
        <v>1</v>
      </c>
      <c r="AB344" s="49">
        <v>1</v>
      </c>
      <c r="AC344" s="50">
        <v>3.5714285714285716</v>
      </c>
      <c r="AD344" s="49">
        <v>2</v>
      </c>
      <c r="AE344" s="50">
        <v>7.142857142857143</v>
      </c>
      <c r="AF344" s="49">
        <v>0</v>
      </c>
      <c r="AG344" s="50">
        <v>0</v>
      </c>
      <c r="AH344" s="49">
        <v>25</v>
      </c>
      <c r="AI344" s="50">
        <v>89.28571428571429</v>
      </c>
      <c r="AJ344" s="49">
        <v>28</v>
      </c>
    </row>
    <row r="345" spans="1:36" ht="15">
      <c r="A345" s="69" t="s">
        <v>558</v>
      </c>
      <c r="B345" s="69" t="s">
        <v>558</v>
      </c>
      <c r="C345" s="70"/>
      <c r="D345" s="71"/>
      <c r="E345" s="72"/>
      <c r="F345" s="73"/>
      <c r="G345" s="70"/>
      <c r="H345" s="74"/>
      <c r="I345" s="75"/>
      <c r="J345" s="75"/>
      <c r="K345" s="35" t="s">
        <v>65</v>
      </c>
      <c r="L345" s="82">
        <v>345</v>
      </c>
      <c r="M345" s="82"/>
      <c r="N345" s="77"/>
      <c r="O345" s="84" t="s">
        <v>716</v>
      </c>
      <c r="P345" s="84" t="s">
        <v>716</v>
      </c>
      <c r="Q345" s="84" t="s">
        <v>1049</v>
      </c>
      <c r="R345" s="86" t="s">
        <v>1548</v>
      </c>
      <c r="S345" s="88">
        <v>43448.658530092594</v>
      </c>
      <c r="T345" s="84">
        <v>406</v>
      </c>
      <c r="U345" s="84">
        <v>26</v>
      </c>
      <c r="V345" s="84"/>
      <c r="W345" s="84"/>
      <c r="X345" s="84"/>
      <c r="Y345">
        <v>1</v>
      </c>
      <c r="Z345" s="83" t="str">
        <f>REPLACE(INDEX(GroupVertices[Group],MATCH(Edges[[#This Row],[Vertex 1]],GroupVertices[Vertex],0)),1,1,"")</f>
        <v>1</v>
      </c>
      <c r="AA345" s="83" t="str">
        <f>REPLACE(INDEX(GroupVertices[Group],MATCH(Edges[[#This Row],[Vertex 2]],GroupVertices[Vertex],0)),1,1,"")</f>
        <v>1</v>
      </c>
      <c r="AB345" s="49">
        <v>0</v>
      </c>
      <c r="AC345" s="50">
        <v>0</v>
      </c>
      <c r="AD345" s="49">
        <v>0</v>
      </c>
      <c r="AE345" s="50">
        <v>0</v>
      </c>
      <c r="AF345" s="49">
        <v>0</v>
      </c>
      <c r="AG345" s="50">
        <v>0</v>
      </c>
      <c r="AH345" s="49">
        <v>23</v>
      </c>
      <c r="AI345" s="50">
        <v>100</v>
      </c>
      <c r="AJ345" s="49">
        <v>23</v>
      </c>
    </row>
    <row r="346" spans="1:36" ht="15">
      <c r="A346" s="69" t="s">
        <v>559</v>
      </c>
      <c r="B346" s="69" t="s">
        <v>559</v>
      </c>
      <c r="C346" s="70"/>
      <c r="D346" s="71"/>
      <c r="E346" s="72"/>
      <c r="F346" s="73"/>
      <c r="G346" s="70"/>
      <c r="H346" s="74"/>
      <c r="I346" s="75"/>
      <c r="J346" s="75"/>
      <c r="K346" s="35" t="s">
        <v>65</v>
      </c>
      <c r="L346" s="82">
        <v>346</v>
      </c>
      <c r="M346" s="82"/>
      <c r="N346" s="77"/>
      <c r="O346" s="84" t="s">
        <v>716</v>
      </c>
      <c r="P346" s="84" t="s">
        <v>716</v>
      </c>
      <c r="Q346" s="84" t="s">
        <v>1050</v>
      </c>
      <c r="R346" s="86" t="s">
        <v>1549</v>
      </c>
      <c r="S346" s="88">
        <v>43448.90856481482</v>
      </c>
      <c r="T346" s="84">
        <v>2204</v>
      </c>
      <c r="U346" s="84">
        <v>99</v>
      </c>
      <c r="V346" s="84"/>
      <c r="W346" s="84"/>
      <c r="X346" s="84"/>
      <c r="Y346">
        <v>1</v>
      </c>
      <c r="Z346" s="83" t="str">
        <f>REPLACE(INDEX(GroupVertices[Group],MATCH(Edges[[#This Row],[Vertex 1]],GroupVertices[Vertex],0)),1,1,"")</f>
        <v>1</v>
      </c>
      <c r="AA346" s="83" t="str">
        <f>REPLACE(INDEX(GroupVertices[Group],MATCH(Edges[[#This Row],[Vertex 2]],GroupVertices[Vertex],0)),1,1,"")</f>
        <v>1</v>
      </c>
      <c r="AB346" s="49">
        <v>1</v>
      </c>
      <c r="AC346" s="50">
        <v>8.333333333333334</v>
      </c>
      <c r="AD346" s="49">
        <v>0</v>
      </c>
      <c r="AE346" s="50">
        <v>0</v>
      </c>
      <c r="AF346" s="49">
        <v>0</v>
      </c>
      <c r="AG346" s="50">
        <v>0</v>
      </c>
      <c r="AH346" s="49">
        <v>11</v>
      </c>
      <c r="AI346" s="50">
        <v>91.66666666666667</v>
      </c>
      <c r="AJ346" s="49">
        <v>12</v>
      </c>
    </row>
    <row r="347" spans="1:36" ht="15">
      <c r="A347" s="69" t="s">
        <v>560</v>
      </c>
      <c r="B347" s="69" t="s">
        <v>560</v>
      </c>
      <c r="C347" s="70"/>
      <c r="D347" s="71"/>
      <c r="E347" s="72"/>
      <c r="F347" s="73"/>
      <c r="G347" s="70"/>
      <c r="H347" s="74"/>
      <c r="I347" s="75"/>
      <c r="J347" s="75"/>
      <c r="K347" s="35" t="s">
        <v>65</v>
      </c>
      <c r="L347" s="82">
        <v>347</v>
      </c>
      <c r="M347" s="82"/>
      <c r="N347" s="77"/>
      <c r="O347" s="84" t="s">
        <v>716</v>
      </c>
      <c r="P347" s="84" t="s">
        <v>716</v>
      </c>
      <c r="Q347" s="84" t="s">
        <v>1051</v>
      </c>
      <c r="R347" s="86" t="s">
        <v>1550</v>
      </c>
      <c r="S347" s="88">
        <v>43449.208333333336</v>
      </c>
      <c r="T347" s="84">
        <v>5758</v>
      </c>
      <c r="U347" s="84">
        <v>282</v>
      </c>
      <c r="V347" s="84"/>
      <c r="W347" s="84"/>
      <c r="X347" s="84"/>
      <c r="Y347">
        <v>1</v>
      </c>
      <c r="Z347" s="83" t="str">
        <f>REPLACE(INDEX(GroupVertices[Group],MATCH(Edges[[#This Row],[Vertex 1]],GroupVertices[Vertex],0)),1,1,"")</f>
        <v>1</v>
      </c>
      <c r="AA347" s="83" t="str">
        <f>REPLACE(INDEX(GroupVertices[Group],MATCH(Edges[[#This Row],[Vertex 2]],GroupVertices[Vertex],0)),1,1,"")</f>
        <v>1</v>
      </c>
      <c r="AB347" s="49">
        <v>0</v>
      </c>
      <c r="AC347" s="50">
        <v>0</v>
      </c>
      <c r="AD347" s="49">
        <v>0</v>
      </c>
      <c r="AE347" s="50">
        <v>0</v>
      </c>
      <c r="AF347" s="49">
        <v>0</v>
      </c>
      <c r="AG347" s="50">
        <v>0</v>
      </c>
      <c r="AH347" s="49">
        <v>8</v>
      </c>
      <c r="AI347" s="50">
        <v>100</v>
      </c>
      <c r="AJ347" s="49">
        <v>8</v>
      </c>
    </row>
    <row r="348" spans="1:36" ht="15">
      <c r="A348" s="69" t="s">
        <v>561</v>
      </c>
      <c r="B348" s="69" t="s">
        <v>561</v>
      </c>
      <c r="C348" s="70"/>
      <c r="D348" s="71"/>
      <c r="E348" s="72"/>
      <c r="F348" s="73"/>
      <c r="G348" s="70"/>
      <c r="H348" s="74"/>
      <c r="I348" s="75"/>
      <c r="J348" s="75"/>
      <c r="K348" s="35" t="s">
        <v>65</v>
      </c>
      <c r="L348" s="82">
        <v>348</v>
      </c>
      <c r="M348" s="82"/>
      <c r="N348" s="77"/>
      <c r="O348" s="84" t="s">
        <v>716</v>
      </c>
      <c r="P348" s="84" t="s">
        <v>716</v>
      </c>
      <c r="Q348" s="84" t="s">
        <v>1052</v>
      </c>
      <c r="R348" s="86" t="s">
        <v>1551</v>
      </c>
      <c r="S348" s="88">
        <v>43449.45972222222</v>
      </c>
      <c r="T348" s="84">
        <v>787</v>
      </c>
      <c r="U348" s="84">
        <v>23</v>
      </c>
      <c r="V348" s="84"/>
      <c r="W348" s="84"/>
      <c r="X348" s="84" t="s">
        <v>1729</v>
      </c>
      <c r="Y348">
        <v>1</v>
      </c>
      <c r="Z348" s="83" t="str">
        <f>REPLACE(INDEX(GroupVertices[Group],MATCH(Edges[[#This Row],[Vertex 1]],GroupVertices[Vertex],0)),1,1,"")</f>
        <v>1</v>
      </c>
      <c r="AA348" s="83" t="str">
        <f>REPLACE(INDEX(GroupVertices[Group],MATCH(Edges[[#This Row],[Vertex 2]],GroupVertices[Vertex],0)),1,1,"")</f>
        <v>1</v>
      </c>
      <c r="AB348" s="49">
        <v>0</v>
      </c>
      <c r="AC348" s="50">
        <v>0</v>
      </c>
      <c r="AD348" s="49">
        <v>0</v>
      </c>
      <c r="AE348" s="50">
        <v>0</v>
      </c>
      <c r="AF348" s="49">
        <v>0</v>
      </c>
      <c r="AG348" s="50">
        <v>0</v>
      </c>
      <c r="AH348" s="49">
        <v>11</v>
      </c>
      <c r="AI348" s="50">
        <v>100</v>
      </c>
      <c r="AJ348" s="49">
        <v>11</v>
      </c>
    </row>
    <row r="349" spans="1:36" ht="15">
      <c r="A349" s="69" t="s">
        <v>562</v>
      </c>
      <c r="B349" s="69" t="s">
        <v>562</v>
      </c>
      <c r="C349" s="70"/>
      <c r="D349" s="71"/>
      <c r="E349" s="72"/>
      <c r="F349" s="73"/>
      <c r="G349" s="70"/>
      <c r="H349" s="74"/>
      <c r="I349" s="75"/>
      <c r="J349" s="75"/>
      <c r="K349" s="35" t="s">
        <v>65</v>
      </c>
      <c r="L349" s="82">
        <v>349</v>
      </c>
      <c r="M349" s="82"/>
      <c r="N349" s="77"/>
      <c r="O349" s="84" t="s">
        <v>716</v>
      </c>
      <c r="P349" s="84" t="s">
        <v>716</v>
      </c>
      <c r="Q349" s="84" t="s">
        <v>1053</v>
      </c>
      <c r="R349" s="86" t="s">
        <v>1552</v>
      </c>
      <c r="S349" s="88">
        <v>43449.75347222222</v>
      </c>
      <c r="T349" s="84">
        <v>129</v>
      </c>
      <c r="U349" s="84">
        <v>11</v>
      </c>
      <c r="V349" s="84"/>
      <c r="W349" s="84"/>
      <c r="X349" s="84"/>
      <c r="Y349">
        <v>1</v>
      </c>
      <c r="Z349" s="83" t="str">
        <f>REPLACE(INDEX(GroupVertices[Group],MATCH(Edges[[#This Row],[Vertex 1]],GroupVertices[Vertex],0)),1,1,"")</f>
        <v>1</v>
      </c>
      <c r="AA349" s="83" t="str">
        <f>REPLACE(INDEX(GroupVertices[Group],MATCH(Edges[[#This Row],[Vertex 2]],GroupVertices[Vertex],0)),1,1,"")</f>
        <v>1</v>
      </c>
      <c r="AB349" s="49">
        <v>2</v>
      </c>
      <c r="AC349" s="50">
        <v>5</v>
      </c>
      <c r="AD349" s="49">
        <v>0</v>
      </c>
      <c r="AE349" s="50">
        <v>0</v>
      </c>
      <c r="AF349" s="49">
        <v>0</v>
      </c>
      <c r="AG349" s="50">
        <v>0</v>
      </c>
      <c r="AH349" s="49">
        <v>38</v>
      </c>
      <c r="AI349" s="50">
        <v>95</v>
      </c>
      <c r="AJ349" s="49">
        <v>40</v>
      </c>
    </row>
    <row r="350" spans="1:36" ht="15">
      <c r="A350" s="69" t="s">
        <v>563</v>
      </c>
      <c r="B350" s="69" t="s">
        <v>563</v>
      </c>
      <c r="C350" s="70"/>
      <c r="D350" s="71"/>
      <c r="E350" s="72"/>
      <c r="F350" s="73"/>
      <c r="G350" s="70"/>
      <c r="H350" s="74"/>
      <c r="I350" s="75"/>
      <c r="J350" s="75"/>
      <c r="K350" s="35" t="s">
        <v>65</v>
      </c>
      <c r="L350" s="82">
        <v>350</v>
      </c>
      <c r="M350" s="82"/>
      <c r="N350" s="77"/>
      <c r="O350" s="84" t="s">
        <v>716</v>
      </c>
      <c r="P350" s="84" t="s">
        <v>716</v>
      </c>
      <c r="Q350" s="84" t="s">
        <v>1054</v>
      </c>
      <c r="R350" s="86" t="s">
        <v>1553</v>
      </c>
      <c r="S350" s="88">
        <v>43450.208333333336</v>
      </c>
      <c r="T350" s="84">
        <v>9677</v>
      </c>
      <c r="U350" s="84">
        <v>715</v>
      </c>
      <c r="V350" s="84"/>
      <c r="W350" s="84"/>
      <c r="X350" s="84" t="s">
        <v>1785</v>
      </c>
      <c r="Y350">
        <v>1</v>
      </c>
      <c r="Z350" s="83" t="str">
        <f>REPLACE(INDEX(GroupVertices[Group],MATCH(Edges[[#This Row],[Vertex 1]],GroupVertices[Vertex],0)),1,1,"")</f>
        <v>1</v>
      </c>
      <c r="AA350" s="83" t="str">
        <f>REPLACE(INDEX(GroupVertices[Group],MATCH(Edges[[#This Row],[Vertex 2]],GroupVertices[Vertex],0)),1,1,"")</f>
        <v>1</v>
      </c>
      <c r="AB350" s="49">
        <v>0</v>
      </c>
      <c r="AC350" s="50">
        <v>0</v>
      </c>
      <c r="AD350" s="49">
        <v>0</v>
      </c>
      <c r="AE350" s="50">
        <v>0</v>
      </c>
      <c r="AF350" s="49">
        <v>0</v>
      </c>
      <c r="AG350" s="50">
        <v>0</v>
      </c>
      <c r="AH350" s="49">
        <v>1</v>
      </c>
      <c r="AI350" s="50">
        <v>100</v>
      </c>
      <c r="AJ350" s="49">
        <v>1</v>
      </c>
    </row>
    <row r="351" spans="1:36" ht="15">
      <c r="A351" s="69" t="s">
        <v>564</v>
      </c>
      <c r="B351" s="69" t="s">
        <v>564</v>
      </c>
      <c r="C351" s="70"/>
      <c r="D351" s="71"/>
      <c r="E351" s="72"/>
      <c r="F351" s="73"/>
      <c r="G351" s="70"/>
      <c r="H351" s="74"/>
      <c r="I351" s="75"/>
      <c r="J351" s="75"/>
      <c r="K351" s="35" t="s">
        <v>65</v>
      </c>
      <c r="L351" s="82">
        <v>351</v>
      </c>
      <c r="M351" s="82"/>
      <c r="N351" s="77"/>
      <c r="O351" s="84" t="s">
        <v>716</v>
      </c>
      <c r="P351" s="84" t="s">
        <v>716</v>
      </c>
      <c r="Q351" s="84" t="s">
        <v>1055</v>
      </c>
      <c r="R351" s="86" t="s">
        <v>1554</v>
      </c>
      <c r="S351" s="88">
        <v>43450.520833333336</v>
      </c>
      <c r="T351" s="84">
        <v>502</v>
      </c>
      <c r="U351" s="84">
        <v>36</v>
      </c>
      <c r="V351" s="84"/>
      <c r="W351" s="84"/>
      <c r="X351" s="84"/>
      <c r="Y351">
        <v>1</v>
      </c>
      <c r="Z351" s="83" t="str">
        <f>REPLACE(INDEX(GroupVertices[Group],MATCH(Edges[[#This Row],[Vertex 1]],GroupVertices[Vertex],0)),1,1,"")</f>
        <v>1</v>
      </c>
      <c r="AA351" s="83" t="str">
        <f>REPLACE(INDEX(GroupVertices[Group],MATCH(Edges[[#This Row],[Vertex 2]],GroupVertices[Vertex],0)),1,1,"")</f>
        <v>1</v>
      </c>
      <c r="AB351" s="49">
        <v>0</v>
      </c>
      <c r="AC351" s="50">
        <v>0</v>
      </c>
      <c r="AD351" s="49">
        <v>0</v>
      </c>
      <c r="AE351" s="50">
        <v>0</v>
      </c>
      <c r="AF351" s="49">
        <v>0</v>
      </c>
      <c r="AG351" s="50">
        <v>0</v>
      </c>
      <c r="AH351" s="49">
        <v>18</v>
      </c>
      <c r="AI351" s="50">
        <v>100</v>
      </c>
      <c r="AJ351" s="49">
        <v>18</v>
      </c>
    </row>
    <row r="352" spans="1:36" ht="15">
      <c r="A352" s="69" t="s">
        <v>565</v>
      </c>
      <c r="B352" s="69" t="s">
        <v>565</v>
      </c>
      <c r="C352" s="70"/>
      <c r="D352" s="71"/>
      <c r="E352" s="72"/>
      <c r="F352" s="73"/>
      <c r="G352" s="70"/>
      <c r="H352" s="74"/>
      <c r="I352" s="75"/>
      <c r="J352" s="75"/>
      <c r="K352" s="35" t="s">
        <v>65</v>
      </c>
      <c r="L352" s="82">
        <v>352</v>
      </c>
      <c r="M352" s="82"/>
      <c r="N352" s="77"/>
      <c r="O352" s="84" t="s">
        <v>716</v>
      </c>
      <c r="P352" s="84" t="s">
        <v>716</v>
      </c>
      <c r="Q352" s="84" t="s">
        <v>1056</v>
      </c>
      <c r="R352" s="86" t="s">
        <v>1555</v>
      </c>
      <c r="S352" s="88">
        <v>43450.833333333336</v>
      </c>
      <c r="T352" s="84">
        <v>4203</v>
      </c>
      <c r="U352" s="84">
        <v>752</v>
      </c>
      <c r="V352" s="84"/>
      <c r="W352" s="84"/>
      <c r="X352" s="84"/>
      <c r="Y352">
        <v>1</v>
      </c>
      <c r="Z352" s="83" t="str">
        <f>REPLACE(INDEX(GroupVertices[Group],MATCH(Edges[[#This Row],[Vertex 1]],GroupVertices[Vertex],0)),1,1,"")</f>
        <v>1</v>
      </c>
      <c r="AA352" s="83" t="str">
        <f>REPLACE(INDEX(GroupVertices[Group],MATCH(Edges[[#This Row],[Vertex 2]],GroupVertices[Vertex],0)),1,1,"")</f>
        <v>1</v>
      </c>
      <c r="AB352" s="49">
        <v>0</v>
      </c>
      <c r="AC352" s="50">
        <v>0</v>
      </c>
      <c r="AD352" s="49">
        <v>0</v>
      </c>
      <c r="AE352" s="50">
        <v>0</v>
      </c>
      <c r="AF352" s="49">
        <v>0</v>
      </c>
      <c r="AG352" s="50">
        <v>0</v>
      </c>
      <c r="AH352" s="49">
        <v>5</v>
      </c>
      <c r="AI352" s="50">
        <v>100</v>
      </c>
      <c r="AJ352" s="49">
        <v>5</v>
      </c>
    </row>
    <row r="353" spans="1:36" ht="15">
      <c r="A353" s="69" t="s">
        <v>566</v>
      </c>
      <c r="B353" s="69" t="s">
        <v>566</v>
      </c>
      <c r="C353" s="70"/>
      <c r="D353" s="71"/>
      <c r="E353" s="72"/>
      <c r="F353" s="73"/>
      <c r="G353" s="70"/>
      <c r="H353" s="74"/>
      <c r="I353" s="75"/>
      <c r="J353" s="75"/>
      <c r="K353" s="35" t="s">
        <v>65</v>
      </c>
      <c r="L353" s="82">
        <v>353</v>
      </c>
      <c r="M353" s="82"/>
      <c r="N353" s="77"/>
      <c r="O353" s="84" t="s">
        <v>716</v>
      </c>
      <c r="P353" s="84" t="s">
        <v>716</v>
      </c>
      <c r="Q353" s="84" t="s">
        <v>1057</v>
      </c>
      <c r="R353" s="86" t="s">
        <v>1556</v>
      </c>
      <c r="S353" s="88">
        <v>43451.20596064815</v>
      </c>
      <c r="T353" s="84">
        <v>275</v>
      </c>
      <c r="U353" s="84">
        <v>30</v>
      </c>
      <c r="V353" s="84"/>
      <c r="W353" s="84"/>
      <c r="X353" s="84"/>
      <c r="Y353">
        <v>1</v>
      </c>
      <c r="Z353" s="83" t="str">
        <f>REPLACE(INDEX(GroupVertices[Group],MATCH(Edges[[#This Row],[Vertex 1]],GroupVertices[Vertex],0)),1,1,"")</f>
        <v>1</v>
      </c>
      <c r="AA353" s="83" t="str">
        <f>REPLACE(INDEX(GroupVertices[Group],MATCH(Edges[[#This Row],[Vertex 2]],GroupVertices[Vertex],0)),1,1,"")</f>
        <v>1</v>
      </c>
      <c r="AB353" s="49">
        <v>2</v>
      </c>
      <c r="AC353" s="50">
        <v>16.666666666666668</v>
      </c>
      <c r="AD353" s="49">
        <v>2</v>
      </c>
      <c r="AE353" s="50">
        <v>16.666666666666668</v>
      </c>
      <c r="AF353" s="49">
        <v>0</v>
      </c>
      <c r="AG353" s="50">
        <v>0</v>
      </c>
      <c r="AH353" s="49">
        <v>8</v>
      </c>
      <c r="AI353" s="50">
        <v>66.66666666666667</v>
      </c>
      <c r="AJ353" s="49">
        <v>12</v>
      </c>
    </row>
    <row r="354" spans="1:36" ht="15">
      <c r="A354" s="69" t="s">
        <v>567</v>
      </c>
      <c r="B354" s="69" t="s">
        <v>567</v>
      </c>
      <c r="C354" s="70"/>
      <c r="D354" s="71"/>
      <c r="E354" s="72"/>
      <c r="F354" s="73"/>
      <c r="G354" s="70"/>
      <c r="H354" s="74"/>
      <c r="I354" s="75"/>
      <c r="J354" s="75"/>
      <c r="K354" s="35" t="s">
        <v>65</v>
      </c>
      <c r="L354" s="82">
        <v>354</v>
      </c>
      <c r="M354" s="82"/>
      <c r="N354" s="77"/>
      <c r="O354" s="84" t="s">
        <v>716</v>
      </c>
      <c r="P354" s="84" t="s">
        <v>716</v>
      </c>
      <c r="Q354" s="84" t="s">
        <v>1058</v>
      </c>
      <c r="R354" s="86" t="s">
        <v>1557</v>
      </c>
      <c r="S354" s="88">
        <v>43451.49236111111</v>
      </c>
      <c r="T354" s="84">
        <v>540</v>
      </c>
      <c r="U354" s="84">
        <v>30</v>
      </c>
      <c r="V354" s="84"/>
      <c r="W354" s="84"/>
      <c r="X354" s="84"/>
      <c r="Y354">
        <v>1</v>
      </c>
      <c r="Z354" s="83" t="str">
        <f>REPLACE(INDEX(GroupVertices[Group],MATCH(Edges[[#This Row],[Vertex 1]],GroupVertices[Vertex],0)),1,1,"")</f>
        <v>1</v>
      </c>
      <c r="AA354" s="83" t="str">
        <f>REPLACE(INDEX(GroupVertices[Group],MATCH(Edges[[#This Row],[Vertex 2]],GroupVertices[Vertex],0)),1,1,"")</f>
        <v>1</v>
      </c>
      <c r="AB354" s="49">
        <v>1</v>
      </c>
      <c r="AC354" s="50">
        <v>16.666666666666668</v>
      </c>
      <c r="AD354" s="49">
        <v>0</v>
      </c>
      <c r="AE354" s="50">
        <v>0</v>
      </c>
      <c r="AF354" s="49">
        <v>0</v>
      </c>
      <c r="AG354" s="50">
        <v>0</v>
      </c>
      <c r="AH354" s="49">
        <v>5</v>
      </c>
      <c r="AI354" s="50">
        <v>83.33333333333333</v>
      </c>
      <c r="AJ354" s="49">
        <v>6</v>
      </c>
    </row>
    <row r="355" spans="1:36" ht="15">
      <c r="A355" s="69" t="s">
        <v>568</v>
      </c>
      <c r="B355" s="69" t="s">
        <v>568</v>
      </c>
      <c r="C355" s="70"/>
      <c r="D355" s="71"/>
      <c r="E355" s="72"/>
      <c r="F355" s="73"/>
      <c r="G355" s="70"/>
      <c r="H355" s="74"/>
      <c r="I355" s="75"/>
      <c r="J355" s="75"/>
      <c r="K355" s="35" t="s">
        <v>65</v>
      </c>
      <c r="L355" s="82">
        <v>355</v>
      </c>
      <c r="M355" s="82"/>
      <c r="N355" s="77"/>
      <c r="O355" s="84" t="s">
        <v>716</v>
      </c>
      <c r="P355" s="84" t="s">
        <v>716</v>
      </c>
      <c r="Q355" s="84" t="s">
        <v>1059</v>
      </c>
      <c r="R355" s="86" t="s">
        <v>1558</v>
      </c>
      <c r="S355" s="88">
        <v>43451.61615740741</v>
      </c>
      <c r="T355" s="84">
        <v>384</v>
      </c>
      <c r="U355" s="84">
        <v>107</v>
      </c>
      <c r="V355" s="84"/>
      <c r="W355" s="84"/>
      <c r="X355" s="84" t="s">
        <v>1721</v>
      </c>
      <c r="Y355">
        <v>1</v>
      </c>
      <c r="Z355" s="83" t="str">
        <f>REPLACE(INDEX(GroupVertices[Group],MATCH(Edges[[#This Row],[Vertex 1]],GroupVertices[Vertex],0)),1,1,"")</f>
        <v>1</v>
      </c>
      <c r="AA355" s="83" t="str">
        <f>REPLACE(INDEX(GroupVertices[Group],MATCH(Edges[[#This Row],[Vertex 2]],GroupVertices[Vertex],0)),1,1,"")</f>
        <v>1</v>
      </c>
      <c r="AB355" s="49">
        <v>0</v>
      </c>
      <c r="AC355" s="50">
        <v>0</v>
      </c>
      <c r="AD355" s="49">
        <v>0</v>
      </c>
      <c r="AE355" s="50">
        <v>0</v>
      </c>
      <c r="AF355" s="49">
        <v>0</v>
      </c>
      <c r="AG355" s="50">
        <v>0</v>
      </c>
      <c r="AH355" s="49">
        <v>13</v>
      </c>
      <c r="AI355" s="50">
        <v>100</v>
      </c>
      <c r="AJ355" s="49">
        <v>13</v>
      </c>
    </row>
    <row r="356" spans="1:36" ht="15">
      <c r="A356" s="69" t="s">
        <v>569</v>
      </c>
      <c r="B356" s="69" t="s">
        <v>569</v>
      </c>
      <c r="C356" s="70"/>
      <c r="D356" s="71"/>
      <c r="E356" s="72"/>
      <c r="F356" s="73"/>
      <c r="G356" s="70"/>
      <c r="H356" s="74"/>
      <c r="I356" s="75"/>
      <c r="J356" s="75"/>
      <c r="K356" s="35" t="s">
        <v>65</v>
      </c>
      <c r="L356" s="82">
        <v>356</v>
      </c>
      <c r="M356" s="82"/>
      <c r="N356" s="77"/>
      <c r="O356" s="84" t="s">
        <v>716</v>
      </c>
      <c r="P356" s="84" t="s">
        <v>716</v>
      </c>
      <c r="Q356" s="84" t="s">
        <v>1060</v>
      </c>
      <c r="R356" s="86" t="s">
        <v>1559</v>
      </c>
      <c r="S356" s="88">
        <v>43451.774143518516</v>
      </c>
      <c r="T356" s="84">
        <v>447</v>
      </c>
      <c r="U356" s="84">
        <v>60</v>
      </c>
      <c r="V356" s="84"/>
      <c r="W356" s="84"/>
      <c r="X356" s="84"/>
      <c r="Y356">
        <v>1</v>
      </c>
      <c r="Z356" s="83" t="str">
        <f>REPLACE(INDEX(GroupVertices[Group],MATCH(Edges[[#This Row],[Vertex 1]],GroupVertices[Vertex],0)),1,1,"")</f>
        <v>1</v>
      </c>
      <c r="AA356" s="83" t="str">
        <f>REPLACE(INDEX(GroupVertices[Group],MATCH(Edges[[#This Row],[Vertex 2]],GroupVertices[Vertex],0)),1,1,"")</f>
        <v>1</v>
      </c>
      <c r="AB356" s="49">
        <v>0</v>
      </c>
      <c r="AC356" s="50">
        <v>0</v>
      </c>
      <c r="AD356" s="49">
        <v>0</v>
      </c>
      <c r="AE356" s="50">
        <v>0</v>
      </c>
      <c r="AF356" s="49">
        <v>0</v>
      </c>
      <c r="AG356" s="50">
        <v>0</v>
      </c>
      <c r="AH356" s="49">
        <v>9</v>
      </c>
      <c r="AI356" s="50">
        <v>100</v>
      </c>
      <c r="AJ356" s="49">
        <v>9</v>
      </c>
    </row>
    <row r="357" spans="1:36" ht="15">
      <c r="A357" s="69" t="s">
        <v>570</v>
      </c>
      <c r="B357" s="69" t="s">
        <v>570</v>
      </c>
      <c r="C357" s="70"/>
      <c r="D357" s="71"/>
      <c r="E357" s="72"/>
      <c r="F357" s="73"/>
      <c r="G357" s="70"/>
      <c r="H357" s="74"/>
      <c r="I357" s="75"/>
      <c r="J357" s="75"/>
      <c r="K357" s="35" t="s">
        <v>65</v>
      </c>
      <c r="L357" s="82">
        <v>357</v>
      </c>
      <c r="M357" s="82"/>
      <c r="N357" s="77"/>
      <c r="O357" s="84" t="s">
        <v>716</v>
      </c>
      <c r="P357" s="84" t="s">
        <v>716</v>
      </c>
      <c r="Q357" s="84" t="s">
        <v>1061</v>
      </c>
      <c r="R357" s="86" t="s">
        <v>1560</v>
      </c>
      <c r="S357" s="88">
        <v>43451.9375</v>
      </c>
      <c r="T357" s="84">
        <v>144</v>
      </c>
      <c r="U357" s="84">
        <v>16</v>
      </c>
      <c r="V357" s="84"/>
      <c r="W357" s="84"/>
      <c r="X357" s="84"/>
      <c r="Y357">
        <v>1</v>
      </c>
      <c r="Z357" s="83" t="str">
        <f>REPLACE(INDEX(GroupVertices[Group],MATCH(Edges[[#This Row],[Vertex 1]],GroupVertices[Vertex],0)),1,1,"")</f>
        <v>1</v>
      </c>
      <c r="AA357" s="83" t="str">
        <f>REPLACE(INDEX(GroupVertices[Group],MATCH(Edges[[#This Row],[Vertex 2]],GroupVertices[Vertex],0)),1,1,"")</f>
        <v>1</v>
      </c>
      <c r="AB357" s="49">
        <v>0</v>
      </c>
      <c r="AC357" s="50">
        <v>0</v>
      </c>
      <c r="AD357" s="49">
        <v>0</v>
      </c>
      <c r="AE357" s="50">
        <v>0</v>
      </c>
      <c r="AF357" s="49">
        <v>0</v>
      </c>
      <c r="AG357" s="50">
        <v>0</v>
      </c>
      <c r="AH357" s="49">
        <v>6</v>
      </c>
      <c r="AI357" s="50">
        <v>100</v>
      </c>
      <c r="AJ357" s="49">
        <v>6</v>
      </c>
    </row>
    <row r="358" spans="1:36" ht="15">
      <c r="A358" s="69" t="s">
        <v>571</v>
      </c>
      <c r="B358" s="69" t="s">
        <v>571</v>
      </c>
      <c r="C358" s="70"/>
      <c r="D358" s="71"/>
      <c r="E358" s="72"/>
      <c r="F358" s="73"/>
      <c r="G358" s="70"/>
      <c r="H358" s="74"/>
      <c r="I358" s="75"/>
      <c r="J358" s="75"/>
      <c r="K358" s="35" t="s">
        <v>65</v>
      </c>
      <c r="L358" s="82">
        <v>358</v>
      </c>
      <c r="M358" s="82"/>
      <c r="N358" s="77"/>
      <c r="O358" s="84" t="s">
        <v>716</v>
      </c>
      <c r="P358" s="84" t="s">
        <v>716</v>
      </c>
      <c r="Q358" s="84" t="s">
        <v>1062</v>
      </c>
      <c r="R358" s="86" t="s">
        <v>1561</v>
      </c>
      <c r="S358" s="88">
        <v>43452.27159722222</v>
      </c>
      <c r="T358" s="84">
        <v>830</v>
      </c>
      <c r="U358" s="84">
        <v>139</v>
      </c>
      <c r="V358" s="84"/>
      <c r="W358" s="84"/>
      <c r="X358" s="84"/>
      <c r="Y358">
        <v>1</v>
      </c>
      <c r="Z358" s="83" t="str">
        <f>REPLACE(INDEX(GroupVertices[Group],MATCH(Edges[[#This Row],[Vertex 1]],GroupVertices[Vertex],0)),1,1,"")</f>
        <v>1</v>
      </c>
      <c r="AA358" s="83" t="str">
        <f>REPLACE(INDEX(GroupVertices[Group],MATCH(Edges[[#This Row],[Vertex 2]],GroupVertices[Vertex],0)),1,1,"")</f>
        <v>1</v>
      </c>
      <c r="AB358" s="49">
        <v>0</v>
      </c>
      <c r="AC358" s="50">
        <v>0</v>
      </c>
      <c r="AD358" s="49">
        <v>0</v>
      </c>
      <c r="AE358" s="50">
        <v>0</v>
      </c>
      <c r="AF358" s="49">
        <v>0</v>
      </c>
      <c r="AG358" s="50">
        <v>0</v>
      </c>
      <c r="AH358" s="49">
        <v>18</v>
      </c>
      <c r="AI358" s="50">
        <v>100</v>
      </c>
      <c r="AJ358" s="49">
        <v>18</v>
      </c>
    </row>
    <row r="359" spans="1:36" ht="15">
      <c r="A359" s="69" t="s">
        <v>572</v>
      </c>
      <c r="B359" s="69" t="s">
        <v>572</v>
      </c>
      <c r="C359" s="70"/>
      <c r="D359" s="71"/>
      <c r="E359" s="72"/>
      <c r="F359" s="73"/>
      <c r="G359" s="70"/>
      <c r="H359" s="74"/>
      <c r="I359" s="75"/>
      <c r="J359" s="75"/>
      <c r="K359" s="35" t="s">
        <v>65</v>
      </c>
      <c r="L359" s="82">
        <v>359</v>
      </c>
      <c r="M359" s="82"/>
      <c r="N359" s="77"/>
      <c r="O359" s="84" t="s">
        <v>716</v>
      </c>
      <c r="P359" s="84" t="s">
        <v>716</v>
      </c>
      <c r="Q359" s="84" t="s">
        <v>1063</v>
      </c>
      <c r="R359" s="86" t="s">
        <v>1562</v>
      </c>
      <c r="S359" s="88">
        <v>43452.631423611114</v>
      </c>
      <c r="T359" s="84">
        <v>4643</v>
      </c>
      <c r="U359" s="84">
        <v>144</v>
      </c>
      <c r="V359" s="84"/>
      <c r="W359" s="84"/>
      <c r="X359" s="84"/>
      <c r="Y359">
        <v>1</v>
      </c>
      <c r="Z359" s="83" t="str">
        <f>REPLACE(INDEX(GroupVertices[Group],MATCH(Edges[[#This Row],[Vertex 1]],GroupVertices[Vertex],0)),1,1,"")</f>
        <v>1</v>
      </c>
      <c r="AA359" s="83" t="str">
        <f>REPLACE(INDEX(GroupVertices[Group],MATCH(Edges[[#This Row],[Vertex 2]],GroupVertices[Vertex],0)),1,1,"")</f>
        <v>1</v>
      </c>
      <c r="AB359" s="49">
        <v>1</v>
      </c>
      <c r="AC359" s="50">
        <v>12.5</v>
      </c>
      <c r="AD359" s="49">
        <v>0</v>
      </c>
      <c r="AE359" s="50">
        <v>0</v>
      </c>
      <c r="AF359" s="49">
        <v>0</v>
      </c>
      <c r="AG359" s="50">
        <v>0</v>
      </c>
      <c r="AH359" s="49">
        <v>7</v>
      </c>
      <c r="AI359" s="50">
        <v>87.5</v>
      </c>
      <c r="AJ359" s="49">
        <v>8</v>
      </c>
    </row>
    <row r="360" spans="1:36" ht="15">
      <c r="A360" s="69" t="s">
        <v>573</v>
      </c>
      <c r="B360" s="69" t="s">
        <v>573</v>
      </c>
      <c r="C360" s="70"/>
      <c r="D360" s="71"/>
      <c r="E360" s="72"/>
      <c r="F360" s="73"/>
      <c r="G360" s="70"/>
      <c r="H360" s="74"/>
      <c r="I360" s="75"/>
      <c r="J360" s="75"/>
      <c r="K360" s="35" t="s">
        <v>65</v>
      </c>
      <c r="L360" s="82">
        <v>360</v>
      </c>
      <c r="M360" s="82"/>
      <c r="N360" s="77"/>
      <c r="O360" s="84" t="s">
        <v>716</v>
      </c>
      <c r="P360" s="84" t="s">
        <v>716</v>
      </c>
      <c r="Q360" s="84" t="s">
        <v>1064</v>
      </c>
      <c r="R360" s="86" t="s">
        <v>1563</v>
      </c>
      <c r="S360" s="88">
        <v>43452.82292824074</v>
      </c>
      <c r="T360" s="84">
        <v>295</v>
      </c>
      <c r="U360" s="84">
        <v>30</v>
      </c>
      <c r="V360" s="84"/>
      <c r="W360" s="84"/>
      <c r="X360" s="84" t="s">
        <v>1786</v>
      </c>
      <c r="Y360">
        <v>1</v>
      </c>
      <c r="Z360" s="83" t="str">
        <f>REPLACE(INDEX(GroupVertices[Group],MATCH(Edges[[#This Row],[Vertex 1]],GroupVertices[Vertex],0)),1,1,"")</f>
        <v>1</v>
      </c>
      <c r="AA360" s="83" t="str">
        <f>REPLACE(INDEX(GroupVertices[Group],MATCH(Edges[[#This Row],[Vertex 2]],GroupVertices[Vertex],0)),1,1,"")</f>
        <v>1</v>
      </c>
      <c r="AB360" s="49">
        <v>2</v>
      </c>
      <c r="AC360" s="50">
        <v>4.3478260869565215</v>
      </c>
      <c r="AD360" s="49">
        <v>1</v>
      </c>
      <c r="AE360" s="50">
        <v>2.1739130434782608</v>
      </c>
      <c r="AF360" s="49">
        <v>0</v>
      </c>
      <c r="AG360" s="50">
        <v>0</v>
      </c>
      <c r="AH360" s="49">
        <v>43</v>
      </c>
      <c r="AI360" s="50">
        <v>93.47826086956522</v>
      </c>
      <c r="AJ360" s="49">
        <v>46</v>
      </c>
    </row>
    <row r="361" spans="1:36" ht="15">
      <c r="A361" s="69" t="s">
        <v>574</v>
      </c>
      <c r="B361" s="69" t="s">
        <v>574</v>
      </c>
      <c r="C361" s="70"/>
      <c r="D361" s="71"/>
      <c r="E361" s="72"/>
      <c r="F361" s="73"/>
      <c r="G361" s="70"/>
      <c r="H361" s="74"/>
      <c r="I361" s="75"/>
      <c r="J361" s="75"/>
      <c r="K361" s="35" t="s">
        <v>65</v>
      </c>
      <c r="L361" s="82">
        <v>361</v>
      </c>
      <c r="M361" s="82"/>
      <c r="N361" s="77"/>
      <c r="O361" s="84" t="s">
        <v>716</v>
      </c>
      <c r="P361" s="84" t="s">
        <v>716</v>
      </c>
      <c r="Q361" s="84" t="s">
        <v>1065</v>
      </c>
      <c r="R361" s="86" t="s">
        <v>1564</v>
      </c>
      <c r="S361" s="88">
        <v>43452.958599537036</v>
      </c>
      <c r="T361" s="84">
        <v>522</v>
      </c>
      <c r="U361" s="84">
        <v>59</v>
      </c>
      <c r="V361" s="84"/>
      <c r="W361" s="84"/>
      <c r="X361" s="84" t="s">
        <v>1787</v>
      </c>
      <c r="Y361">
        <v>1</v>
      </c>
      <c r="Z361" s="83" t="str">
        <f>REPLACE(INDEX(GroupVertices[Group],MATCH(Edges[[#This Row],[Vertex 1]],GroupVertices[Vertex],0)),1,1,"")</f>
        <v>1</v>
      </c>
      <c r="AA361" s="83" t="str">
        <f>REPLACE(INDEX(GroupVertices[Group],MATCH(Edges[[#This Row],[Vertex 2]],GroupVertices[Vertex],0)),1,1,"")</f>
        <v>1</v>
      </c>
      <c r="AB361" s="49">
        <v>0</v>
      </c>
      <c r="AC361" s="50">
        <v>0</v>
      </c>
      <c r="AD361" s="49">
        <v>6</v>
      </c>
      <c r="AE361" s="50">
        <v>12.76595744680851</v>
      </c>
      <c r="AF361" s="49">
        <v>0</v>
      </c>
      <c r="AG361" s="50">
        <v>0</v>
      </c>
      <c r="AH361" s="49">
        <v>41</v>
      </c>
      <c r="AI361" s="50">
        <v>87.23404255319149</v>
      </c>
      <c r="AJ361" s="49">
        <v>47</v>
      </c>
    </row>
    <row r="362" spans="1:36" ht="15">
      <c r="A362" s="69" t="s">
        <v>575</v>
      </c>
      <c r="B362" s="69" t="s">
        <v>575</v>
      </c>
      <c r="C362" s="70"/>
      <c r="D362" s="71"/>
      <c r="E362" s="72"/>
      <c r="F362" s="73"/>
      <c r="G362" s="70"/>
      <c r="H362" s="74"/>
      <c r="I362" s="75"/>
      <c r="J362" s="75"/>
      <c r="K362" s="35" t="s">
        <v>65</v>
      </c>
      <c r="L362" s="82">
        <v>362</v>
      </c>
      <c r="M362" s="82"/>
      <c r="N362" s="77"/>
      <c r="O362" s="84" t="s">
        <v>716</v>
      </c>
      <c r="P362" s="84" t="s">
        <v>716</v>
      </c>
      <c r="Q362" s="84" t="s">
        <v>1066</v>
      </c>
      <c r="R362" s="86" t="s">
        <v>1565</v>
      </c>
      <c r="S362" s="88">
        <v>43453.23887731481</v>
      </c>
      <c r="T362" s="84">
        <v>393</v>
      </c>
      <c r="U362" s="84">
        <v>20</v>
      </c>
      <c r="V362" s="84"/>
      <c r="W362" s="84"/>
      <c r="X362" s="84"/>
      <c r="Y362">
        <v>1</v>
      </c>
      <c r="Z362" s="83" t="str">
        <f>REPLACE(INDEX(GroupVertices[Group],MATCH(Edges[[#This Row],[Vertex 1]],GroupVertices[Vertex],0)),1,1,"")</f>
        <v>1</v>
      </c>
      <c r="AA362" s="83" t="str">
        <f>REPLACE(INDEX(GroupVertices[Group],MATCH(Edges[[#This Row],[Vertex 2]],GroupVertices[Vertex],0)),1,1,"")</f>
        <v>1</v>
      </c>
      <c r="AB362" s="49">
        <v>0</v>
      </c>
      <c r="AC362" s="50">
        <v>0</v>
      </c>
      <c r="AD362" s="49">
        <v>0</v>
      </c>
      <c r="AE362" s="50">
        <v>0</v>
      </c>
      <c r="AF362" s="49">
        <v>0</v>
      </c>
      <c r="AG362" s="50">
        <v>0</v>
      </c>
      <c r="AH362" s="49">
        <v>29</v>
      </c>
      <c r="AI362" s="50">
        <v>100</v>
      </c>
      <c r="AJ362" s="49">
        <v>29</v>
      </c>
    </row>
    <row r="363" spans="1:36" ht="15">
      <c r="A363" s="69" t="s">
        <v>576</v>
      </c>
      <c r="B363" s="69" t="s">
        <v>576</v>
      </c>
      <c r="C363" s="70"/>
      <c r="D363" s="71"/>
      <c r="E363" s="72"/>
      <c r="F363" s="73"/>
      <c r="G363" s="70"/>
      <c r="H363" s="74"/>
      <c r="I363" s="75"/>
      <c r="J363" s="75"/>
      <c r="K363" s="35" t="s">
        <v>65</v>
      </c>
      <c r="L363" s="82">
        <v>363</v>
      </c>
      <c r="M363" s="82"/>
      <c r="N363" s="77"/>
      <c r="O363" s="84" t="s">
        <v>716</v>
      </c>
      <c r="P363" s="84" t="s">
        <v>716</v>
      </c>
      <c r="Q363" s="84" t="s">
        <v>1067</v>
      </c>
      <c r="R363" s="86" t="s">
        <v>1566</v>
      </c>
      <c r="S363" s="88">
        <v>43453.30416666667</v>
      </c>
      <c r="T363" s="84">
        <v>292</v>
      </c>
      <c r="U363" s="84">
        <v>46</v>
      </c>
      <c r="V363" s="84"/>
      <c r="W363" s="84"/>
      <c r="X363" s="84" t="s">
        <v>1744</v>
      </c>
      <c r="Y363">
        <v>1</v>
      </c>
      <c r="Z363" s="83" t="str">
        <f>REPLACE(INDEX(GroupVertices[Group],MATCH(Edges[[#This Row],[Vertex 1]],GroupVertices[Vertex],0)),1,1,"")</f>
        <v>1</v>
      </c>
      <c r="AA363" s="83" t="str">
        <f>REPLACE(INDEX(GroupVertices[Group],MATCH(Edges[[#This Row],[Vertex 2]],GroupVertices[Vertex],0)),1,1,"")</f>
        <v>1</v>
      </c>
      <c r="AB363" s="49">
        <v>1</v>
      </c>
      <c r="AC363" s="50">
        <v>3.3333333333333335</v>
      </c>
      <c r="AD363" s="49">
        <v>1</v>
      </c>
      <c r="AE363" s="50">
        <v>3.3333333333333335</v>
      </c>
      <c r="AF363" s="49">
        <v>0</v>
      </c>
      <c r="AG363" s="50">
        <v>0</v>
      </c>
      <c r="AH363" s="49">
        <v>28</v>
      </c>
      <c r="AI363" s="50">
        <v>93.33333333333333</v>
      </c>
      <c r="AJ363" s="49">
        <v>30</v>
      </c>
    </row>
    <row r="364" spans="1:36" ht="15">
      <c r="A364" s="69" t="s">
        <v>577</v>
      </c>
      <c r="B364" s="69" t="s">
        <v>577</v>
      </c>
      <c r="C364" s="70"/>
      <c r="D364" s="71"/>
      <c r="E364" s="72"/>
      <c r="F364" s="73"/>
      <c r="G364" s="70"/>
      <c r="H364" s="74"/>
      <c r="I364" s="75"/>
      <c r="J364" s="75"/>
      <c r="K364" s="35" t="s">
        <v>65</v>
      </c>
      <c r="L364" s="82">
        <v>364</v>
      </c>
      <c r="M364" s="82"/>
      <c r="N364" s="77"/>
      <c r="O364" s="84" t="s">
        <v>716</v>
      </c>
      <c r="P364" s="84" t="s">
        <v>716</v>
      </c>
      <c r="Q364" s="84" t="s">
        <v>1068</v>
      </c>
      <c r="R364" s="86" t="s">
        <v>1567</v>
      </c>
      <c r="S364" s="88">
        <v>43453.88983796296</v>
      </c>
      <c r="T364" s="84">
        <v>482</v>
      </c>
      <c r="U364" s="84">
        <v>15</v>
      </c>
      <c r="V364" s="84"/>
      <c r="W364" s="84"/>
      <c r="X364" s="84" t="s">
        <v>1788</v>
      </c>
      <c r="Y364">
        <v>1</v>
      </c>
      <c r="Z364" s="83" t="str">
        <f>REPLACE(INDEX(GroupVertices[Group],MATCH(Edges[[#This Row],[Vertex 1]],GroupVertices[Vertex],0)),1,1,"")</f>
        <v>1</v>
      </c>
      <c r="AA364" s="83" t="str">
        <f>REPLACE(INDEX(GroupVertices[Group],MATCH(Edges[[#This Row],[Vertex 2]],GroupVertices[Vertex],0)),1,1,"")</f>
        <v>1</v>
      </c>
      <c r="AB364" s="49">
        <v>3</v>
      </c>
      <c r="AC364" s="50">
        <v>14.285714285714286</v>
      </c>
      <c r="AD364" s="49">
        <v>2</v>
      </c>
      <c r="AE364" s="50">
        <v>9.523809523809524</v>
      </c>
      <c r="AF364" s="49">
        <v>0</v>
      </c>
      <c r="AG364" s="50">
        <v>0</v>
      </c>
      <c r="AH364" s="49">
        <v>16</v>
      </c>
      <c r="AI364" s="50">
        <v>76.19047619047619</v>
      </c>
      <c r="AJ364" s="49">
        <v>21</v>
      </c>
    </row>
    <row r="365" spans="1:36" ht="15">
      <c r="A365" s="69" t="s">
        <v>578</v>
      </c>
      <c r="B365" s="69" t="s">
        <v>578</v>
      </c>
      <c r="C365" s="70"/>
      <c r="D365" s="71"/>
      <c r="E365" s="72"/>
      <c r="F365" s="73"/>
      <c r="G365" s="70"/>
      <c r="H365" s="74"/>
      <c r="I365" s="75"/>
      <c r="J365" s="75"/>
      <c r="K365" s="35" t="s">
        <v>65</v>
      </c>
      <c r="L365" s="82">
        <v>365</v>
      </c>
      <c r="M365" s="82"/>
      <c r="N365" s="77"/>
      <c r="O365" s="84" t="s">
        <v>716</v>
      </c>
      <c r="P365" s="84" t="s">
        <v>716</v>
      </c>
      <c r="Q365" s="84" t="s">
        <v>1069</v>
      </c>
      <c r="R365" s="86" t="s">
        <v>1568</v>
      </c>
      <c r="S365" s="88">
        <v>43454.208333333336</v>
      </c>
      <c r="T365" s="84">
        <v>423</v>
      </c>
      <c r="U365" s="84">
        <v>29</v>
      </c>
      <c r="V365" s="84"/>
      <c r="W365" s="84"/>
      <c r="X365" s="84"/>
      <c r="Y365">
        <v>1</v>
      </c>
      <c r="Z365" s="83" t="str">
        <f>REPLACE(INDEX(GroupVertices[Group],MATCH(Edges[[#This Row],[Vertex 1]],GroupVertices[Vertex],0)),1,1,"")</f>
        <v>1</v>
      </c>
      <c r="AA365" s="83" t="str">
        <f>REPLACE(INDEX(GroupVertices[Group],MATCH(Edges[[#This Row],[Vertex 2]],GroupVertices[Vertex],0)),1,1,"")</f>
        <v>1</v>
      </c>
      <c r="AB365" s="49">
        <v>0</v>
      </c>
      <c r="AC365" s="50">
        <v>0</v>
      </c>
      <c r="AD365" s="49">
        <v>0</v>
      </c>
      <c r="AE365" s="50">
        <v>0</v>
      </c>
      <c r="AF365" s="49">
        <v>0</v>
      </c>
      <c r="AG365" s="50">
        <v>0</v>
      </c>
      <c r="AH365" s="49">
        <v>19</v>
      </c>
      <c r="AI365" s="50">
        <v>100</v>
      </c>
      <c r="AJ365" s="49">
        <v>19</v>
      </c>
    </row>
    <row r="366" spans="1:36" ht="15">
      <c r="A366" s="69" t="s">
        <v>579</v>
      </c>
      <c r="B366" s="69" t="s">
        <v>579</v>
      </c>
      <c r="C366" s="70"/>
      <c r="D366" s="71"/>
      <c r="E366" s="72"/>
      <c r="F366" s="73"/>
      <c r="G366" s="70"/>
      <c r="H366" s="74"/>
      <c r="I366" s="75"/>
      <c r="J366" s="75"/>
      <c r="K366" s="35" t="s">
        <v>65</v>
      </c>
      <c r="L366" s="82">
        <v>366</v>
      </c>
      <c r="M366" s="82"/>
      <c r="N366" s="77"/>
      <c r="O366" s="84" t="s">
        <v>716</v>
      </c>
      <c r="P366" s="84" t="s">
        <v>716</v>
      </c>
      <c r="Q366" s="84" t="s">
        <v>1070</v>
      </c>
      <c r="R366" s="86" t="s">
        <v>1569</v>
      </c>
      <c r="S366" s="88">
        <v>43454.546273148146</v>
      </c>
      <c r="T366" s="84">
        <v>314</v>
      </c>
      <c r="U366" s="84">
        <v>0</v>
      </c>
      <c r="V366" s="84"/>
      <c r="W366" s="84"/>
      <c r="X366" s="84" t="s">
        <v>1789</v>
      </c>
      <c r="Y366">
        <v>1</v>
      </c>
      <c r="Z366" s="83" t="str">
        <f>REPLACE(INDEX(GroupVertices[Group],MATCH(Edges[[#This Row],[Vertex 1]],GroupVertices[Vertex],0)),1,1,"")</f>
        <v>1</v>
      </c>
      <c r="AA366" s="83" t="str">
        <f>REPLACE(INDEX(GroupVertices[Group],MATCH(Edges[[#This Row],[Vertex 2]],GroupVertices[Vertex],0)),1,1,"")</f>
        <v>1</v>
      </c>
      <c r="AB366" s="49">
        <v>0</v>
      </c>
      <c r="AC366" s="50">
        <v>0</v>
      </c>
      <c r="AD366" s="49">
        <v>1</v>
      </c>
      <c r="AE366" s="50">
        <v>6.666666666666667</v>
      </c>
      <c r="AF366" s="49">
        <v>0</v>
      </c>
      <c r="AG366" s="50">
        <v>0</v>
      </c>
      <c r="AH366" s="49">
        <v>14</v>
      </c>
      <c r="AI366" s="50">
        <v>93.33333333333333</v>
      </c>
      <c r="AJ366" s="49">
        <v>15</v>
      </c>
    </row>
    <row r="367" spans="1:36" ht="15">
      <c r="A367" s="69" t="s">
        <v>580</v>
      </c>
      <c r="B367" s="69" t="s">
        <v>580</v>
      </c>
      <c r="C367" s="70"/>
      <c r="D367" s="71"/>
      <c r="E367" s="72"/>
      <c r="F367" s="73"/>
      <c r="G367" s="70"/>
      <c r="H367" s="74"/>
      <c r="I367" s="75"/>
      <c r="J367" s="75"/>
      <c r="K367" s="35" t="s">
        <v>65</v>
      </c>
      <c r="L367" s="82">
        <v>367</v>
      </c>
      <c r="M367" s="82"/>
      <c r="N367" s="77"/>
      <c r="O367" s="84" t="s">
        <v>716</v>
      </c>
      <c r="P367" s="84" t="s">
        <v>716</v>
      </c>
      <c r="Q367" s="84" t="s">
        <v>1071</v>
      </c>
      <c r="R367" s="86" t="s">
        <v>1570</v>
      </c>
      <c r="S367" s="88">
        <v>43454.691666666666</v>
      </c>
      <c r="T367" s="84">
        <v>226</v>
      </c>
      <c r="U367" s="84">
        <v>14</v>
      </c>
      <c r="V367" s="84"/>
      <c r="W367" s="84"/>
      <c r="X367" s="84"/>
      <c r="Y367">
        <v>1</v>
      </c>
      <c r="Z367" s="83" t="str">
        <f>REPLACE(INDEX(GroupVertices[Group],MATCH(Edges[[#This Row],[Vertex 1]],GroupVertices[Vertex],0)),1,1,"")</f>
        <v>1</v>
      </c>
      <c r="AA367" s="83" t="str">
        <f>REPLACE(INDEX(GroupVertices[Group],MATCH(Edges[[#This Row],[Vertex 2]],GroupVertices[Vertex],0)),1,1,"")</f>
        <v>1</v>
      </c>
      <c r="AB367" s="49">
        <v>2</v>
      </c>
      <c r="AC367" s="50">
        <v>16.666666666666668</v>
      </c>
      <c r="AD367" s="49">
        <v>0</v>
      </c>
      <c r="AE367" s="50">
        <v>0</v>
      </c>
      <c r="AF367" s="49">
        <v>0</v>
      </c>
      <c r="AG367" s="50">
        <v>0</v>
      </c>
      <c r="AH367" s="49">
        <v>10</v>
      </c>
      <c r="AI367" s="50">
        <v>83.33333333333333</v>
      </c>
      <c r="AJ367" s="49">
        <v>12</v>
      </c>
    </row>
    <row r="368" spans="1:36" ht="15">
      <c r="A368" s="69" t="s">
        <v>581</v>
      </c>
      <c r="B368" s="69" t="s">
        <v>581</v>
      </c>
      <c r="C368" s="70"/>
      <c r="D368" s="71"/>
      <c r="E368" s="72"/>
      <c r="F368" s="73"/>
      <c r="G368" s="70"/>
      <c r="H368" s="74"/>
      <c r="I368" s="75"/>
      <c r="J368" s="75"/>
      <c r="K368" s="35" t="s">
        <v>65</v>
      </c>
      <c r="L368" s="82">
        <v>368</v>
      </c>
      <c r="M368" s="82"/>
      <c r="N368" s="77"/>
      <c r="O368" s="84" t="s">
        <v>716</v>
      </c>
      <c r="P368" s="84" t="s">
        <v>716</v>
      </c>
      <c r="Q368" s="84" t="s">
        <v>1072</v>
      </c>
      <c r="R368" s="86" t="s">
        <v>1571</v>
      </c>
      <c r="S368" s="88">
        <v>43454.958333333336</v>
      </c>
      <c r="T368" s="84">
        <v>62</v>
      </c>
      <c r="U368" s="84">
        <v>13</v>
      </c>
      <c r="V368" s="84"/>
      <c r="W368" s="84"/>
      <c r="X368" s="84"/>
      <c r="Y368">
        <v>1</v>
      </c>
      <c r="Z368" s="83" t="str">
        <f>REPLACE(INDEX(GroupVertices[Group],MATCH(Edges[[#This Row],[Vertex 1]],GroupVertices[Vertex],0)),1,1,"")</f>
        <v>1</v>
      </c>
      <c r="AA368" s="83" t="str">
        <f>REPLACE(INDEX(GroupVertices[Group],MATCH(Edges[[#This Row],[Vertex 2]],GroupVertices[Vertex],0)),1,1,"")</f>
        <v>1</v>
      </c>
      <c r="AB368" s="49">
        <v>0</v>
      </c>
      <c r="AC368" s="50">
        <v>0</v>
      </c>
      <c r="AD368" s="49">
        <v>0</v>
      </c>
      <c r="AE368" s="50">
        <v>0</v>
      </c>
      <c r="AF368" s="49">
        <v>0</v>
      </c>
      <c r="AG368" s="50">
        <v>0</v>
      </c>
      <c r="AH368" s="49">
        <v>6</v>
      </c>
      <c r="AI368" s="50">
        <v>100</v>
      </c>
      <c r="AJ368" s="49">
        <v>6</v>
      </c>
    </row>
    <row r="369" spans="1:36" ht="15">
      <c r="A369" s="69" t="s">
        <v>582</v>
      </c>
      <c r="B369" s="69" t="s">
        <v>582</v>
      </c>
      <c r="C369" s="70"/>
      <c r="D369" s="71"/>
      <c r="E369" s="72"/>
      <c r="F369" s="73"/>
      <c r="G369" s="70"/>
      <c r="H369" s="74"/>
      <c r="I369" s="75"/>
      <c r="J369" s="75"/>
      <c r="K369" s="35" t="s">
        <v>65</v>
      </c>
      <c r="L369" s="82">
        <v>369</v>
      </c>
      <c r="M369" s="82"/>
      <c r="N369" s="77"/>
      <c r="O369" s="84" t="s">
        <v>716</v>
      </c>
      <c r="P369" s="84" t="s">
        <v>716</v>
      </c>
      <c r="Q369" s="84" t="s">
        <v>1073</v>
      </c>
      <c r="R369" s="86" t="s">
        <v>1572</v>
      </c>
      <c r="S369" s="88">
        <v>43455.21319444444</v>
      </c>
      <c r="T369" s="84">
        <v>319</v>
      </c>
      <c r="U369" s="84">
        <v>11</v>
      </c>
      <c r="V369" s="84"/>
      <c r="W369" s="84"/>
      <c r="X369" s="84" t="s">
        <v>1790</v>
      </c>
      <c r="Y369">
        <v>1</v>
      </c>
      <c r="Z369" s="83" t="str">
        <f>REPLACE(INDEX(GroupVertices[Group],MATCH(Edges[[#This Row],[Vertex 1]],GroupVertices[Vertex],0)),1,1,"")</f>
        <v>1</v>
      </c>
      <c r="AA369" s="83" t="str">
        <f>REPLACE(INDEX(GroupVertices[Group],MATCH(Edges[[#This Row],[Vertex 2]],GroupVertices[Vertex],0)),1,1,"")</f>
        <v>1</v>
      </c>
      <c r="AB369" s="49">
        <v>0</v>
      </c>
      <c r="AC369" s="50">
        <v>0</v>
      </c>
      <c r="AD369" s="49">
        <v>0</v>
      </c>
      <c r="AE369" s="50">
        <v>0</v>
      </c>
      <c r="AF369" s="49">
        <v>0</v>
      </c>
      <c r="AG369" s="50">
        <v>0</v>
      </c>
      <c r="AH369" s="49">
        <v>14</v>
      </c>
      <c r="AI369" s="50">
        <v>100</v>
      </c>
      <c r="AJ369" s="49">
        <v>14</v>
      </c>
    </row>
    <row r="370" spans="1:36" ht="15">
      <c r="A370" s="69" t="s">
        <v>583</v>
      </c>
      <c r="B370" s="69" t="s">
        <v>583</v>
      </c>
      <c r="C370" s="70"/>
      <c r="D370" s="71"/>
      <c r="E370" s="72"/>
      <c r="F370" s="73"/>
      <c r="G370" s="70"/>
      <c r="H370" s="74"/>
      <c r="I370" s="75"/>
      <c r="J370" s="75"/>
      <c r="K370" s="35" t="s">
        <v>65</v>
      </c>
      <c r="L370" s="82">
        <v>370</v>
      </c>
      <c r="M370" s="82"/>
      <c r="N370" s="77"/>
      <c r="O370" s="84" t="s">
        <v>716</v>
      </c>
      <c r="P370" s="84" t="s">
        <v>716</v>
      </c>
      <c r="Q370" s="84" t="s">
        <v>1074</v>
      </c>
      <c r="R370" s="86" t="s">
        <v>1573</v>
      </c>
      <c r="S370" s="88">
        <v>43455.697222222225</v>
      </c>
      <c r="T370" s="84">
        <v>9871</v>
      </c>
      <c r="U370" s="84">
        <v>184</v>
      </c>
      <c r="V370" s="84"/>
      <c r="W370" s="84"/>
      <c r="X370" s="84"/>
      <c r="Y370">
        <v>1</v>
      </c>
      <c r="Z370" s="83" t="str">
        <f>REPLACE(INDEX(GroupVertices[Group],MATCH(Edges[[#This Row],[Vertex 1]],GroupVertices[Vertex],0)),1,1,"")</f>
        <v>1</v>
      </c>
      <c r="AA370" s="83" t="str">
        <f>REPLACE(INDEX(GroupVertices[Group],MATCH(Edges[[#This Row],[Vertex 2]],GroupVertices[Vertex],0)),1,1,"")</f>
        <v>1</v>
      </c>
      <c r="AB370" s="49">
        <v>1</v>
      </c>
      <c r="AC370" s="50">
        <v>10</v>
      </c>
      <c r="AD370" s="49">
        <v>0</v>
      </c>
      <c r="AE370" s="50">
        <v>0</v>
      </c>
      <c r="AF370" s="49">
        <v>0</v>
      </c>
      <c r="AG370" s="50">
        <v>0</v>
      </c>
      <c r="AH370" s="49">
        <v>9</v>
      </c>
      <c r="AI370" s="50">
        <v>90</v>
      </c>
      <c r="AJ370" s="49">
        <v>10</v>
      </c>
    </row>
    <row r="371" spans="1:36" ht="15">
      <c r="A371" s="69" t="s">
        <v>584</v>
      </c>
      <c r="B371" s="69" t="s">
        <v>584</v>
      </c>
      <c r="C371" s="70"/>
      <c r="D371" s="71"/>
      <c r="E371" s="72"/>
      <c r="F371" s="73"/>
      <c r="G371" s="70"/>
      <c r="H371" s="74"/>
      <c r="I371" s="75"/>
      <c r="J371" s="75"/>
      <c r="K371" s="35" t="s">
        <v>65</v>
      </c>
      <c r="L371" s="82">
        <v>371</v>
      </c>
      <c r="M371" s="82"/>
      <c r="N371" s="77"/>
      <c r="O371" s="84" t="s">
        <v>716</v>
      </c>
      <c r="P371" s="84" t="s">
        <v>716</v>
      </c>
      <c r="Q371" s="84" t="s">
        <v>1075</v>
      </c>
      <c r="R371" s="86" t="s">
        <v>1574</v>
      </c>
      <c r="S371" s="88">
        <v>43455.88958333333</v>
      </c>
      <c r="T371" s="84">
        <v>435</v>
      </c>
      <c r="U371" s="84">
        <v>48</v>
      </c>
      <c r="V371" s="84"/>
      <c r="W371" s="84"/>
      <c r="X371" s="84"/>
      <c r="Y371">
        <v>1</v>
      </c>
      <c r="Z371" s="83" t="str">
        <f>REPLACE(INDEX(GroupVertices[Group],MATCH(Edges[[#This Row],[Vertex 1]],GroupVertices[Vertex],0)),1,1,"")</f>
        <v>1</v>
      </c>
      <c r="AA371" s="83" t="str">
        <f>REPLACE(INDEX(GroupVertices[Group],MATCH(Edges[[#This Row],[Vertex 2]],GroupVertices[Vertex],0)),1,1,"")</f>
        <v>1</v>
      </c>
      <c r="AB371" s="49">
        <v>4</v>
      </c>
      <c r="AC371" s="50">
        <v>6.153846153846154</v>
      </c>
      <c r="AD371" s="49">
        <v>0</v>
      </c>
      <c r="AE371" s="50">
        <v>0</v>
      </c>
      <c r="AF371" s="49">
        <v>0</v>
      </c>
      <c r="AG371" s="50">
        <v>0</v>
      </c>
      <c r="AH371" s="49">
        <v>61</v>
      </c>
      <c r="AI371" s="50">
        <v>93.84615384615384</v>
      </c>
      <c r="AJ371" s="49">
        <v>65</v>
      </c>
    </row>
    <row r="372" spans="1:36" ht="15">
      <c r="A372" s="69" t="s">
        <v>585</v>
      </c>
      <c r="B372" s="69" t="s">
        <v>585</v>
      </c>
      <c r="C372" s="70"/>
      <c r="D372" s="71"/>
      <c r="E372" s="72"/>
      <c r="F372" s="73"/>
      <c r="G372" s="70"/>
      <c r="H372" s="74"/>
      <c r="I372" s="75"/>
      <c r="J372" s="75"/>
      <c r="K372" s="35" t="s">
        <v>65</v>
      </c>
      <c r="L372" s="82">
        <v>372</v>
      </c>
      <c r="M372" s="82"/>
      <c r="N372" s="77"/>
      <c r="O372" s="84" t="s">
        <v>716</v>
      </c>
      <c r="P372" s="84" t="s">
        <v>716</v>
      </c>
      <c r="Q372" s="84" t="s">
        <v>1076</v>
      </c>
      <c r="R372" s="86" t="s">
        <v>1575</v>
      </c>
      <c r="S372" s="88">
        <v>43456.16667824074</v>
      </c>
      <c r="T372" s="84">
        <v>220</v>
      </c>
      <c r="U372" s="84">
        <v>43</v>
      </c>
      <c r="V372" s="84"/>
      <c r="W372" s="84"/>
      <c r="X372" s="84"/>
      <c r="Y372">
        <v>1</v>
      </c>
      <c r="Z372" s="83" t="str">
        <f>REPLACE(INDEX(GroupVertices[Group],MATCH(Edges[[#This Row],[Vertex 1]],GroupVertices[Vertex],0)),1,1,"")</f>
        <v>1</v>
      </c>
      <c r="AA372" s="83" t="str">
        <f>REPLACE(INDEX(GroupVertices[Group],MATCH(Edges[[#This Row],[Vertex 2]],GroupVertices[Vertex],0)),1,1,"")</f>
        <v>1</v>
      </c>
      <c r="AB372" s="49">
        <v>3</v>
      </c>
      <c r="AC372" s="50">
        <v>10.714285714285714</v>
      </c>
      <c r="AD372" s="49">
        <v>1</v>
      </c>
      <c r="AE372" s="50">
        <v>3.5714285714285716</v>
      </c>
      <c r="AF372" s="49">
        <v>0</v>
      </c>
      <c r="AG372" s="50">
        <v>0</v>
      </c>
      <c r="AH372" s="49">
        <v>24</v>
      </c>
      <c r="AI372" s="50">
        <v>85.71428571428571</v>
      </c>
      <c r="AJ372" s="49">
        <v>28</v>
      </c>
    </row>
    <row r="373" spans="1:36" ht="15">
      <c r="A373" s="69" t="s">
        <v>586</v>
      </c>
      <c r="B373" s="69" t="s">
        <v>586</v>
      </c>
      <c r="C373" s="70"/>
      <c r="D373" s="71"/>
      <c r="E373" s="72"/>
      <c r="F373" s="73"/>
      <c r="G373" s="70"/>
      <c r="H373" s="74"/>
      <c r="I373" s="75"/>
      <c r="J373" s="75"/>
      <c r="K373" s="35" t="s">
        <v>65</v>
      </c>
      <c r="L373" s="82">
        <v>373</v>
      </c>
      <c r="M373" s="82"/>
      <c r="N373" s="77"/>
      <c r="O373" s="84" t="s">
        <v>716</v>
      </c>
      <c r="P373" s="84" t="s">
        <v>716</v>
      </c>
      <c r="Q373" s="84" t="s">
        <v>1077</v>
      </c>
      <c r="R373" s="86" t="s">
        <v>1576</v>
      </c>
      <c r="S373" s="88">
        <v>43456.572916666664</v>
      </c>
      <c r="T373" s="84">
        <v>331</v>
      </c>
      <c r="U373" s="84">
        <v>41</v>
      </c>
      <c r="V373" s="84"/>
      <c r="W373" s="84"/>
      <c r="X373" s="84" t="s">
        <v>1744</v>
      </c>
      <c r="Y373">
        <v>1</v>
      </c>
      <c r="Z373" s="83" t="str">
        <f>REPLACE(INDEX(GroupVertices[Group],MATCH(Edges[[#This Row],[Vertex 1]],GroupVertices[Vertex],0)),1,1,"")</f>
        <v>1</v>
      </c>
      <c r="AA373" s="83" t="str">
        <f>REPLACE(INDEX(GroupVertices[Group],MATCH(Edges[[#This Row],[Vertex 2]],GroupVertices[Vertex],0)),1,1,"")</f>
        <v>1</v>
      </c>
      <c r="AB373" s="49">
        <v>1</v>
      </c>
      <c r="AC373" s="50">
        <v>3.3333333333333335</v>
      </c>
      <c r="AD373" s="49">
        <v>1</v>
      </c>
      <c r="AE373" s="50">
        <v>3.3333333333333335</v>
      </c>
      <c r="AF373" s="49">
        <v>0</v>
      </c>
      <c r="AG373" s="50">
        <v>0</v>
      </c>
      <c r="AH373" s="49">
        <v>28</v>
      </c>
      <c r="AI373" s="50">
        <v>93.33333333333333</v>
      </c>
      <c r="AJ373" s="49">
        <v>30</v>
      </c>
    </row>
    <row r="374" spans="1:36" ht="15">
      <c r="A374" s="69" t="s">
        <v>587</v>
      </c>
      <c r="B374" s="69" t="s">
        <v>587</v>
      </c>
      <c r="C374" s="70"/>
      <c r="D374" s="71"/>
      <c r="E374" s="72"/>
      <c r="F374" s="73"/>
      <c r="G374" s="70"/>
      <c r="H374" s="74"/>
      <c r="I374" s="75"/>
      <c r="J374" s="75"/>
      <c r="K374" s="35" t="s">
        <v>65</v>
      </c>
      <c r="L374" s="82">
        <v>374</v>
      </c>
      <c r="M374" s="82"/>
      <c r="N374" s="77"/>
      <c r="O374" s="84" t="s">
        <v>716</v>
      </c>
      <c r="P374" s="84" t="s">
        <v>716</v>
      </c>
      <c r="Q374" s="84" t="s">
        <v>1078</v>
      </c>
      <c r="R374" s="86" t="s">
        <v>1577</v>
      </c>
      <c r="S374" s="88">
        <v>43456.888969907406</v>
      </c>
      <c r="T374" s="84">
        <v>304</v>
      </c>
      <c r="U374" s="84">
        <v>9</v>
      </c>
      <c r="V374" s="84"/>
      <c r="W374" s="84"/>
      <c r="X374" s="84"/>
      <c r="Y374">
        <v>1</v>
      </c>
      <c r="Z374" s="83" t="str">
        <f>REPLACE(INDEX(GroupVertices[Group],MATCH(Edges[[#This Row],[Vertex 1]],GroupVertices[Vertex],0)),1,1,"")</f>
        <v>1</v>
      </c>
      <c r="AA374" s="83" t="str">
        <f>REPLACE(INDEX(GroupVertices[Group],MATCH(Edges[[#This Row],[Vertex 2]],GroupVertices[Vertex],0)),1,1,"")</f>
        <v>1</v>
      </c>
      <c r="AB374" s="49">
        <v>0</v>
      </c>
      <c r="AC374" s="50">
        <v>0</v>
      </c>
      <c r="AD374" s="49">
        <v>0</v>
      </c>
      <c r="AE374" s="50">
        <v>0</v>
      </c>
      <c r="AF374" s="49">
        <v>0</v>
      </c>
      <c r="AG374" s="50">
        <v>0</v>
      </c>
      <c r="AH374" s="49">
        <v>12</v>
      </c>
      <c r="AI374" s="50">
        <v>100</v>
      </c>
      <c r="AJ374" s="49">
        <v>12</v>
      </c>
    </row>
    <row r="375" spans="1:36" ht="15">
      <c r="A375" s="69" t="s">
        <v>588</v>
      </c>
      <c r="B375" s="69" t="s">
        <v>588</v>
      </c>
      <c r="C375" s="70"/>
      <c r="D375" s="71"/>
      <c r="E375" s="72"/>
      <c r="F375" s="73"/>
      <c r="G375" s="70"/>
      <c r="H375" s="74"/>
      <c r="I375" s="75"/>
      <c r="J375" s="75"/>
      <c r="K375" s="35" t="s">
        <v>65</v>
      </c>
      <c r="L375" s="82">
        <v>375</v>
      </c>
      <c r="M375" s="82"/>
      <c r="N375" s="77"/>
      <c r="O375" s="84" t="s">
        <v>716</v>
      </c>
      <c r="P375" s="84" t="s">
        <v>716</v>
      </c>
      <c r="Q375" s="84" t="s">
        <v>1079</v>
      </c>
      <c r="R375" s="86" t="s">
        <v>1578</v>
      </c>
      <c r="S375" s="88">
        <v>43457.208553240744</v>
      </c>
      <c r="T375" s="84">
        <v>2250</v>
      </c>
      <c r="U375" s="84">
        <v>63</v>
      </c>
      <c r="V375" s="84"/>
      <c r="W375" s="84"/>
      <c r="X375" s="84"/>
      <c r="Y375">
        <v>1</v>
      </c>
      <c r="Z375" s="83" t="str">
        <f>REPLACE(INDEX(GroupVertices[Group],MATCH(Edges[[#This Row],[Vertex 1]],GroupVertices[Vertex],0)),1,1,"")</f>
        <v>1</v>
      </c>
      <c r="AA375" s="83" t="str">
        <f>REPLACE(INDEX(GroupVertices[Group],MATCH(Edges[[#This Row],[Vertex 2]],GroupVertices[Vertex],0)),1,1,"")</f>
        <v>1</v>
      </c>
      <c r="AB375" s="49">
        <v>0</v>
      </c>
      <c r="AC375" s="50">
        <v>0</v>
      </c>
      <c r="AD375" s="49">
        <v>0</v>
      </c>
      <c r="AE375" s="50">
        <v>0</v>
      </c>
      <c r="AF375" s="49">
        <v>0</v>
      </c>
      <c r="AG375" s="50">
        <v>0</v>
      </c>
      <c r="AH375" s="49">
        <v>16</v>
      </c>
      <c r="AI375" s="50">
        <v>100</v>
      </c>
      <c r="AJ375" s="49">
        <v>16</v>
      </c>
    </row>
    <row r="376" spans="1:36" ht="15">
      <c r="A376" s="69" t="s">
        <v>589</v>
      </c>
      <c r="B376" s="69" t="s">
        <v>589</v>
      </c>
      <c r="C376" s="70"/>
      <c r="D376" s="71"/>
      <c r="E376" s="72"/>
      <c r="F376" s="73"/>
      <c r="G376" s="70"/>
      <c r="H376" s="74"/>
      <c r="I376" s="75"/>
      <c r="J376" s="75"/>
      <c r="K376" s="35" t="s">
        <v>65</v>
      </c>
      <c r="L376" s="82">
        <v>376</v>
      </c>
      <c r="M376" s="82"/>
      <c r="N376" s="77"/>
      <c r="O376" s="84" t="s">
        <v>716</v>
      </c>
      <c r="P376" s="84" t="s">
        <v>716</v>
      </c>
      <c r="Q376" s="84" t="s">
        <v>1080</v>
      </c>
      <c r="R376" s="86" t="s">
        <v>1579</v>
      </c>
      <c r="S376" s="88">
        <v>43457.53402777778</v>
      </c>
      <c r="T376" s="84">
        <v>339</v>
      </c>
      <c r="U376" s="84">
        <v>10</v>
      </c>
      <c r="V376" s="84"/>
      <c r="W376" s="84"/>
      <c r="X376" s="84"/>
      <c r="Y376">
        <v>1</v>
      </c>
      <c r="Z376" s="83" t="str">
        <f>REPLACE(INDEX(GroupVertices[Group],MATCH(Edges[[#This Row],[Vertex 1]],GroupVertices[Vertex],0)),1,1,"")</f>
        <v>1</v>
      </c>
      <c r="AA376" s="83" t="str">
        <f>REPLACE(INDEX(GroupVertices[Group],MATCH(Edges[[#This Row],[Vertex 2]],GroupVertices[Vertex],0)),1,1,"")</f>
        <v>1</v>
      </c>
      <c r="AB376" s="49">
        <v>1</v>
      </c>
      <c r="AC376" s="50">
        <v>4.3478260869565215</v>
      </c>
      <c r="AD376" s="49">
        <v>1</v>
      </c>
      <c r="AE376" s="50">
        <v>4.3478260869565215</v>
      </c>
      <c r="AF376" s="49">
        <v>0</v>
      </c>
      <c r="AG376" s="50">
        <v>0</v>
      </c>
      <c r="AH376" s="49">
        <v>21</v>
      </c>
      <c r="AI376" s="50">
        <v>91.30434782608695</v>
      </c>
      <c r="AJ376" s="49">
        <v>23</v>
      </c>
    </row>
    <row r="377" spans="1:36" ht="15">
      <c r="A377" s="69" t="s">
        <v>590</v>
      </c>
      <c r="B377" s="69" t="s">
        <v>590</v>
      </c>
      <c r="C377" s="70"/>
      <c r="D377" s="71"/>
      <c r="E377" s="72"/>
      <c r="F377" s="73"/>
      <c r="G377" s="70"/>
      <c r="H377" s="74"/>
      <c r="I377" s="75"/>
      <c r="J377" s="75"/>
      <c r="K377" s="35" t="s">
        <v>65</v>
      </c>
      <c r="L377" s="82">
        <v>377</v>
      </c>
      <c r="M377" s="82"/>
      <c r="N377" s="77"/>
      <c r="O377" s="84" t="s">
        <v>716</v>
      </c>
      <c r="P377" s="84" t="s">
        <v>716</v>
      </c>
      <c r="Q377" s="84" t="s">
        <v>1081</v>
      </c>
      <c r="R377" s="86" t="s">
        <v>1580</v>
      </c>
      <c r="S377" s="88">
        <v>43457.57152777778</v>
      </c>
      <c r="T377" s="84">
        <v>417</v>
      </c>
      <c r="U377" s="84">
        <v>35</v>
      </c>
      <c r="V377" s="84"/>
      <c r="W377" s="84"/>
      <c r="X377" s="84" t="s">
        <v>1791</v>
      </c>
      <c r="Y377">
        <v>1</v>
      </c>
      <c r="Z377" s="83" t="str">
        <f>REPLACE(INDEX(GroupVertices[Group],MATCH(Edges[[#This Row],[Vertex 1]],GroupVertices[Vertex],0)),1,1,"")</f>
        <v>1</v>
      </c>
      <c r="AA377" s="83" t="str">
        <f>REPLACE(INDEX(GroupVertices[Group],MATCH(Edges[[#This Row],[Vertex 2]],GroupVertices[Vertex],0)),1,1,"")</f>
        <v>1</v>
      </c>
      <c r="AB377" s="49">
        <v>0</v>
      </c>
      <c r="AC377" s="50">
        <v>0</v>
      </c>
      <c r="AD377" s="49">
        <v>1</v>
      </c>
      <c r="AE377" s="50">
        <v>5.882352941176471</v>
      </c>
      <c r="AF377" s="49">
        <v>0</v>
      </c>
      <c r="AG377" s="50">
        <v>0</v>
      </c>
      <c r="AH377" s="49">
        <v>16</v>
      </c>
      <c r="AI377" s="50">
        <v>94.11764705882354</v>
      </c>
      <c r="AJ377" s="49">
        <v>17</v>
      </c>
    </row>
    <row r="378" spans="1:36" ht="15">
      <c r="A378" s="69" t="s">
        <v>591</v>
      </c>
      <c r="B378" s="69" t="s">
        <v>591</v>
      </c>
      <c r="C378" s="70"/>
      <c r="D378" s="71"/>
      <c r="E378" s="72"/>
      <c r="F378" s="73"/>
      <c r="G378" s="70"/>
      <c r="H378" s="74"/>
      <c r="I378" s="75"/>
      <c r="J378" s="75"/>
      <c r="K378" s="35" t="s">
        <v>65</v>
      </c>
      <c r="L378" s="82">
        <v>378</v>
      </c>
      <c r="M378" s="82"/>
      <c r="N378" s="77"/>
      <c r="O378" s="84" t="s">
        <v>716</v>
      </c>
      <c r="P378" s="84" t="s">
        <v>716</v>
      </c>
      <c r="Q378" s="84" t="s">
        <v>1082</v>
      </c>
      <c r="R378" s="86" t="s">
        <v>1581</v>
      </c>
      <c r="S378" s="88">
        <v>43457.65663194445</v>
      </c>
      <c r="T378" s="84">
        <v>184</v>
      </c>
      <c r="U378" s="84">
        <v>26</v>
      </c>
      <c r="V378" s="84"/>
      <c r="W378" s="84"/>
      <c r="X378" s="84"/>
      <c r="Y378">
        <v>1</v>
      </c>
      <c r="Z378" s="83" t="str">
        <f>REPLACE(INDEX(GroupVertices[Group],MATCH(Edges[[#This Row],[Vertex 1]],GroupVertices[Vertex],0)),1,1,"")</f>
        <v>1</v>
      </c>
      <c r="AA378" s="83" t="str">
        <f>REPLACE(INDEX(GroupVertices[Group],MATCH(Edges[[#This Row],[Vertex 2]],GroupVertices[Vertex],0)),1,1,"")</f>
        <v>1</v>
      </c>
      <c r="AB378" s="49">
        <v>0</v>
      </c>
      <c r="AC378" s="50">
        <v>0</v>
      </c>
      <c r="AD378" s="49">
        <v>0</v>
      </c>
      <c r="AE378" s="50">
        <v>0</v>
      </c>
      <c r="AF378" s="49">
        <v>0</v>
      </c>
      <c r="AG378" s="50">
        <v>0</v>
      </c>
      <c r="AH378" s="49">
        <v>15</v>
      </c>
      <c r="AI378" s="50">
        <v>100</v>
      </c>
      <c r="AJ378" s="49">
        <v>15</v>
      </c>
    </row>
    <row r="379" spans="1:36" ht="15">
      <c r="A379" s="69" t="s">
        <v>592</v>
      </c>
      <c r="B379" s="69" t="s">
        <v>592</v>
      </c>
      <c r="C379" s="70"/>
      <c r="D379" s="71"/>
      <c r="E379" s="72"/>
      <c r="F379" s="73"/>
      <c r="G379" s="70"/>
      <c r="H379" s="74"/>
      <c r="I379" s="75"/>
      <c r="J379" s="75"/>
      <c r="K379" s="35" t="s">
        <v>65</v>
      </c>
      <c r="L379" s="82">
        <v>379</v>
      </c>
      <c r="M379" s="82"/>
      <c r="N379" s="77"/>
      <c r="O379" s="84" t="s">
        <v>716</v>
      </c>
      <c r="P379" s="84" t="s">
        <v>716</v>
      </c>
      <c r="Q379" s="84" t="s">
        <v>1083</v>
      </c>
      <c r="R379" s="86" t="s">
        <v>1582</v>
      </c>
      <c r="S379" s="88">
        <v>43457.95486111111</v>
      </c>
      <c r="T379" s="84">
        <v>616</v>
      </c>
      <c r="U379" s="84">
        <v>70</v>
      </c>
      <c r="V379" s="84"/>
      <c r="W379" s="84"/>
      <c r="X379" s="84" t="s">
        <v>1713</v>
      </c>
      <c r="Y379">
        <v>1</v>
      </c>
      <c r="Z379" s="83" t="str">
        <f>REPLACE(INDEX(GroupVertices[Group],MATCH(Edges[[#This Row],[Vertex 1]],GroupVertices[Vertex],0)),1,1,"")</f>
        <v>1</v>
      </c>
      <c r="AA379" s="83" t="str">
        <f>REPLACE(INDEX(GroupVertices[Group],MATCH(Edges[[#This Row],[Vertex 2]],GroupVertices[Vertex],0)),1,1,"")</f>
        <v>1</v>
      </c>
      <c r="AB379" s="49">
        <v>1</v>
      </c>
      <c r="AC379" s="50">
        <v>5.555555555555555</v>
      </c>
      <c r="AD379" s="49">
        <v>1</v>
      </c>
      <c r="AE379" s="50">
        <v>5.555555555555555</v>
      </c>
      <c r="AF379" s="49">
        <v>0</v>
      </c>
      <c r="AG379" s="50">
        <v>0</v>
      </c>
      <c r="AH379" s="49">
        <v>16</v>
      </c>
      <c r="AI379" s="50">
        <v>88.88888888888889</v>
      </c>
      <c r="AJ379" s="49">
        <v>18</v>
      </c>
    </row>
    <row r="380" spans="1:36" ht="15">
      <c r="A380" s="69" t="s">
        <v>593</v>
      </c>
      <c r="B380" s="69" t="s">
        <v>593</v>
      </c>
      <c r="C380" s="70"/>
      <c r="D380" s="71"/>
      <c r="E380" s="72"/>
      <c r="F380" s="73"/>
      <c r="G380" s="70"/>
      <c r="H380" s="74"/>
      <c r="I380" s="75"/>
      <c r="J380" s="75"/>
      <c r="K380" s="35" t="s">
        <v>65</v>
      </c>
      <c r="L380" s="82">
        <v>380</v>
      </c>
      <c r="M380" s="82"/>
      <c r="N380" s="77"/>
      <c r="O380" s="84" t="s">
        <v>716</v>
      </c>
      <c r="P380" s="84" t="s">
        <v>716</v>
      </c>
      <c r="Q380" s="84" t="s">
        <v>1084</v>
      </c>
      <c r="R380" s="86" t="s">
        <v>1583</v>
      </c>
      <c r="S380" s="88">
        <v>43458.25</v>
      </c>
      <c r="T380" s="84">
        <v>206</v>
      </c>
      <c r="U380" s="84">
        <v>3</v>
      </c>
      <c r="V380" s="84"/>
      <c r="W380" s="84"/>
      <c r="X380" s="84" t="s">
        <v>1792</v>
      </c>
      <c r="Y380">
        <v>1</v>
      </c>
      <c r="Z380" s="83" t="str">
        <f>REPLACE(INDEX(GroupVertices[Group],MATCH(Edges[[#This Row],[Vertex 1]],GroupVertices[Vertex],0)),1,1,"")</f>
        <v>1</v>
      </c>
      <c r="AA380" s="83" t="str">
        <f>REPLACE(INDEX(GroupVertices[Group],MATCH(Edges[[#This Row],[Vertex 2]],GroupVertices[Vertex],0)),1,1,"")</f>
        <v>1</v>
      </c>
      <c r="AB380" s="49">
        <v>0</v>
      </c>
      <c r="AC380" s="50">
        <v>0</v>
      </c>
      <c r="AD380" s="49">
        <v>1</v>
      </c>
      <c r="AE380" s="50">
        <v>8.333333333333334</v>
      </c>
      <c r="AF380" s="49">
        <v>0</v>
      </c>
      <c r="AG380" s="50">
        <v>0</v>
      </c>
      <c r="AH380" s="49">
        <v>11</v>
      </c>
      <c r="AI380" s="50">
        <v>91.66666666666667</v>
      </c>
      <c r="AJ380" s="49">
        <v>12</v>
      </c>
    </row>
    <row r="381" spans="1:36" ht="15">
      <c r="A381" s="69" t="s">
        <v>594</v>
      </c>
      <c r="B381" s="69" t="s">
        <v>594</v>
      </c>
      <c r="C381" s="70"/>
      <c r="D381" s="71"/>
      <c r="E381" s="72"/>
      <c r="F381" s="73"/>
      <c r="G381" s="70"/>
      <c r="H381" s="74"/>
      <c r="I381" s="75"/>
      <c r="J381" s="75"/>
      <c r="K381" s="35" t="s">
        <v>65</v>
      </c>
      <c r="L381" s="82">
        <v>381</v>
      </c>
      <c r="M381" s="82"/>
      <c r="N381" s="77"/>
      <c r="O381" s="84" t="s">
        <v>716</v>
      </c>
      <c r="P381" s="84" t="s">
        <v>716</v>
      </c>
      <c r="Q381" s="84" t="s">
        <v>1085</v>
      </c>
      <c r="R381" s="86" t="s">
        <v>1584</v>
      </c>
      <c r="S381" s="88">
        <v>43458.520844907405</v>
      </c>
      <c r="T381" s="84">
        <v>364</v>
      </c>
      <c r="U381" s="84">
        <v>8</v>
      </c>
      <c r="V381" s="84"/>
      <c r="W381" s="84"/>
      <c r="X381" s="84"/>
      <c r="Y381">
        <v>1</v>
      </c>
      <c r="Z381" s="83" t="str">
        <f>REPLACE(INDEX(GroupVertices[Group],MATCH(Edges[[#This Row],[Vertex 1]],GroupVertices[Vertex],0)),1,1,"")</f>
        <v>1</v>
      </c>
      <c r="AA381" s="83" t="str">
        <f>REPLACE(INDEX(GroupVertices[Group],MATCH(Edges[[#This Row],[Vertex 2]],GroupVertices[Vertex],0)),1,1,"")</f>
        <v>1</v>
      </c>
      <c r="AB381" s="49">
        <v>1</v>
      </c>
      <c r="AC381" s="50">
        <v>5.555555555555555</v>
      </c>
      <c r="AD381" s="49">
        <v>0</v>
      </c>
      <c r="AE381" s="50">
        <v>0</v>
      </c>
      <c r="AF381" s="49">
        <v>0</v>
      </c>
      <c r="AG381" s="50">
        <v>0</v>
      </c>
      <c r="AH381" s="49">
        <v>17</v>
      </c>
      <c r="AI381" s="50">
        <v>94.44444444444444</v>
      </c>
      <c r="AJ381" s="49">
        <v>18</v>
      </c>
    </row>
    <row r="382" spans="1:36" ht="15">
      <c r="A382" s="69" t="s">
        <v>595</v>
      </c>
      <c r="B382" s="69" t="s">
        <v>595</v>
      </c>
      <c r="C382" s="70"/>
      <c r="D382" s="71"/>
      <c r="E382" s="72"/>
      <c r="F382" s="73"/>
      <c r="G382" s="70"/>
      <c r="H382" s="74"/>
      <c r="I382" s="75"/>
      <c r="J382" s="75"/>
      <c r="K382" s="35" t="s">
        <v>65</v>
      </c>
      <c r="L382" s="82">
        <v>382</v>
      </c>
      <c r="M382" s="82"/>
      <c r="N382" s="77"/>
      <c r="O382" s="84" t="s">
        <v>716</v>
      </c>
      <c r="P382" s="84" t="s">
        <v>716</v>
      </c>
      <c r="Q382" s="84" t="s">
        <v>1086</v>
      </c>
      <c r="R382" s="86" t="s">
        <v>1585</v>
      </c>
      <c r="S382" s="88">
        <v>43459.20863425926</v>
      </c>
      <c r="T382" s="84">
        <v>1922</v>
      </c>
      <c r="U382" s="84">
        <v>26</v>
      </c>
      <c r="V382" s="84"/>
      <c r="W382" s="84"/>
      <c r="X382" s="84"/>
      <c r="Y382">
        <v>1</v>
      </c>
      <c r="Z382" s="83" t="str">
        <f>REPLACE(INDEX(GroupVertices[Group],MATCH(Edges[[#This Row],[Vertex 1]],GroupVertices[Vertex],0)),1,1,"")</f>
        <v>1</v>
      </c>
      <c r="AA382" s="83" t="str">
        <f>REPLACE(INDEX(GroupVertices[Group],MATCH(Edges[[#This Row],[Vertex 2]],GroupVertices[Vertex],0)),1,1,"")</f>
        <v>1</v>
      </c>
      <c r="AB382" s="49">
        <v>1</v>
      </c>
      <c r="AC382" s="50">
        <v>7.142857142857143</v>
      </c>
      <c r="AD382" s="49">
        <v>0</v>
      </c>
      <c r="AE382" s="50">
        <v>0</v>
      </c>
      <c r="AF382" s="49">
        <v>0</v>
      </c>
      <c r="AG382" s="50">
        <v>0</v>
      </c>
      <c r="AH382" s="49">
        <v>13</v>
      </c>
      <c r="AI382" s="50">
        <v>92.85714285714286</v>
      </c>
      <c r="AJ382" s="49">
        <v>14</v>
      </c>
    </row>
    <row r="383" spans="1:36" ht="15">
      <c r="A383" s="69" t="s">
        <v>596</v>
      </c>
      <c r="B383" s="69" t="s">
        <v>596</v>
      </c>
      <c r="C383" s="70"/>
      <c r="D383" s="71"/>
      <c r="E383" s="72"/>
      <c r="F383" s="73"/>
      <c r="G383" s="70"/>
      <c r="H383" s="74"/>
      <c r="I383" s="75"/>
      <c r="J383" s="75"/>
      <c r="K383" s="35" t="s">
        <v>65</v>
      </c>
      <c r="L383" s="82">
        <v>383</v>
      </c>
      <c r="M383" s="82"/>
      <c r="N383" s="77"/>
      <c r="O383" s="84" t="s">
        <v>716</v>
      </c>
      <c r="P383" s="84" t="s">
        <v>716</v>
      </c>
      <c r="Q383" s="84" t="s">
        <v>1077</v>
      </c>
      <c r="R383" s="86" t="s">
        <v>1586</v>
      </c>
      <c r="S383" s="88">
        <v>43459.58363425926</v>
      </c>
      <c r="T383" s="84">
        <v>194</v>
      </c>
      <c r="U383" s="84">
        <v>2</v>
      </c>
      <c r="V383" s="84"/>
      <c r="W383" s="84"/>
      <c r="X383" s="84" t="s">
        <v>1744</v>
      </c>
      <c r="Y383">
        <v>1</v>
      </c>
      <c r="Z383" s="83" t="str">
        <f>REPLACE(INDEX(GroupVertices[Group],MATCH(Edges[[#This Row],[Vertex 1]],GroupVertices[Vertex],0)),1,1,"")</f>
        <v>1</v>
      </c>
      <c r="AA383" s="83" t="str">
        <f>REPLACE(INDEX(GroupVertices[Group],MATCH(Edges[[#This Row],[Vertex 2]],GroupVertices[Vertex],0)),1,1,"")</f>
        <v>1</v>
      </c>
      <c r="AB383" s="49">
        <v>1</v>
      </c>
      <c r="AC383" s="50">
        <v>3.3333333333333335</v>
      </c>
      <c r="AD383" s="49">
        <v>1</v>
      </c>
      <c r="AE383" s="50">
        <v>3.3333333333333335</v>
      </c>
      <c r="AF383" s="49">
        <v>0</v>
      </c>
      <c r="AG383" s="50">
        <v>0</v>
      </c>
      <c r="AH383" s="49">
        <v>28</v>
      </c>
      <c r="AI383" s="50">
        <v>93.33333333333333</v>
      </c>
      <c r="AJ383" s="49">
        <v>30</v>
      </c>
    </row>
    <row r="384" spans="1:36" ht="15">
      <c r="A384" s="69" t="s">
        <v>597</v>
      </c>
      <c r="B384" s="69" t="s">
        <v>597</v>
      </c>
      <c r="C384" s="70"/>
      <c r="D384" s="71"/>
      <c r="E384" s="72"/>
      <c r="F384" s="73"/>
      <c r="G384" s="70"/>
      <c r="H384" s="74"/>
      <c r="I384" s="75"/>
      <c r="J384" s="75"/>
      <c r="K384" s="35" t="s">
        <v>65</v>
      </c>
      <c r="L384" s="82">
        <v>384</v>
      </c>
      <c r="M384" s="82"/>
      <c r="N384" s="77"/>
      <c r="O384" s="84" t="s">
        <v>716</v>
      </c>
      <c r="P384" s="84" t="s">
        <v>716</v>
      </c>
      <c r="Q384" s="84" t="s">
        <v>1087</v>
      </c>
      <c r="R384" s="86" t="s">
        <v>1587</v>
      </c>
      <c r="S384" s="88">
        <v>43459.65694444445</v>
      </c>
      <c r="T384" s="84">
        <v>621</v>
      </c>
      <c r="U384" s="84">
        <v>10</v>
      </c>
      <c r="V384" s="84"/>
      <c r="W384" s="84"/>
      <c r="X384" s="84"/>
      <c r="Y384">
        <v>1</v>
      </c>
      <c r="Z384" s="83" t="str">
        <f>REPLACE(INDEX(GroupVertices[Group],MATCH(Edges[[#This Row],[Vertex 1]],GroupVertices[Vertex],0)),1,1,"")</f>
        <v>1</v>
      </c>
      <c r="AA384" s="83" t="str">
        <f>REPLACE(INDEX(GroupVertices[Group],MATCH(Edges[[#This Row],[Vertex 2]],GroupVertices[Vertex],0)),1,1,"")</f>
        <v>1</v>
      </c>
      <c r="AB384" s="49">
        <v>1</v>
      </c>
      <c r="AC384" s="50">
        <v>10</v>
      </c>
      <c r="AD384" s="49">
        <v>0</v>
      </c>
      <c r="AE384" s="50">
        <v>0</v>
      </c>
      <c r="AF384" s="49">
        <v>0</v>
      </c>
      <c r="AG384" s="50">
        <v>0</v>
      </c>
      <c r="AH384" s="49">
        <v>9</v>
      </c>
      <c r="AI384" s="50">
        <v>90</v>
      </c>
      <c r="AJ384" s="49">
        <v>10</v>
      </c>
    </row>
    <row r="385" spans="1:36" ht="15">
      <c r="A385" s="69" t="s">
        <v>598</v>
      </c>
      <c r="B385" s="69" t="s">
        <v>598</v>
      </c>
      <c r="C385" s="70"/>
      <c r="D385" s="71"/>
      <c r="E385" s="72"/>
      <c r="F385" s="73"/>
      <c r="G385" s="70"/>
      <c r="H385" s="74"/>
      <c r="I385" s="75"/>
      <c r="J385" s="75"/>
      <c r="K385" s="35" t="s">
        <v>65</v>
      </c>
      <c r="L385" s="82">
        <v>385</v>
      </c>
      <c r="M385" s="82"/>
      <c r="N385" s="77"/>
      <c r="O385" s="84" t="s">
        <v>716</v>
      </c>
      <c r="P385" s="84" t="s">
        <v>716</v>
      </c>
      <c r="Q385" s="84" t="s">
        <v>1088</v>
      </c>
      <c r="R385" s="86" t="s">
        <v>1588</v>
      </c>
      <c r="S385" s="88">
        <v>43459.875</v>
      </c>
      <c r="T385" s="84">
        <v>1259</v>
      </c>
      <c r="U385" s="84">
        <v>10</v>
      </c>
      <c r="V385" s="84"/>
      <c r="W385" s="84"/>
      <c r="X385" s="84"/>
      <c r="Y385">
        <v>1</v>
      </c>
      <c r="Z385" s="83" t="str">
        <f>REPLACE(INDEX(GroupVertices[Group],MATCH(Edges[[#This Row],[Vertex 1]],GroupVertices[Vertex],0)),1,1,"")</f>
        <v>1</v>
      </c>
      <c r="AA385" s="83" t="str">
        <f>REPLACE(INDEX(GroupVertices[Group],MATCH(Edges[[#This Row],[Vertex 2]],GroupVertices[Vertex],0)),1,1,"")</f>
        <v>1</v>
      </c>
      <c r="AB385" s="49">
        <v>2</v>
      </c>
      <c r="AC385" s="50">
        <v>16.666666666666668</v>
      </c>
      <c r="AD385" s="49">
        <v>0</v>
      </c>
      <c r="AE385" s="50">
        <v>0</v>
      </c>
      <c r="AF385" s="49">
        <v>0</v>
      </c>
      <c r="AG385" s="50">
        <v>0</v>
      </c>
      <c r="AH385" s="49">
        <v>10</v>
      </c>
      <c r="AI385" s="50">
        <v>83.33333333333333</v>
      </c>
      <c r="AJ385" s="49">
        <v>12</v>
      </c>
    </row>
    <row r="386" spans="1:36" ht="15">
      <c r="A386" s="69" t="s">
        <v>599</v>
      </c>
      <c r="B386" s="69" t="s">
        <v>599</v>
      </c>
      <c r="C386" s="70"/>
      <c r="D386" s="71"/>
      <c r="E386" s="72"/>
      <c r="F386" s="73"/>
      <c r="G386" s="70"/>
      <c r="H386" s="74"/>
      <c r="I386" s="75"/>
      <c r="J386" s="75"/>
      <c r="K386" s="35" t="s">
        <v>65</v>
      </c>
      <c r="L386" s="82">
        <v>386</v>
      </c>
      <c r="M386" s="82"/>
      <c r="N386" s="77"/>
      <c r="O386" s="84" t="s">
        <v>716</v>
      </c>
      <c r="P386" s="84" t="s">
        <v>716</v>
      </c>
      <c r="Q386" s="84" t="s">
        <v>1089</v>
      </c>
      <c r="R386" s="86" t="s">
        <v>1589</v>
      </c>
      <c r="S386" s="88">
        <v>43459.888969907406</v>
      </c>
      <c r="T386" s="84">
        <v>618</v>
      </c>
      <c r="U386" s="84">
        <v>15</v>
      </c>
      <c r="V386" s="84"/>
      <c r="W386" s="84"/>
      <c r="X386" s="84"/>
      <c r="Y386">
        <v>1</v>
      </c>
      <c r="Z386" s="83" t="str">
        <f>REPLACE(INDEX(GroupVertices[Group],MATCH(Edges[[#This Row],[Vertex 1]],GroupVertices[Vertex],0)),1,1,"")</f>
        <v>1</v>
      </c>
      <c r="AA386" s="83" t="str">
        <f>REPLACE(INDEX(GroupVertices[Group],MATCH(Edges[[#This Row],[Vertex 2]],GroupVertices[Vertex],0)),1,1,"")</f>
        <v>1</v>
      </c>
      <c r="AB386" s="49">
        <v>1</v>
      </c>
      <c r="AC386" s="50">
        <v>7.142857142857143</v>
      </c>
      <c r="AD386" s="49">
        <v>0</v>
      </c>
      <c r="AE386" s="50">
        <v>0</v>
      </c>
      <c r="AF386" s="49">
        <v>0</v>
      </c>
      <c r="AG386" s="50">
        <v>0</v>
      </c>
      <c r="AH386" s="49">
        <v>13</v>
      </c>
      <c r="AI386" s="50">
        <v>92.85714285714286</v>
      </c>
      <c r="AJ386" s="49">
        <v>14</v>
      </c>
    </row>
    <row r="387" spans="1:36" ht="15">
      <c r="A387" s="69" t="s">
        <v>600</v>
      </c>
      <c r="B387" s="69" t="s">
        <v>600</v>
      </c>
      <c r="C387" s="70"/>
      <c r="D387" s="71"/>
      <c r="E387" s="72"/>
      <c r="F387" s="73"/>
      <c r="G387" s="70"/>
      <c r="H387" s="74"/>
      <c r="I387" s="75"/>
      <c r="J387" s="75"/>
      <c r="K387" s="35" t="s">
        <v>65</v>
      </c>
      <c r="L387" s="82">
        <v>387</v>
      </c>
      <c r="M387" s="82"/>
      <c r="N387" s="77"/>
      <c r="O387" s="84" t="s">
        <v>716</v>
      </c>
      <c r="P387" s="84" t="s">
        <v>716</v>
      </c>
      <c r="Q387" s="84" t="s">
        <v>1090</v>
      </c>
      <c r="R387" s="86" t="s">
        <v>1590</v>
      </c>
      <c r="S387" s="88">
        <v>43460.164131944446</v>
      </c>
      <c r="T387" s="84">
        <v>752</v>
      </c>
      <c r="U387" s="84">
        <v>24</v>
      </c>
      <c r="V387" s="84"/>
      <c r="W387" s="84"/>
      <c r="X387" s="84"/>
      <c r="Y387">
        <v>1</v>
      </c>
      <c r="Z387" s="83" t="str">
        <f>REPLACE(INDEX(GroupVertices[Group],MATCH(Edges[[#This Row],[Vertex 1]],GroupVertices[Vertex],0)),1,1,"")</f>
        <v>1</v>
      </c>
      <c r="AA387" s="83" t="str">
        <f>REPLACE(INDEX(GroupVertices[Group],MATCH(Edges[[#This Row],[Vertex 2]],GroupVertices[Vertex],0)),1,1,"")</f>
        <v>1</v>
      </c>
      <c r="AB387" s="49">
        <v>3</v>
      </c>
      <c r="AC387" s="50">
        <v>10.344827586206897</v>
      </c>
      <c r="AD387" s="49">
        <v>0</v>
      </c>
      <c r="AE387" s="50">
        <v>0</v>
      </c>
      <c r="AF387" s="49">
        <v>0</v>
      </c>
      <c r="AG387" s="50">
        <v>0</v>
      </c>
      <c r="AH387" s="49">
        <v>26</v>
      </c>
      <c r="AI387" s="50">
        <v>89.65517241379311</v>
      </c>
      <c r="AJ387" s="49">
        <v>29</v>
      </c>
    </row>
    <row r="388" spans="1:36" ht="15">
      <c r="A388" s="69" t="s">
        <v>601</v>
      </c>
      <c r="B388" s="69" t="s">
        <v>601</v>
      </c>
      <c r="C388" s="70"/>
      <c r="D388" s="71"/>
      <c r="E388" s="72"/>
      <c r="F388" s="73"/>
      <c r="G388" s="70"/>
      <c r="H388" s="74"/>
      <c r="I388" s="75"/>
      <c r="J388" s="75"/>
      <c r="K388" s="35" t="s">
        <v>65</v>
      </c>
      <c r="L388" s="82">
        <v>388</v>
      </c>
      <c r="M388" s="82"/>
      <c r="N388" s="77"/>
      <c r="O388" s="84" t="s">
        <v>716</v>
      </c>
      <c r="P388" s="84" t="s">
        <v>716</v>
      </c>
      <c r="Q388" s="84" t="s">
        <v>1091</v>
      </c>
      <c r="R388" s="86" t="s">
        <v>1591</v>
      </c>
      <c r="S388" s="88">
        <v>43460.614594907405</v>
      </c>
      <c r="T388" s="84">
        <v>181</v>
      </c>
      <c r="U388" s="84">
        <v>0</v>
      </c>
      <c r="V388" s="84"/>
      <c r="W388" s="84"/>
      <c r="X388" s="84" t="s">
        <v>1793</v>
      </c>
      <c r="Y388">
        <v>1</v>
      </c>
      <c r="Z388" s="83" t="str">
        <f>REPLACE(INDEX(GroupVertices[Group],MATCH(Edges[[#This Row],[Vertex 1]],GroupVertices[Vertex],0)),1,1,"")</f>
        <v>1</v>
      </c>
      <c r="AA388" s="83" t="str">
        <f>REPLACE(INDEX(GroupVertices[Group],MATCH(Edges[[#This Row],[Vertex 2]],GroupVertices[Vertex],0)),1,1,"")</f>
        <v>1</v>
      </c>
      <c r="AB388" s="49">
        <v>0</v>
      </c>
      <c r="AC388" s="50">
        <v>0</v>
      </c>
      <c r="AD388" s="49">
        <v>0</v>
      </c>
      <c r="AE388" s="50">
        <v>0</v>
      </c>
      <c r="AF388" s="49">
        <v>0</v>
      </c>
      <c r="AG388" s="50">
        <v>0</v>
      </c>
      <c r="AH388" s="49">
        <v>33</v>
      </c>
      <c r="AI388" s="50">
        <v>100</v>
      </c>
      <c r="AJ388" s="49">
        <v>33</v>
      </c>
    </row>
    <row r="389" spans="1:36" ht="15">
      <c r="A389" s="69" t="s">
        <v>602</v>
      </c>
      <c r="B389" s="69" t="s">
        <v>602</v>
      </c>
      <c r="C389" s="70"/>
      <c r="D389" s="71"/>
      <c r="E389" s="72"/>
      <c r="F389" s="73"/>
      <c r="G389" s="70"/>
      <c r="H389" s="74"/>
      <c r="I389" s="75"/>
      <c r="J389" s="75"/>
      <c r="K389" s="35" t="s">
        <v>65</v>
      </c>
      <c r="L389" s="82">
        <v>389</v>
      </c>
      <c r="M389" s="82"/>
      <c r="N389" s="77"/>
      <c r="O389" s="84" t="s">
        <v>716</v>
      </c>
      <c r="P389" s="84" t="s">
        <v>716</v>
      </c>
      <c r="Q389" s="84" t="s">
        <v>1092</v>
      </c>
      <c r="R389" s="86" t="s">
        <v>1592</v>
      </c>
      <c r="S389" s="88">
        <v>43460.885567129626</v>
      </c>
      <c r="T389" s="84">
        <v>1303</v>
      </c>
      <c r="U389" s="84">
        <v>87</v>
      </c>
      <c r="V389" s="84"/>
      <c r="W389" s="84"/>
      <c r="X389" s="84" t="s">
        <v>1794</v>
      </c>
      <c r="Y389">
        <v>1</v>
      </c>
      <c r="Z389" s="83" t="str">
        <f>REPLACE(INDEX(GroupVertices[Group],MATCH(Edges[[#This Row],[Vertex 1]],GroupVertices[Vertex],0)),1,1,"")</f>
        <v>1</v>
      </c>
      <c r="AA389" s="83" t="str">
        <f>REPLACE(INDEX(GroupVertices[Group],MATCH(Edges[[#This Row],[Vertex 2]],GroupVertices[Vertex],0)),1,1,"")</f>
        <v>1</v>
      </c>
      <c r="AB389" s="49">
        <v>2</v>
      </c>
      <c r="AC389" s="50">
        <v>13.333333333333334</v>
      </c>
      <c r="AD389" s="49">
        <v>0</v>
      </c>
      <c r="AE389" s="50">
        <v>0</v>
      </c>
      <c r="AF389" s="49">
        <v>0</v>
      </c>
      <c r="AG389" s="50">
        <v>0</v>
      </c>
      <c r="AH389" s="49">
        <v>13</v>
      </c>
      <c r="AI389" s="50">
        <v>86.66666666666667</v>
      </c>
      <c r="AJ389" s="49">
        <v>15</v>
      </c>
    </row>
    <row r="390" spans="1:36" ht="15">
      <c r="A390" s="69" t="s">
        <v>603</v>
      </c>
      <c r="B390" s="69" t="s">
        <v>603</v>
      </c>
      <c r="C390" s="70"/>
      <c r="D390" s="71"/>
      <c r="E390" s="72"/>
      <c r="F390" s="73"/>
      <c r="G390" s="70"/>
      <c r="H390" s="74"/>
      <c r="I390" s="75"/>
      <c r="J390" s="75"/>
      <c r="K390" s="35" t="s">
        <v>65</v>
      </c>
      <c r="L390" s="82">
        <v>390</v>
      </c>
      <c r="M390" s="82"/>
      <c r="N390" s="77"/>
      <c r="O390" s="84" t="s">
        <v>716</v>
      </c>
      <c r="P390" s="84" t="s">
        <v>716</v>
      </c>
      <c r="Q390" s="84" t="s">
        <v>1093</v>
      </c>
      <c r="R390" s="86" t="s">
        <v>1593</v>
      </c>
      <c r="S390" s="88">
        <v>43461.09106481481</v>
      </c>
      <c r="T390" s="84">
        <v>56</v>
      </c>
      <c r="U390" s="84">
        <v>2</v>
      </c>
      <c r="V390" s="84"/>
      <c r="W390" s="84"/>
      <c r="X390" s="84" t="s">
        <v>1795</v>
      </c>
      <c r="Y390">
        <v>1</v>
      </c>
      <c r="Z390" s="83" t="str">
        <f>REPLACE(INDEX(GroupVertices[Group],MATCH(Edges[[#This Row],[Vertex 1]],GroupVertices[Vertex],0)),1,1,"")</f>
        <v>1</v>
      </c>
      <c r="AA390" s="83" t="str">
        <f>REPLACE(INDEX(GroupVertices[Group],MATCH(Edges[[#This Row],[Vertex 2]],GroupVertices[Vertex],0)),1,1,"")</f>
        <v>1</v>
      </c>
      <c r="AB390" s="49">
        <v>0</v>
      </c>
      <c r="AC390" s="50">
        <v>0</v>
      </c>
      <c r="AD390" s="49">
        <v>0</v>
      </c>
      <c r="AE390" s="50">
        <v>0</v>
      </c>
      <c r="AF390" s="49">
        <v>0</v>
      </c>
      <c r="AG390" s="50">
        <v>0</v>
      </c>
      <c r="AH390" s="49">
        <v>57</v>
      </c>
      <c r="AI390" s="50">
        <v>100</v>
      </c>
      <c r="AJ390" s="49">
        <v>57</v>
      </c>
    </row>
    <row r="391" spans="1:36" ht="15">
      <c r="A391" s="69" t="s">
        <v>604</v>
      </c>
      <c r="B391" s="69" t="s">
        <v>604</v>
      </c>
      <c r="C391" s="70"/>
      <c r="D391" s="71"/>
      <c r="E391" s="72"/>
      <c r="F391" s="73"/>
      <c r="G391" s="70"/>
      <c r="H391" s="74"/>
      <c r="I391" s="75"/>
      <c r="J391" s="75"/>
      <c r="K391" s="35" t="s">
        <v>65</v>
      </c>
      <c r="L391" s="82">
        <v>391</v>
      </c>
      <c r="M391" s="82"/>
      <c r="N391" s="77"/>
      <c r="O391" s="84" t="s">
        <v>716</v>
      </c>
      <c r="P391" s="84" t="s">
        <v>716</v>
      </c>
      <c r="Q391" s="84" t="s">
        <v>1094</v>
      </c>
      <c r="R391" s="86" t="s">
        <v>1594</v>
      </c>
      <c r="S391" s="88">
        <v>43461.125</v>
      </c>
      <c r="T391" s="84">
        <v>168</v>
      </c>
      <c r="U391" s="84">
        <v>6</v>
      </c>
      <c r="V391" s="84"/>
      <c r="W391" s="84"/>
      <c r="X391" s="84"/>
      <c r="Y391">
        <v>1</v>
      </c>
      <c r="Z391" s="83" t="str">
        <f>REPLACE(INDEX(GroupVertices[Group],MATCH(Edges[[#This Row],[Vertex 1]],GroupVertices[Vertex],0)),1,1,"")</f>
        <v>1</v>
      </c>
      <c r="AA391" s="83" t="str">
        <f>REPLACE(INDEX(GroupVertices[Group],MATCH(Edges[[#This Row],[Vertex 2]],GroupVertices[Vertex],0)),1,1,"")</f>
        <v>1</v>
      </c>
      <c r="AB391" s="49">
        <v>6</v>
      </c>
      <c r="AC391" s="50">
        <v>7.407407407407407</v>
      </c>
      <c r="AD391" s="49">
        <v>1</v>
      </c>
      <c r="AE391" s="50">
        <v>1.2345679012345678</v>
      </c>
      <c r="AF391" s="49">
        <v>0</v>
      </c>
      <c r="AG391" s="50">
        <v>0</v>
      </c>
      <c r="AH391" s="49">
        <v>74</v>
      </c>
      <c r="AI391" s="50">
        <v>91.35802469135803</v>
      </c>
      <c r="AJ391" s="49">
        <v>81</v>
      </c>
    </row>
    <row r="392" spans="1:36" ht="15">
      <c r="A392" s="69" t="s">
        <v>605</v>
      </c>
      <c r="B392" s="69" t="s">
        <v>605</v>
      </c>
      <c r="C392" s="70"/>
      <c r="D392" s="71"/>
      <c r="E392" s="72"/>
      <c r="F392" s="73"/>
      <c r="G392" s="70"/>
      <c r="H392" s="74"/>
      <c r="I392" s="75"/>
      <c r="J392" s="75"/>
      <c r="K392" s="35" t="s">
        <v>65</v>
      </c>
      <c r="L392" s="82">
        <v>392</v>
      </c>
      <c r="M392" s="82"/>
      <c r="N392" s="77"/>
      <c r="O392" s="84" t="s">
        <v>716</v>
      </c>
      <c r="P392" s="84" t="s">
        <v>716</v>
      </c>
      <c r="Q392" s="84" t="s">
        <v>1095</v>
      </c>
      <c r="R392" s="86" t="s">
        <v>1595</v>
      </c>
      <c r="S392" s="88">
        <v>43461.25</v>
      </c>
      <c r="T392" s="84">
        <v>362</v>
      </c>
      <c r="U392" s="84">
        <v>13</v>
      </c>
      <c r="V392" s="84"/>
      <c r="W392" s="84"/>
      <c r="X392" s="84" t="s">
        <v>1744</v>
      </c>
      <c r="Y392">
        <v>1</v>
      </c>
      <c r="Z392" s="83" t="str">
        <f>REPLACE(INDEX(GroupVertices[Group],MATCH(Edges[[#This Row],[Vertex 1]],GroupVertices[Vertex],0)),1,1,"")</f>
        <v>1</v>
      </c>
      <c r="AA392" s="83" t="str">
        <f>REPLACE(INDEX(GroupVertices[Group],MATCH(Edges[[#This Row],[Vertex 2]],GroupVertices[Vertex],0)),1,1,"")</f>
        <v>1</v>
      </c>
      <c r="AB392" s="49">
        <v>1</v>
      </c>
      <c r="AC392" s="50">
        <v>14.285714285714286</v>
      </c>
      <c r="AD392" s="49">
        <v>0</v>
      </c>
      <c r="AE392" s="50">
        <v>0</v>
      </c>
      <c r="AF392" s="49">
        <v>0</v>
      </c>
      <c r="AG392" s="50">
        <v>0</v>
      </c>
      <c r="AH392" s="49">
        <v>6</v>
      </c>
      <c r="AI392" s="50">
        <v>85.71428571428571</v>
      </c>
      <c r="AJ392" s="49">
        <v>7</v>
      </c>
    </row>
    <row r="393" spans="1:36" ht="15">
      <c r="A393" s="69" t="s">
        <v>606</v>
      </c>
      <c r="B393" s="69" t="s">
        <v>606</v>
      </c>
      <c r="C393" s="70"/>
      <c r="D393" s="71"/>
      <c r="E393" s="72"/>
      <c r="F393" s="73"/>
      <c r="G393" s="70"/>
      <c r="H393" s="74"/>
      <c r="I393" s="75"/>
      <c r="J393" s="75"/>
      <c r="K393" s="35" t="s">
        <v>65</v>
      </c>
      <c r="L393" s="82">
        <v>393</v>
      </c>
      <c r="M393" s="82"/>
      <c r="N393" s="77"/>
      <c r="O393" s="84" t="s">
        <v>716</v>
      </c>
      <c r="P393" s="84" t="s">
        <v>716</v>
      </c>
      <c r="Q393" s="84" t="s">
        <v>1096</v>
      </c>
      <c r="R393" s="86" t="s">
        <v>1596</v>
      </c>
      <c r="S393" s="88">
        <v>43461.702152777776</v>
      </c>
      <c r="T393" s="84">
        <v>488</v>
      </c>
      <c r="U393" s="84">
        <v>180</v>
      </c>
      <c r="V393" s="84"/>
      <c r="W393" s="84"/>
      <c r="X393" s="84"/>
      <c r="Y393">
        <v>1</v>
      </c>
      <c r="Z393" s="83" t="str">
        <f>REPLACE(INDEX(GroupVertices[Group],MATCH(Edges[[#This Row],[Vertex 1]],GroupVertices[Vertex],0)),1,1,"")</f>
        <v>1</v>
      </c>
      <c r="AA393" s="83" t="str">
        <f>REPLACE(INDEX(GroupVertices[Group],MATCH(Edges[[#This Row],[Vertex 2]],GroupVertices[Vertex],0)),1,1,"")</f>
        <v>1</v>
      </c>
      <c r="AB393" s="49">
        <v>0</v>
      </c>
      <c r="AC393" s="50">
        <v>0</v>
      </c>
      <c r="AD393" s="49">
        <v>0</v>
      </c>
      <c r="AE393" s="50">
        <v>0</v>
      </c>
      <c r="AF393" s="49">
        <v>0</v>
      </c>
      <c r="AG393" s="50">
        <v>0</v>
      </c>
      <c r="AH393" s="49">
        <v>16</v>
      </c>
      <c r="AI393" s="50">
        <v>100</v>
      </c>
      <c r="AJ393" s="49">
        <v>16</v>
      </c>
    </row>
    <row r="394" spans="1:36" ht="15">
      <c r="A394" s="69" t="s">
        <v>607</v>
      </c>
      <c r="B394" s="69" t="s">
        <v>607</v>
      </c>
      <c r="C394" s="70"/>
      <c r="D394" s="71"/>
      <c r="E394" s="72"/>
      <c r="F394" s="73"/>
      <c r="G394" s="70"/>
      <c r="H394" s="74"/>
      <c r="I394" s="75"/>
      <c r="J394" s="75"/>
      <c r="K394" s="35" t="s">
        <v>65</v>
      </c>
      <c r="L394" s="82">
        <v>394</v>
      </c>
      <c r="M394" s="82"/>
      <c r="N394" s="77"/>
      <c r="O394" s="84" t="s">
        <v>716</v>
      </c>
      <c r="P394" s="84" t="s">
        <v>716</v>
      </c>
      <c r="Q394" s="84" t="s">
        <v>1097</v>
      </c>
      <c r="R394" s="86" t="s">
        <v>1597</v>
      </c>
      <c r="S394" s="88">
        <v>43461.9375</v>
      </c>
      <c r="T394" s="84">
        <v>251</v>
      </c>
      <c r="U394" s="84">
        <v>9</v>
      </c>
      <c r="V394" s="84"/>
      <c r="W394" s="84"/>
      <c r="X394" s="84"/>
      <c r="Y394">
        <v>1</v>
      </c>
      <c r="Z394" s="83" t="str">
        <f>REPLACE(INDEX(GroupVertices[Group],MATCH(Edges[[#This Row],[Vertex 1]],GroupVertices[Vertex],0)),1,1,"")</f>
        <v>1</v>
      </c>
      <c r="AA394" s="83" t="str">
        <f>REPLACE(INDEX(GroupVertices[Group],MATCH(Edges[[#This Row],[Vertex 2]],GroupVertices[Vertex],0)),1,1,"")</f>
        <v>1</v>
      </c>
      <c r="AB394" s="49">
        <v>0</v>
      </c>
      <c r="AC394" s="50">
        <v>0</v>
      </c>
      <c r="AD394" s="49">
        <v>0</v>
      </c>
      <c r="AE394" s="50">
        <v>0</v>
      </c>
      <c r="AF394" s="49">
        <v>0</v>
      </c>
      <c r="AG394" s="50">
        <v>0</v>
      </c>
      <c r="AH394" s="49">
        <v>16</v>
      </c>
      <c r="AI394" s="50">
        <v>100</v>
      </c>
      <c r="AJ394" s="49">
        <v>16</v>
      </c>
    </row>
    <row r="395" spans="1:36" ht="15">
      <c r="A395" s="69" t="s">
        <v>608</v>
      </c>
      <c r="B395" s="69" t="s">
        <v>608</v>
      </c>
      <c r="C395" s="70"/>
      <c r="D395" s="71"/>
      <c r="E395" s="72"/>
      <c r="F395" s="73"/>
      <c r="G395" s="70"/>
      <c r="H395" s="74"/>
      <c r="I395" s="75"/>
      <c r="J395" s="75"/>
      <c r="K395" s="35" t="s">
        <v>65</v>
      </c>
      <c r="L395" s="82">
        <v>395</v>
      </c>
      <c r="M395" s="82"/>
      <c r="N395" s="77"/>
      <c r="O395" s="84" t="s">
        <v>716</v>
      </c>
      <c r="P395" s="84" t="s">
        <v>716</v>
      </c>
      <c r="Q395" s="84" t="s">
        <v>1098</v>
      </c>
      <c r="R395" s="86" t="s">
        <v>1598</v>
      </c>
      <c r="S395" s="88">
        <v>43462.194918981484</v>
      </c>
      <c r="T395" s="84">
        <v>739</v>
      </c>
      <c r="U395" s="84">
        <v>14</v>
      </c>
      <c r="V395" s="84"/>
      <c r="W395" s="84"/>
      <c r="X395" s="84"/>
      <c r="Y395">
        <v>1</v>
      </c>
      <c r="Z395" s="83" t="str">
        <f>REPLACE(INDEX(GroupVertices[Group],MATCH(Edges[[#This Row],[Vertex 1]],GroupVertices[Vertex],0)),1,1,"")</f>
        <v>1</v>
      </c>
      <c r="AA395" s="83" t="str">
        <f>REPLACE(INDEX(GroupVertices[Group],MATCH(Edges[[#This Row],[Vertex 2]],GroupVertices[Vertex],0)),1,1,"")</f>
        <v>1</v>
      </c>
      <c r="AB395" s="49">
        <v>1</v>
      </c>
      <c r="AC395" s="50">
        <v>3.7037037037037037</v>
      </c>
      <c r="AD395" s="49">
        <v>0</v>
      </c>
      <c r="AE395" s="50">
        <v>0</v>
      </c>
      <c r="AF395" s="49">
        <v>0</v>
      </c>
      <c r="AG395" s="50">
        <v>0</v>
      </c>
      <c r="AH395" s="49">
        <v>26</v>
      </c>
      <c r="AI395" s="50">
        <v>96.29629629629629</v>
      </c>
      <c r="AJ395" s="49">
        <v>27</v>
      </c>
    </row>
    <row r="396" spans="1:36" ht="15">
      <c r="A396" s="69" t="s">
        <v>609</v>
      </c>
      <c r="B396" s="69" t="s">
        <v>609</v>
      </c>
      <c r="C396" s="70"/>
      <c r="D396" s="71"/>
      <c r="E396" s="72"/>
      <c r="F396" s="73"/>
      <c r="G396" s="70"/>
      <c r="H396" s="74"/>
      <c r="I396" s="75"/>
      <c r="J396" s="75"/>
      <c r="K396" s="35" t="s">
        <v>65</v>
      </c>
      <c r="L396" s="82">
        <v>396</v>
      </c>
      <c r="M396" s="82"/>
      <c r="N396" s="77"/>
      <c r="O396" s="84" t="s">
        <v>716</v>
      </c>
      <c r="P396" s="84" t="s">
        <v>716</v>
      </c>
      <c r="Q396" s="84" t="s">
        <v>1099</v>
      </c>
      <c r="R396" s="86" t="s">
        <v>1599</v>
      </c>
      <c r="S396" s="88">
        <v>43462.521261574075</v>
      </c>
      <c r="T396" s="84">
        <v>388</v>
      </c>
      <c r="U396" s="84">
        <v>15</v>
      </c>
      <c r="V396" s="84"/>
      <c r="W396" s="84"/>
      <c r="X396" s="84" t="s">
        <v>1757</v>
      </c>
      <c r="Y396">
        <v>1</v>
      </c>
      <c r="Z396" s="83" t="str">
        <f>REPLACE(INDEX(GroupVertices[Group],MATCH(Edges[[#This Row],[Vertex 1]],GroupVertices[Vertex],0)),1,1,"")</f>
        <v>1</v>
      </c>
      <c r="AA396" s="83" t="str">
        <f>REPLACE(INDEX(GroupVertices[Group],MATCH(Edges[[#This Row],[Vertex 2]],GroupVertices[Vertex],0)),1,1,"")</f>
        <v>1</v>
      </c>
      <c r="AB396" s="49">
        <v>1</v>
      </c>
      <c r="AC396" s="50">
        <v>2.9411764705882355</v>
      </c>
      <c r="AD396" s="49">
        <v>0</v>
      </c>
      <c r="AE396" s="50">
        <v>0</v>
      </c>
      <c r="AF396" s="49">
        <v>0</v>
      </c>
      <c r="AG396" s="50">
        <v>0</v>
      </c>
      <c r="AH396" s="49">
        <v>33</v>
      </c>
      <c r="AI396" s="50">
        <v>97.05882352941177</v>
      </c>
      <c r="AJ396" s="49">
        <v>34</v>
      </c>
    </row>
    <row r="397" spans="1:36" ht="15">
      <c r="A397" s="69" t="s">
        <v>610</v>
      </c>
      <c r="B397" s="69" t="s">
        <v>610</v>
      </c>
      <c r="C397" s="70"/>
      <c r="D397" s="71"/>
      <c r="E397" s="72"/>
      <c r="F397" s="73"/>
      <c r="G397" s="70"/>
      <c r="H397" s="74"/>
      <c r="I397" s="75"/>
      <c r="J397" s="75"/>
      <c r="K397" s="35" t="s">
        <v>65</v>
      </c>
      <c r="L397" s="82">
        <v>397</v>
      </c>
      <c r="M397" s="82"/>
      <c r="N397" s="77"/>
      <c r="O397" s="84" t="s">
        <v>716</v>
      </c>
      <c r="P397" s="84" t="s">
        <v>716</v>
      </c>
      <c r="Q397" s="84" t="s">
        <v>1100</v>
      </c>
      <c r="R397" s="86" t="s">
        <v>1600</v>
      </c>
      <c r="S397" s="88">
        <v>43462.88900462963</v>
      </c>
      <c r="T397" s="84">
        <v>308</v>
      </c>
      <c r="U397" s="84">
        <v>16</v>
      </c>
      <c r="V397" s="84"/>
      <c r="W397" s="84"/>
      <c r="X397" s="84"/>
      <c r="Y397">
        <v>1</v>
      </c>
      <c r="Z397" s="83" t="str">
        <f>REPLACE(INDEX(GroupVertices[Group],MATCH(Edges[[#This Row],[Vertex 1]],GroupVertices[Vertex],0)),1,1,"")</f>
        <v>1</v>
      </c>
      <c r="AA397" s="83" t="str">
        <f>REPLACE(INDEX(GroupVertices[Group],MATCH(Edges[[#This Row],[Vertex 2]],GroupVertices[Vertex],0)),1,1,"")</f>
        <v>1</v>
      </c>
      <c r="AB397" s="49">
        <v>0</v>
      </c>
      <c r="AC397" s="50">
        <v>0</v>
      </c>
      <c r="AD397" s="49">
        <v>1</v>
      </c>
      <c r="AE397" s="50">
        <v>5.555555555555555</v>
      </c>
      <c r="AF397" s="49">
        <v>0</v>
      </c>
      <c r="AG397" s="50">
        <v>0</v>
      </c>
      <c r="AH397" s="49">
        <v>17</v>
      </c>
      <c r="AI397" s="50">
        <v>94.44444444444444</v>
      </c>
      <c r="AJ397" s="49">
        <v>18</v>
      </c>
    </row>
    <row r="398" spans="1:36" ht="15">
      <c r="A398" s="69" t="s">
        <v>611</v>
      </c>
      <c r="B398" s="69" t="s">
        <v>611</v>
      </c>
      <c r="C398" s="70"/>
      <c r="D398" s="71"/>
      <c r="E398" s="72"/>
      <c r="F398" s="73"/>
      <c r="G398" s="70"/>
      <c r="H398" s="74"/>
      <c r="I398" s="75"/>
      <c r="J398" s="75"/>
      <c r="K398" s="35" t="s">
        <v>65</v>
      </c>
      <c r="L398" s="82">
        <v>398</v>
      </c>
      <c r="M398" s="82"/>
      <c r="N398" s="77"/>
      <c r="O398" s="84" t="s">
        <v>716</v>
      </c>
      <c r="P398" s="84" t="s">
        <v>716</v>
      </c>
      <c r="Q398" s="84" t="s">
        <v>1101</v>
      </c>
      <c r="R398" s="86" t="s">
        <v>1601</v>
      </c>
      <c r="S398" s="88">
        <v>43463.25</v>
      </c>
      <c r="T398" s="84">
        <v>273</v>
      </c>
      <c r="U398" s="84">
        <v>12</v>
      </c>
      <c r="V398" s="84"/>
      <c r="W398" s="84"/>
      <c r="X398" s="84" t="s">
        <v>1744</v>
      </c>
      <c r="Y398">
        <v>1</v>
      </c>
      <c r="Z398" s="83" t="str">
        <f>REPLACE(INDEX(GroupVertices[Group],MATCH(Edges[[#This Row],[Vertex 1]],GroupVertices[Vertex],0)),1,1,"")</f>
        <v>1</v>
      </c>
      <c r="AA398" s="83" t="str">
        <f>REPLACE(INDEX(GroupVertices[Group],MATCH(Edges[[#This Row],[Vertex 2]],GroupVertices[Vertex],0)),1,1,"")</f>
        <v>1</v>
      </c>
      <c r="AB398" s="49">
        <v>1</v>
      </c>
      <c r="AC398" s="50">
        <v>2.6315789473684212</v>
      </c>
      <c r="AD398" s="49">
        <v>0</v>
      </c>
      <c r="AE398" s="50">
        <v>0</v>
      </c>
      <c r="AF398" s="49">
        <v>0</v>
      </c>
      <c r="AG398" s="50">
        <v>0</v>
      </c>
      <c r="AH398" s="49">
        <v>37</v>
      </c>
      <c r="AI398" s="50">
        <v>97.36842105263158</v>
      </c>
      <c r="AJ398" s="49">
        <v>38</v>
      </c>
    </row>
    <row r="399" spans="1:36" ht="15">
      <c r="A399" s="69" t="s">
        <v>612</v>
      </c>
      <c r="B399" s="69" t="s">
        <v>612</v>
      </c>
      <c r="C399" s="70"/>
      <c r="D399" s="71"/>
      <c r="E399" s="72"/>
      <c r="F399" s="73"/>
      <c r="G399" s="70"/>
      <c r="H399" s="74"/>
      <c r="I399" s="75"/>
      <c r="J399" s="75"/>
      <c r="K399" s="35" t="s">
        <v>65</v>
      </c>
      <c r="L399" s="82">
        <v>399</v>
      </c>
      <c r="M399" s="82"/>
      <c r="N399" s="77"/>
      <c r="O399" s="84" t="s">
        <v>716</v>
      </c>
      <c r="P399" s="84" t="s">
        <v>716</v>
      </c>
      <c r="Q399" s="84" t="s">
        <v>1102</v>
      </c>
      <c r="R399" s="86" t="s">
        <v>1602</v>
      </c>
      <c r="S399" s="88">
        <v>43463.68309027778</v>
      </c>
      <c r="T399" s="84">
        <v>192</v>
      </c>
      <c r="U399" s="84">
        <v>58</v>
      </c>
      <c r="V399" s="84"/>
      <c r="W399" s="84"/>
      <c r="X399" s="84"/>
      <c r="Y399">
        <v>1</v>
      </c>
      <c r="Z399" s="83" t="str">
        <f>REPLACE(INDEX(GroupVertices[Group],MATCH(Edges[[#This Row],[Vertex 1]],GroupVertices[Vertex],0)),1,1,"")</f>
        <v>1</v>
      </c>
      <c r="AA399" s="83" t="str">
        <f>REPLACE(INDEX(GroupVertices[Group],MATCH(Edges[[#This Row],[Vertex 2]],GroupVertices[Vertex],0)),1,1,"")</f>
        <v>1</v>
      </c>
      <c r="AB399" s="49">
        <v>1</v>
      </c>
      <c r="AC399" s="50">
        <v>4</v>
      </c>
      <c r="AD399" s="49">
        <v>0</v>
      </c>
      <c r="AE399" s="50">
        <v>0</v>
      </c>
      <c r="AF399" s="49">
        <v>0</v>
      </c>
      <c r="AG399" s="50">
        <v>0</v>
      </c>
      <c r="AH399" s="49">
        <v>24</v>
      </c>
      <c r="AI399" s="50">
        <v>96</v>
      </c>
      <c r="AJ399" s="49">
        <v>25</v>
      </c>
    </row>
    <row r="400" spans="1:36" ht="15">
      <c r="A400" s="69" t="s">
        <v>613</v>
      </c>
      <c r="B400" s="69" t="s">
        <v>613</v>
      </c>
      <c r="C400" s="70"/>
      <c r="D400" s="71"/>
      <c r="E400" s="72"/>
      <c r="F400" s="73"/>
      <c r="G400" s="70"/>
      <c r="H400" s="74"/>
      <c r="I400" s="75"/>
      <c r="J400" s="75"/>
      <c r="K400" s="35" t="s">
        <v>65</v>
      </c>
      <c r="L400" s="82">
        <v>400</v>
      </c>
      <c r="M400" s="82"/>
      <c r="N400" s="77"/>
      <c r="O400" s="84" t="s">
        <v>716</v>
      </c>
      <c r="P400" s="84" t="s">
        <v>716</v>
      </c>
      <c r="Q400" s="84" t="s">
        <v>1103</v>
      </c>
      <c r="R400" s="86" t="s">
        <v>1603</v>
      </c>
      <c r="S400" s="88">
        <v>43463.896053240744</v>
      </c>
      <c r="T400" s="84">
        <v>1358</v>
      </c>
      <c r="U400" s="84">
        <v>26</v>
      </c>
      <c r="V400" s="84"/>
      <c r="W400" s="84"/>
      <c r="X400" s="84"/>
      <c r="Y400">
        <v>1</v>
      </c>
      <c r="Z400" s="83" t="str">
        <f>REPLACE(INDEX(GroupVertices[Group],MATCH(Edges[[#This Row],[Vertex 1]],GroupVertices[Vertex],0)),1,1,"")</f>
        <v>1</v>
      </c>
      <c r="AA400" s="83" t="str">
        <f>REPLACE(INDEX(GroupVertices[Group],MATCH(Edges[[#This Row],[Vertex 2]],GroupVertices[Vertex],0)),1,1,"")</f>
        <v>1</v>
      </c>
      <c r="AB400" s="49">
        <v>0</v>
      </c>
      <c r="AC400" s="50">
        <v>0</v>
      </c>
      <c r="AD400" s="49">
        <v>0</v>
      </c>
      <c r="AE400" s="50">
        <v>0</v>
      </c>
      <c r="AF400" s="49">
        <v>0</v>
      </c>
      <c r="AG400" s="50">
        <v>0</v>
      </c>
      <c r="AH400" s="49">
        <v>10</v>
      </c>
      <c r="AI400" s="50">
        <v>100</v>
      </c>
      <c r="AJ400" s="49">
        <v>10</v>
      </c>
    </row>
    <row r="401" spans="1:36" ht="15">
      <c r="A401" s="69" t="s">
        <v>614</v>
      </c>
      <c r="B401" s="69" t="s">
        <v>614</v>
      </c>
      <c r="C401" s="70"/>
      <c r="D401" s="71"/>
      <c r="E401" s="72"/>
      <c r="F401" s="73"/>
      <c r="G401" s="70"/>
      <c r="H401" s="74"/>
      <c r="I401" s="75"/>
      <c r="J401" s="75"/>
      <c r="K401" s="35" t="s">
        <v>65</v>
      </c>
      <c r="L401" s="82">
        <v>401</v>
      </c>
      <c r="M401" s="82"/>
      <c r="N401" s="77"/>
      <c r="O401" s="84" t="s">
        <v>716</v>
      </c>
      <c r="P401" s="84" t="s">
        <v>716</v>
      </c>
      <c r="Q401" s="84" t="s">
        <v>1104</v>
      </c>
      <c r="R401" s="86" t="s">
        <v>1604</v>
      </c>
      <c r="S401" s="88">
        <v>43464.07013888889</v>
      </c>
      <c r="T401" s="84">
        <v>162</v>
      </c>
      <c r="U401" s="84">
        <v>32</v>
      </c>
      <c r="V401" s="84"/>
      <c r="W401" s="84"/>
      <c r="X401" s="84"/>
      <c r="Y401">
        <v>1</v>
      </c>
      <c r="Z401" s="83" t="str">
        <f>REPLACE(INDEX(GroupVertices[Group],MATCH(Edges[[#This Row],[Vertex 1]],GroupVertices[Vertex],0)),1,1,"")</f>
        <v>1</v>
      </c>
      <c r="AA401" s="83" t="str">
        <f>REPLACE(INDEX(GroupVertices[Group],MATCH(Edges[[#This Row],[Vertex 2]],GroupVertices[Vertex],0)),1,1,"")</f>
        <v>1</v>
      </c>
      <c r="AB401" s="49">
        <v>3</v>
      </c>
      <c r="AC401" s="50">
        <v>9.375</v>
      </c>
      <c r="AD401" s="49">
        <v>0</v>
      </c>
      <c r="AE401" s="50">
        <v>0</v>
      </c>
      <c r="AF401" s="49">
        <v>0</v>
      </c>
      <c r="AG401" s="50">
        <v>0</v>
      </c>
      <c r="AH401" s="49">
        <v>29</v>
      </c>
      <c r="AI401" s="50">
        <v>90.625</v>
      </c>
      <c r="AJ401" s="49">
        <v>32</v>
      </c>
    </row>
    <row r="402" spans="1:36" ht="15">
      <c r="A402" s="69" t="s">
        <v>615</v>
      </c>
      <c r="B402" s="69" t="s">
        <v>615</v>
      </c>
      <c r="C402" s="70"/>
      <c r="D402" s="71"/>
      <c r="E402" s="72"/>
      <c r="F402" s="73"/>
      <c r="G402" s="70"/>
      <c r="H402" s="74"/>
      <c r="I402" s="75"/>
      <c r="J402" s="75"/>
      <c r="K402" s="35" t="s">
        <v>65</v>
      </c>
      <c r="L402" s="82">
        <v>402</v>
      </c>
      <c r="M402" s="82"/>
      <c r="N402" s="77"/>
      <c r="O402" s="84" t="s">
        <v>716</v>
      </c>
      <c r="P402" s="84" t="s">
        <v>716</v>
      </c>
      <c r="Q402" s="84" t="s">
        <v>1105</v>
      </c>
      <c r="R402" s="86" t="s">
        <v>1605</v>
      </c>
      <c r="S402" s="88">
        <v>43464.59583333333</v>
      </c>
      <c r="T402" s="84">
        <v>1245</v>
      </c>
      <c r="U402" s="84">
        <v>25</v>
      </c>
      <c r="V402" s="84"/>
      <c r="W402" s="84"/>
      <c r="X402" s="84"/>
      <c r="Y402">
        <v>1</v>
      </c>
      <c r="Z402" s="83" t="str">
        <f>REPLACE(INDEX(GroupVertices[Group],MATCH(Edges[[#This Row],[Vertex 1]],GroupVertices[Vertex],0)),1,1,"")</f>
        <v>1</v>
      </c>
      <c r="AA402" s="83" t="str">
        <f>REPLACE(INDEX(GroupVertices[Group],MATCH(Edges[[#This Row],[Vertex 2]],GroupVertices[Vertex],0)),1,1,"")</f>
        <v>1</v>
      </c>
      <c r="AB402" s="49">
        <v>1</v>
      </c>
      <c r="AC402" s="50">
        <v>4.166666666666667</v>
      </c>
      <c r="AD402" s="49">
        <v>1</v>
      </c>
      <c r="AE402" s="50">
        <v>4.166666666666667</v>
      </c>
      <c r="AF402" s="49">
        <v>0</v>
      </c>
      <c r="AG402" s="50">
        <v>0</v>
      </c>
      <c r="AH402" s="49">
        <v>22</v>
      </c>
      <c r="AI402" s="50">
        <v>91.66666666666667</v>
      </c>
      <c r="AJ402" s="49">
        <v>24</v>
      </c>
    </row>
    <row r="403" spans="1:36" ht="15">
      <c r="A403" s="69" t="s">
        <v>616</v>
      </c>
      <c r="B403" s="69" t="s">
        <v>616</v>
      </c>
      <c r="C403" s="70"/>
      <c r="D403" s="71"/>
      <c r="E403" s="72"/>
      <c r="F403" s="73"/>
      <c r="G403" s="70"/>
      <c r="H403" s="74"/>
      <c r="I403" s="75"/>
      <c r="J403" s="75"/>
      <c r="K403" s="35" t="s">
        <v>65</v>
      </c>
      <c r="L403" s="82">
        <v>403</v>
      </c>
      <c r="M403" s="82"/>
      <c r="N403" s="77"/>
      <c r="O403" s="84" t="s">
        <v>716</v>
      </c>
      <c r="P403" s="84" t="s">
        <v>716</v>
      </c>
      <c r="Q403" s="84" t="s">
        <v>1106</v>
      </c>
      <c r="R403" s="86" t="s">
        <v>1606</v>
      </c>
      <c r="S403" s="88">
        <v>43464.875</v>
      </c>
      <c r="T403" s="84">
        <v>2974</v>
      </c>
      <c r="U403" s="84">
        <v>126</v>
      </c>
      <c r="V403" s="84"/>
      <c r="W403" s="84"/>
      <c r="X403" s="84"/>
      <c r="Y403">
        <v>1</v>
      </c>
      <c r="Z403" s="83" t="str">
        <f>REPLACE(INDEX(GroupVertices[Group],MATCH(Edges[[#This Row],[Vertex 1]],GroupVertices[Vertex],0)),1,1,"")</f>
        <v>1</v>
      </c>
      <c r="AA403" s="83" t="str">
        <f>REPLACE(INDEX(GroupVertices[Group],MATCH(Edges[[#This Row],[Vertex 2]],GroupVertices[Vertex],0)),1,1,"")</f>
        <v>1</v>
      </c>
      <c r="AB403" s="49">
        <v>1</v>
      </c>
      <c r="AC403" s="50">
        <v>25</v>
      </c>
      <c r="AD403" s="49">
        <v>0</v>
      </c>
      <c r="AE403" s="50">
        <v>0</v>
      </c>
      <c r="AF403" s="49">
        <v>0</v>
      </c>
      <c r="AG403" s="50">
        <v>0</v>
      </c>
      <c r="AH403" s="49">
        <v>3</v>
      </c>
      <c r="AI403" s="50">
        <v>75</v>
      </c>
      <c r="AJ403" s="49">
        <v>4</v>
      </c>
    </row>
    <row r="404" spans="1:36" ht="15">
      <c r="A404" s="69" t="s">
        <v>617</v>
      </c>
      <c r="B404" s="69" t="s">
        <v>617</v>
      </c>
      <c r="C404" s="70"/>
      <c r="D404" s="71"/>
      <c r="E404" s="72"/>
      <c r="F404" s="73"/>
      <c r="G404" s="70"/>
      <c r="H404" s="74"/>
      <c r="I404" s="75"/>
      <c r="J404" s="75"/>
      <c r="K404" s="35" t="s">
        <v>65</v>
      </c>
      <c r="L404" s="82">
        <v>404</v>
      </c>
      <c r="M404" s="82"/>
      <c r="N404" s="77"/>
      <c r="O404" s="84" t="s">
        <v>716</v>
      </c>
      <c r="P404" s="84" t="s">
        <v>716</v>
      </c>
      <c r="Q404" s="84" t="s">
        <v>1107</v>
      </c>
      <c r="R404" s="86" t="s">
        <v>1607</v>
      </c>
      <c r="S404" s="88">
        <v>43465.10833333333</v>
      </c>
      <c r="T404" s="84">
        <v>1064</v>
      </c>
      <c r="U404" s="84">
        <v>11</v>
      </c>
      <c r="V404" s="84"/>
      <c r="W404" s="84"/>
      <c r="X404" s="84"/>
      <c r="Y404">
        <v>1</v>
      </c>
      <c r="Z404" s="83" t="str">
        <f>REPLACE(INDEX(GroupVertices[Group],MATCH(Edges[[#This Row],[Vertex 1]],GroupVertices[Vertex],0)),1,1,"")</f>
        <v>1</v>
      </c>
      <c r="AA404" s="83" t="str">
        <f>REPLACE(INDEX(GroupVertices[Group],MATCH(Edges[[#This Row],[Vertex 2]],GroupVertices[Vertex],0)),1,1,"")</f>
        <v>1</v>
      </c>
      <c r="AB404" s="49">
        <v>0</v>
      </c>
      <c r="AC404" s="50">
        <v>0</v>
      </c>
      <c r="AD404" s="49">
        <v>0</v>
      </c>
      <c r="AE404" s="50">
        <v>0</v>
      </c>
      <c r="AF404" s="49">
        <v>0</v>
      </c>
      <c r="AG404" s="50">
        <v>0</v>
      </c>
      <c r="AH404" s="49">
        <v>17</v>
      </c>
      <c r="AI404" s="50">
        <v>100</v>
      </c>
      <c r="AJ404" s="49">
        <v>17</v>
      </c>
    </row>
    <row r="405" spans="1:36" ht="15">
      <c r="A405" s="69" t="s">
        <v>618</v>
      </c>
      <c r="B405" s="69" t="s">
        <v>618</v>
      </c>
      <c r="C405" s="70"/>
      <c r="D405" s="71"/>
      <c r="E405" s="72"/>
      <c r="F405" s="73"/>
      <c r="G405" s="70"/>
      <c r="H405" s="74"/>
      <c r="I405" s="75"/>
      <c r="J405" s="75"/>
      <c r="K405" s="35" t="s">
        <v>65</v>
      </c>
      <c r="L405" s="82">
        <v>405</v>
      </c>
      <c r="M405" s="82"/>
      <c r="N405" s="77"/>
      <c r="O405" s="84" t="s">
        <v>716</v>
      </c>
      <c r="P405" s="84" t="s">
        <v>716</v>
      </c>
      <c r="Q405" s="84" t="s">
        <v>1108</v>
      </c>
      <c r="R405" s="86" t="s">
        <v>1608</v>
      </c>
      <c r="S405" s="88">
        <v>43465.47730324074</v>
      </c>
      <c r="T405" s="84">
        <v>595</v>
      </c>
      <c r="U405" s="84">
        <v>35</v>
      </c>
      <c r="V405" s="84"/>
      <c r="W405" s="84"/>
      <c r="X405" s="84"/>
      <c r="Y405">
        <v>1</v>
      </c>
      <c r="Z405" s="83" t="str">
        <f>REPLACE(INDEX(GroupVertices[Group],MATCH(Edges[[#This Row],[Vertex 1]],GroupVertices[Vertex],0)),1,1,"")</f>
        <v>1</v>
      </c>
      <c r="AA405" s="83" t="str">
        <f>REPLACE(INDEX(GroupVertices[Group],MATCH(Edges[[#This Row],[Vertex 2]],GroupVertices[Vertex],0)),1,1,"")</f>
        <v>1</v>
      </c>
      <c r="AB405" s="49">
        <v>2</v>
      </c>
      <c r="AC405" s="50">
        <v>4.761904761904762</v>
      </c>
      <c r="AD405" s="49">
        <v>0</v>
      </c>
      <c r="AE405" s="50">
        <v>0</v>
      </c>
      <c r="AF405" s="49">
        <v>0</v>
      </c>
      <c r="AG405" s="50">
        <v>0</v>
      </c>
      <c r="AH405" s="49">
        <v>40</v>
      </c>
      <c r="AI405" s="50">
        <v>95.23809523809524</v>
      </c>
      <c r="AJ405" s="49">
        <v>42</v>
      </c>
    </row>
    <row r="406" spans="1:36" ht="15">
      <c r="A406" s="69" t="s">
        <v>619</v>
      </c>
      <c r="B406" s="69" t="s">
        <v>619</v>
      </c>
      <c r="C406" s="70"/>
      <c r="D406" s="71"/>
      <c r="E406" s="72"/>
      <c r="F406" s="73"/>
      <c r="G406" s="70"/>
      <c r="H406" s="74"/>
      <c r="I406" s="75"/>
      <c r="J406" s="75"/>
      <c r="K406" s="35" t="s">
        <v>65</v>
      </c>
      <c r="L406" s="82">
        <v>406</v>
      </c>
      <c r="M406" s="82"/>
      <c r="N406" s="77"/>
      <c r="O406" s="84" t="s">
        <v>716</v>
      </c>
      <c r="P406" s="84" t="s">
        <v>716</v>
      </c>
      <c r="Q406" s="84" t="s">
        <v>1109</v>
      </c>
      <c r="R406" s="86" t="s">
        <v>1609</v>
      </c>
      <c r="S406" s="88">
        <v>43465.958333333336</v>
      </c>
      <c r="T406" s="84">
        <v>3001</v>
      </c>
      <c r="U406" s="84">
        <v>66</v>
      </c>
      <c r="V406" s="84"/>
      <c r="W406" s="84"/>
      <c r="X406" s="84"/>
      <c r="Y406">
        <v>1</v>
      </c>
      <c r="Z406" s="83" t="str">
        <f>REPLACE(INDEX(GroupVertices[Group],MATCH(Edges[[#This Row],[Vertex 1]],GroupVertices[Vertex],0)),1,1,"")</f>
        <v>1</v>
      </c>
      <c r="AA406" s="83" t="str">
        <f>REPLACE(INDEX(GroupVertices[Group],MATCH(Edges[[#This Row],[Vertex 2]],GroupVertices[Vertex],0)),1,1,"")</f>
        <v>1</v>
      </c>
      <c r="AB406" s="49">
        <v>2</v>
      </c>
      <c r="AC406" s="50">
        <v>66.66666666666667</v>
      </c>
      <c r="AD406" s="49">
        <v>0</v>
      </c>
      <c r="AE406" s="50">
        <v>0</v>
      </c>
      <c r="AF406" s="49">
        <v>0</v>
      </c>
      <c r="AG406" s="50">
        <v>0</v>
      </c>
      <c r="AH406" s="49">
        <v>1</v>
      </c>
      <c r="AI406" s="50">
        <v>33.333333333333336</v>
      </c>
      <c r="AJ406" s="49">
        <v>3</v>
      </c>
    </row>
    <row r="407" spans="1:36" ht="15">
      <c r="A407" s="69" t="s">
        <v>620</v>
      </c>
      <c r="B407" s="69" t="s">
        <v>620</v>
      </c>
      <c r="C407" s="70"/>
      <c r="D407" s="71"/>
      <c r="E407" s="72"/>
      <c r="F407" s="73"/>
      <c r="G407" s="70"/>
      <c r="H407" s="74"/>
      <c r="I407" s="75"/>
      <c r="J407" s="75"/>
      <c r="K407" s="35" t="s">
        <v>65</v>
      </c>
      <c r="L407" s="82">
        <v>407</v>
      </c>
      <c r="M407" s="82"/>
      <c r="N407" s="77"/>
      <c r="O407" s="84" t="s">
        <v>716</v>
      </c>
      <c r="P407" s="84" t="s">
        <v>716</v>
      </c>
      <c r="Q407" s="84" t="s">
        <v>1110</v>
      </c>
      <c r="R407" s="86" t="s">
        <v>1610</v>
      </c>
      <c r="S407" s="88">
        <v>43466.270833333336</v>
      </c>
      <c r="T407" s="84">
        <v>1221</v>
      </c>
      <c r="U407" s="84">
        <v>47</v>
      </c>
      <c r="V407" s="84"/>
      <c r="W407" s="84"/>
      <c r="X407" s="84"/>
      <c r="Y407">
        <v>1</v>
      </c>
      <c r="Z407" s="83" t="str">
        <f>REPLACE(INDEX(GroupVertices[Group],MATCH(Edges[[#This Row],[Vertex 1]],GroupVertices[Vertex],0)),1,1,"")</f>
        <v>1</v>
      </c>
      <c r="AA407" s="83" t="str">
        <f>REPLACE(INDEX(GroupVertices[Group],MATCH(Edges[[#This Row],[Vertex 2]],GroupVertices[Vertex],0)),1,1,"")</f>
        <v>1</v>
      </c>
      <c r="AB407" s="49">
        <v>0</v>
      </c>
      <c r="AC407" s="50">
        <v>0</v>
      </c>
      <c r="AD407" s="49">
        <v>0</v>
      </c>
      <c r="AE407" s="50">
        <v>0</v>
      </c>
      <c r="AF407" s="49">
        <v>0</v>
      </c>
      <c r="AG407" s="50">
        <v>0</v>
      </c>
      <c r="AH407" s="49">
        <v>15</v>
      </c>
      <c r="AI407" s="50">
        <v>100</v>
      </c>
      <c r="AJ407" s="49">
        <v>15</v>
      </c>
    </row>
    <row r="408" spans="1:36" ht="15">
      <c r="A408" s="69" t="s">
        <v>621</v>
      </c>
      <c r="B408" s="69" t="s">
        <v>621</v>
      </c>
      <c r="C408" s="70"/>
      <c r="D408" s="71"/>
      <c r="E408" s="72"/>
      <c r="F408" s="73"/>
      <c r="G408" s="70"/>
      <c r="H408" s="74"/>
      <c r="I408" s="75"/>
      <c r="J408" s="75"/>
      <c r="K408" s="35" t="s">
        <v>65</v>
      </c>
      <c r="L408" s="82">
        <v>408</v>
      </c>
      <c r="M408" s="82"/>
      <c r="N408" s="77"/>
      <c r="O408" s="84" t="s">
        <v>716</v>
      </c>
      <c r="P408" s="84" t="s">
        <v>716</v>
      </c>
      <c r="Q408" s="84" t="s">
        <v>1111</v>
      </c>
      <c r="R408" s="86" t="s">
        <v>1611</v>
      </c>
      <c r="S408" s="88">
        <v>43466.888969907406</v>
      </c>
      <c r="T408" s="84">
        <v>2704</v>
      </c>
      <c r="U408" s="84">
        <v>27</v>
      </c>
      <c r="V408" s="84"/>
      <c r="W408" s="84"/>
      <c r="X408" s="84"/>
      <c r="Y408">
        <v>1</v>
      </c>
      <c r="Z408" s="83" t="str">
        <f>REPLACE(INDEX(GroupVertices[Group],MATCH(Edges[[#This Row],[Vertex 1]],GroupVertices[Vertex],0)),1,1,"")</f>
        <v>1</v>
      </c>
      <c r="AA408" s="83" t="str">
        <f>REPLACE(INDEX(GroupVertices[Group],MATCH(Edges[[#This Row],[Vertex 2]],GroupVertices[Vertex],0)),1,1,"")</f>
        <v>1</v>
      </c>
      <c r="AB408" s="49">
        <v>2</v>
      </c>
      <c r="AC408" s="50">
        <v>15.384615384615385</v>
      </c>
      <c r="AD408" s="49">
        <v>1</v>
      </c>
      <c r="AE408" s="50">
        <v>7.6923076923076925</v>
      </c>
      <c r="AF408" s="49">
        <v>0</v>
      </c>
      <c r="AG408" s="50">
        <v>0</v>
      </c>
      <c r="AH408" s="49">
        <v>10</v>
      </c>
      <c r="AI408" s="50">
        <v>76.92307692307692</v>
      </c>
      <c r="AJ408" s="49">
        <v>13</v>
      </c>
    </row>
    <row r="409" spans="1:36" ht="15">
      <c r="A409" s="69" t="s">
        <v>622</v>
      </c>
      <c r="B409" s="69" t="s">
        <v>622</v>
      </c>
      <c r="C409" s="70"/>
      <c r="D409" s="71"/>
      <c r="E409" s="72"/>
      <c r="F409" s="73"/>
      <c r="G409" s="70"/>
      <c r="H409" s="74"/>
      <c r="I409" s="75"/>
      <c r="J409" s="75"/>
      <c r="K409" s="35" t="s">
        <v>65</v>
      </c>
      <c r="L409" s="82">
        <v>409</v>
      </c>
      <c r="M409" s="82"/>
      <c r="N409" s="77"/>
      <c r="O409" s="84" t="s">
        <v>716</v>
      </c>
      <c r="P409" s="84" t="s">
        <v>716</v>
      </c>
      <c r="Q409" s="84" t="s">
        <v>1112</v>
      </c>
      <c r="R409" s="86" t="s">
        <v>1612</v>
      </c>
      <c r="S409" s="88">
        <v>43467.083333333336</v>
      </c>
      <c r="T409" s="84">
        <v>300</v>
      </c>
      <c r="U409" s="84">
        <v>63</v>
      </c>
      <c r="V409" s="84"/>
      <c r="W409" s="84"/>
      <c r="X409" s="84"/>
      <c r="Y409">
        <v>1</v>
      </c>
      <c r="Z409" s="83" t="str">
        <f>REPLACE(INDEX(GroupVertices[Group],MATCH(Edges[[#This Row],[Vertex 1]],GroupVertices[Vertex],0)),1,1,"")</f>
        <v>1</v>
      </c>
      <c r="AA409" s="83" t="str">
        <f>REPLACE(INDEX(GroupVertices[Group],MATCH(Edges[[#This Row],[Vertex 2]],GroupVertices[Vertex],0)),1,1,"")</f>
        <v>1</v>
      </c>
      <c r="AB409" s="49">
        <v>1</v>
      </c>
      <c r="AC409" s="50">
        <v>4.545454545454546</v>
      </c>
      <c r="AD409" s="49">
        <v>0</v>
      </c>
      <c r="AE409" s="50">
        <v>0</v>
      </c>
      <c r="AF409" s="49">
        <v>0</v>
      </c>
      <c r="AG409" s="50">
        <v>0</v>
      </c>
      <c r="AH409" s="49">
        <v>21</v>
      </c>
      <c r="AI409" s="50">
        <v>95.45454545454545</v>
      </c>
      <c r="AJ409" s="49">
        <v>22</v>
      </c>
    </row>
    <row r="410" spans="1:36" ht="15">
      <c r="A410" s="69" t="s">
        <v>623</v>
      </c>
      <c r="B410" s="69" t="s">
        <v>623</v>
      </c>
      <c r="C410" s="70"/>
      <c r="D410" s="71"/>
      <c r="E410" s="72"/>
      <c r="F410" s="73"/>
      <c r="G410" s="70"/>
      <c r="H410" s="74"/>
      <c r="I410" s="75"/>
      <c r="J410" s="75"/>
      <c r="K410" s="35" t="s">
        <v>65</v>
      </c>
      <c r="L410" s="82">
        <v>410</v>
      </c>
      <c r="M410" s="82"/>
      <c r="N410" s="77"/>
      <c r="O410" s="84" t="s">
        <v>716</v>
      </c>
      <c r="P410" s="84" t="s">
        <v>716</v>
      </c>
      <c r="Q410" s="84" t="s">
        <v>1113</v>
      </c>
      <c r="R410" s="86" t="s">
        <v>1613</v>
      </c>
      <c r="S410" s="88">
        <v>43467.489583333336</v>
      </c>
      <c r="T410" s="84">
        <v>503</v>
      </c>
      <c r="U410" s="84">
        <v>108</v>
      </c>
      <c r="V410" s="84"/>
      <c r="W410" s="84"/>
      <c r="X410" s="84"/>
      <c r="Y410">
        <v>1</v>
      </c>
      <c r="Z410" s="83" t="str">
        <f>REPLACE(INDEX(GroupVertices[Group],MATCH(Edges[[#This Row],[Vertex 1]],GroupVertices[Vertex],0)),1,1,"")</f>
        <v>1</v>
      </c>
      <c r="AA410" s="83" t="str">
        <f>REPLACE(INDEX(GroupVertices[Group],MATCH(Edges[[#This Row],[Vertex 2]],GroupVertices[Vertex],0)),1,1,"")</f>
        <v>1</v>
      </c>
      <c r="AB410" s="49">
        <v>0</v>
      </c>
      <c r="AC410" s="50">
        <v>0</v>
      </c>
      <c r="AD410" s="49">
        <v>0</v>
      </c>
      <c r="AE410" s="50">
        <v>0</v>
      </c>
      <c r="AF410" s="49">
        <v>0</v>
      </c>
      <c r="AG410" s="50">
        <v>0</v>
      </c>
      <c r="AH410" s="49">
        <v>5</v>
      </c>
      <c r="AI410" s="50">
        <v>100</v>
      </c>
      <c r="AJ410" s="49">
        <v>5</v>
      </c>
    </row>
    <row r="411" spans="1:36" ht="15">
      <c r="A411" s="69" t="s">
        <v>624</v>
      </c>
      <c r="B411" s="69" t="s">
        <v>624</v>
      </c>
      <c r="C411" s="70"/>
      <c r="D411" s="71"/>
      <c r="E411" s="72"/>
      <c r="F411" s="73"/>
      <c r="G411" s="70"/>
      <c r="H411" s="74"/>
      <c r="I411" s="75"/>
      <c r="J411" s="75"/>
      <c r="K411" s="35" t="s">
        <v>65</v>
      </c>
      <c r="L411" s="82">
        <v>411</v>
      </c>
      <c r="M411" s="82"/>
      <c r="N411" s="77"/>
      <c r="O411" s="84" t="s">
        <v>716</v>
      </c>
      <c r="P411" s="84" t="s">
        <v>716</v>
      </c>
      <c r="Q411" s="84" t="s">
        <v>1114</v>
      </c>
      <c r="R411" s="86" t="s">
        <v>1614</v>
      </c>
      <c r="S411" s="88">
        <v>43467.889502314814</v>
      </c>
      <c r="T411" s="84">
        <v>2912</v>
      </c>
      <c r="U411" s="84">
        <v>217</v>
      </c>
      <c r="V411" s="84"/>
      <c r="W411" s="84"/>
      <c r="X411" s="84"/>
      <c r="Y411">
        <v>1</v>
      </c>
      <c r="Z411" s="83" t="str">
        <f>REPLACE(INDEX(GroupVertices[Group],MATCH(Edges[[#This Row],[Vertex 1]],GroupVertices[Vertex],0)),1,1,"")</f>
        <v>1</v>
      </c>
      <c r="AA411" s="83" t="str">
        <f>REPLACE(INDEX(GroupVertices[Group],MATCH(Edges[[#This Row],[Vertex 2]],GroupVertices[Vertex],0)),1,1,"")</f>
        <v>1</v>
      </c>
      <c r="AB411" s="49">
        <v>0</v>
      </c>
      <c r="AC411" s="50">
        <v>0</v>
      </c>
      <c r="AD411" s="49">
        <v>0</v>
      </c>
      <c r="AE411" s="50">
        <v>0</v>
      </c>
      <c r="AF411" s="49">
        <v>0</v>
      </c>
      <c r="AG411" s="50">
        <v>0</v>
      </c>
      <c r="AH411" s="49">
        <v>3</v>
      </c>
      <c r="AI411" s="50">
        <v>100</v>
      </c>
      <c r="AJ411" s="49">
        <v>3</v>
      </c>
    </row>
    <row r="412" spans="1:36" ht="15">
      <c r="A412" s="69" t="s">
        <v>625</v>
      </c>
      <c r="B412" s="69" t="s">
        <v>625</v>
      </c>
      <c r="C412" s="70"/>
      <c r="D412" s="71"/>
      <c r="E412" s="72"/>
      <c r="F412" s="73"/>
      <c r="G412" s="70"/>
      <c r="H412" s="74"/>
      <c r="I412" s="75"/>
      <c r="J412" s="75"/>
      <c r="K412" s="35" t="s">
        <v>65</v>
      </c>
      <c r="L412" s="82">
        <v>412</v>
      </c>
      <c r="M412" s="82"/>
      <c r="N412" s="77"/>
      <c r="O412" s="84" t="s">
        <v>716</v>
      </c>
      <c r="P412" s="84" t="s">
        <v>716</v>
      </c>
      <c r="Q412" s="84" t="s">
        <v>1115</v>
      </c>
      <c r="R412" s="86" t="s">
        <v>1615</v>
      </c>
      <c r="S412" s="88">
        <v>43468.16667824074</v>
      </c>
      <c r="T412" s="84">
        <v>648</v>
      </c>
      <c r="U412" s="84">
        <v>63</v>
      </c>
      <c r="V412" s="84"/>
      <c r="W412" s="84"/>
      <c r="X412" s="84" t="s">
        <v>1796</v>
      </c>
      <c r="Y412">
        <v>1</v>
      </c>
      <c r="Z412" s="83" t="str">
        <f>REPLACE(INDEX(GroupVertices[Group],MATCH(Edges[[#This Row],[Vertex 1]],GroupVertices[Vertex],0)),1,1,"")</f>
        <v>1</v>
      </c>
      <c r="AA412" s="83" t="str">
        <f>REPLACE(INDEX(GroupVertices[Group],MATCH(Edges[[#This Row],[Vertex 2]],GroupVertices[Vertex],0)),1,1,"")</f>
        <v>1</v>
      </c>
      <c r="AB412" s="49">
        <v>0</v>
      </c>
      <c r="AC412" s="50">
        <v>0</v>
      </c>
      <c r="AD412" s="49">
        <v>1</v>
      </c>
      <c r="AE412" s="50">
        <v>4.761904761904762</v>
      </c>
      <c r="AF412" s="49">
        <v>0</v>
      </c>
      <c r="AG412" s="50">
        <v>0</v>
      </c>
      <c r="AH412" s="49">
        <v>20</v>
      </c>
      <c r="AI412" s="50">
        <v>95.23809523809524</v>
      </c>
      <c r="AJ412" s="49">
        <v>21</v>
      </c>
    </row>
    <row r="413" spans="1:36" ht="15">
      <c r="A413" s="69" t="s">
        <v>626</v>
      </c>
      <c r="B413" s="69" t="s">
        <v>626</v>
      </c>
      <c r="C413" s="70"/>
      <c r="D413" s="71"/>
      <c r="E413" s="72"/>
      <c r="F413" s="73"/>
      <c r="G413" s="70"/>
      <c r="H413" s="74"/>
      <c r="I413" s="75"/>
      <c r="J413" s="75"/>
      <c r="K413" s="35" t="s">
        <v>65</v>
      </c>
      <c r="L413" s="82">
        <v>413</v>
      </c>
      <c r="M413" s="82"/>
      <c r="N413" s="77"/>
      <c r="O413" s="84" t="s">
        <v>716</v>
      </c>
      <c r="P413" s="84" t="s">
        <v>716</v>
      </c>
      <c r="Q413" s="84" t="s">
        <v>1116</v>
      </c>
      <c r="R413" s="86" t="s">
        <v>1616</v>
      </c>
      <c r="S413" s="88">
        <v>43468.48390046296</v>
      </c>
      <c r="T413" s="84">
        <v>222</v>
      </c>
      <c r="U413" s="84">
        <v>18</v>
      </c>
      <c r="V413" s="84"/>
      <c r="W413" s="84"/>
      <c r="X413" s="84" t="s">
        <v>1797</v>
      </c>
      <c r="Y413">
        <v>1</v>
      </c>
      <c r="Z413" s="83" t="str">
        <f>REPLACE(INDEX(GroupVertices[Group],MATCH(Edges[[#This Row],[Vertex 1]],GroupVertices[Vertex],0)),1,1,"")</f>
        <v>1</v>
      </c>
      <c r="AA413" s="83" t="str">
        <f>REPLACE(INDEX(GroupVertices[Group],MATCH(Edges[[#This Row],[Vertex 2]],GroupVertices[Vertex],0)),1,1,"")</f>
        <v>1</v>
      </c>
      <c r="AB413" s="49">
        <v>0</v>
      </c>
      <c r="AC413" s="50">
        <v>0</v>
      </c>
      <c r="AD413" s="49">
        <v>0</v>
      </c>
      <c r="AE413" s="50">
        <v>0</v>
      </c>
      <c r="AF413" s="49">
        <v>0</v>
      </c>
      <c r="AG413" s="50">
        <v>0</v>
      </c>
      <c r="AH413" s="49">
        <v>10</v>
      </c>
      <c r="AI413" s="50">
        <v>100</v>
      </c>
      <c r="AJ413" s="49">
        <v>10</v>
      </c>
    </row>
    <row r="414" spans="1:36" ht="15">
      <c r="A414" s="69" t="s">
        <v>627</v>
      </c>
      <c r="B414" s="69" t="s">
        <v>627</v>
      </c>
      <c r="C414" s="70"/>
      <c r="D414" s="71"/>
      <c r="E414" s="72"/>
      <c r="F414" s="73"/>
      <c r="G414" s="70"/>
      <c r="H414" s="74"/>
      <c r="I414" s="75"/>
      <c r="J414" s="75"/>
      <c r="K414" s="35" t="s">
        <v>65</v>
      </c>
      <c r="L414" s="82">
        <v>414</v>
      </c>
      <c r="M414" s="82"/>
      <c r="N414" s="77"/>
      <c r="O414" s="84" t="s">
        <v>716</v>
      </c>
      <c r="P414" s="84" t="s">
        <v>716</v>
      </c>
      <c r="Q414" s="84" t="s">
        <v>1117</v>
      </c>
      <c r="R414" s="86" t="s">
        <v>1617</v>
      </c>
      <c r="S414" s="88">
        <v>43468.80715277778</v>
      </c>
      <c r="T414" s="84">
        <v>202</v>
      </c>
      <c r="U414" s="84">
        <v>92</v>
      </c>
      <c r="V414" s="84"/>
      <c r="W414" s="84"/>
      <c r="X414" s="84"/>
      <c r="Y414">
        <v>1</v>
      </c>
      <c r="Z414" s="83" t="str">
        <f>REPLACE(INDEX(GroupVertices[Group],MATCH(Edges[[#This Row],[Vertex 1]],GroupVertices[Vertex],0)),1,1,"")</f>
        <v>1</v>
      </c>
      <c r="AA414" s="83" t="str">
        <f>REPLACE(INDEX(GroupVertices[Group],MATCH(Edges[[#This Row],[Vertex 2]],GroupVertices[Vertex],0)),1,1,"")</f>
        <v>1</v>
      </c>
      <c r="AB414" s="49">
        <v>0</v>
      </c>
      <c r="AC414" s="50">
        <v>0</v>
      </c>
      <c r="AD414" s="49">
        <v>1</v>
      </c>
      <c r="AE414" s="50">
        <v>7.142857142857143</v>
      </c>
      <c r="AF414" s="49">
        <v>0</v>
      </c>
      <c r="AG414" s="50">
        <v>0</v>
      </c>
      <c r="AH414" s="49">
        <v>13</v>
      </c>
      <c r="AI414" s="50">
        <v>92.85714285714286</v>
      </c>
      <c r="AJ414" s="49">
        <v>14</v>
      </c>
    </row>
    <row r="415" spans="1:36" ht="15">
      <c r="A415" s="69" t="s">
        <v>628</v>
      </c>
      <c r="B415" s="69" t="s">
        <v>628</v>
      </c>
      <c r="C415" s="70"/>
      <c r="D415" s="71"/>
      <c r="E415" s="72"/>
      <c r="F415" s="73"/>
      <c r="G415" s="70"/>
      <c r="H415" s="74"/>
      <c r="I415" s="75"/>
      <c r="J415" s="75"/>
      <c r="K415" s="35" t="s">
        <v>65</v>
      </c>
      <c r="L415" s="82">
        <v>415</v>
      </c>
      <c r="M415" s="82"/>
      <c r="N415" s="77"/>
      <c r="O415" s="84" t="s">
        <v>716</v>
      </c>
      <c r="P415" s="84" t="s">
        <v>716</v>
      </c>
      <c r="Q415" s="84" t="s">
        <v>1118</v>
      </c>
      <c r="R415" s="86" t="s">
        <v>1618</v>
      </c>
      <c r="S415" s="88">
        <v>43468.979166666664</v>
      </c>
      <c r="T415" s="84">
        <v>932</v>
      </c>
      <c r="U415" s="84">
        <v>78</v>
      </c>
      <c r="V415" s="84"/>
      <c r="W415" s="84"/>
      <c r="X415" s="84"/>
      <c r="Y415">
        <v>1</v>
      </c>
      <c r="Z415" s="83" t="str">
        <f>REPLACE(INDEX(GroupVertices[Group],MATCH(Edges[[#This Row],[Vertex 1]],GroupVertices[Vertex],0)),1,1,"")</f>
        <v>1</v>
      </c>
      <c r="AA415" s="83" t="str">
        <f>REPLACE(INDEX(GroupVertices[Group],MATCH(Edges[[#This Row],[Vertex 2]],GroupVertices[Vertex],0)),1,1,"")</f>
        <v>1</v>
      </c>
      <c r="AB415" s="49">
        <v>0</v>
      </c>
      <c r="AC415" s="50">
        <v>0</v>
      </c>
      <c r="AD415" s="49">
        <v>0</v>
      </c>
      <c r="AE415" s="50">
        <v>0</v>
      </c>
      <c r="AF415" s="49">
        <v>0</v>
      </c>
      <c r="AG415" s="50">
        <v>0</v>
      </c>
      <c r="AH415" s="49">
        <v>0</v>
      </c>
      <c r="AI415" s="50">
        <v>0</v>
      </c>
      <c r="AJ415" s="49">
        <v>0</v>
      </c>
    </row>
    <row r="416" spans="1:36" ht="15">
      <c r="A416" s="69" t="s">
        <v>629</v>
      </c>
      <c r="B416" s="69" t="s">
        <v>629</v>
      </c>
      <c r="C416" s="70"/>
      <c r="D416" s="71"/>
      <c r="E416" s="72"/>
      <c r="F416" s="73"/>
      <c r="G416" s="70"/>
      <c r="H416" s="74"/>
      <c r="I416" s="75"/>
      <c r="J416" s="75"/>
      <c r="K416" s="35" t="s">
        <v>65</v>
      </c>
      <c r="L416" s="82">
        <v>416</v>
      </c>
      <c r="M416" s="82"/>
      <c r="N416" s="77"/>
      <c r="O416" s="84" t="s">
        <v>716</v>
      </c>
      <c r="P416" s="84" t="s">
        <v>716</v>
      </c>
      <c r="Q416" s="84" t="s">
        <v>1119</v>
      </c>
      <c r="R416" s="86" t="s">
        <v>1619</v>
      </c>
      <c r="S416" s="88">
        <v>43469.166666666664</v>
      </c>
      <c r="T416" s="84">
        <v>510</v>
      </c>
      <c r="U416" s="84">
        <v>55</v>
      </c>
      <c r="V416" s="84"/>
      <c r="W416" s="84"/>
      <c r="X416" s="84"/>
      <c r="Y416">
        <v>1</v>
      </c>
      <c r="Z416" s="83" t="str">
        <f>REPLACE(INDEX(GroupVertices[Group],MATCH(Edges[[#This Row],[Vertex 1]],GroupVertices[Vertex],0)),1,1,"")</f>
        <v>1</v>
      </c>
      <c r="AA416" s="83" t="str">
        <f>REPLACE(INDEX(GroupVertices[Group],MATCH(Edges[[#This Row],[Vertex 2]],GroupVertices[Vertex],0)),1,1,"")</f>
        <v>1</v>
      </c>
      <c r="AB416" s="49">
        <v>0</v>
      </c>
      <c r="AC416" s="50">
        <v>0</v>
      </c>
      <c r="AD416" s="49">
        <v>2</v>
      </c>
      <c r="AE416" s="50">
        <v>22.22222222222222</v>
      </c>
      <c r="AF416" s="49">
        <v>0</v>
      </c>
      <c r="AG416" s="50">
        <v>0</v>
      </c>
      <c r="AH416" s="49">
        <v>7</v>
      </c>
      <c r="AI416" s="50">
        <v>77.77777777777777</v>
      </c>
      <c r="AJ416" s="49">
        <v>9</v>
      </c>
    </row>
    <row r="417" spans="1:36" ht="15">
      <c r="A417" s="69" t="s">
        <v>630</v>
      </c>
      <c r="B417" s="69" t="s">
        <v>630</v>
      </c>
      <c r="C417" s="70"/>
      <c r="D417" s="71"/>
      <c r="E417" s="72"/>
      <c r="F417" s="73"/>
      <c r="G417" s="70"/>
      <c r="H417" s="74"/>
      <c r="I417" s="75"/>
      <c r="J417" s="75"/>
      <c r="K417" s="35" t="s">
        <v>65</v>
      </c>
      <c r="L417" s="82">
        <v>417</v>
      </c>
      <c r="M417" s="82"/>
      <c r="N417" s="77"/>
      <c r="O417" s="84" t="s">
        <v>716</v>
      </c>
      <c r="P417" s="84" t="s">
        <v>716</v>
      </c>
      <c r="Q417" s="84" t="s">
        <v>1120</v>
      </c>
      <c r="R417" s="86" t="s">
        <v>1620</v>
      </c>
      <c r="S417" s="88">
        <v>43469.49486111111</v>
      </c>
      <c r="T417" s="84">
        <v>9550</v>
      </c>
      <c r="U417" s="84">
        <v>182</v>
      </c>
      <c r="V417" s="84"/>
      <c r="W417" s="84"/>
      <c r="X417" s="84" t="s">
        <v>1713</v>
      </c>
      <c r="Y417">
        <v>1</v>
      </c>
      <c r="Z417" s="83" t="str">
        <f>REPLACE(INDEX(GroupVertices[Group],MATCH(Edges[[#This Row],[Vertex 1]],GroupVertices[Vertex],0)),1,1,"")</f>
        <v>1</v>
      </c>
      <c r="AA417" s="83" t="str">
        <f>REPLACE(INDEX(GroupVertices[Group],MATCH(Edges[[#This Row],[Vertex 2]],GroupVertices[Vertex],0)),1,1,"")</f>
        <v>1</v>
      </c>
      <c r="AB417" s="49">
        <v>0</v>
      </c>
      <c r="AC417" s="50">
        <v>0</v>
      </c>
      <c r="AD417" s="49">
        <v>0</v>
      </c>
      <c r="AE417" s="50">
        <v>0</v>
      </c>
      <c r="AF417" s="49">
        <v>0</v>
      </c>
      <c r="AG417" s="50">
        <v>0</v>
      </c>
      <c r="AH417" s="49">
        <v>1</v>
      </c>
      <c r="AI417" s="50">
        <v>100</v>
      </c>
      <c r="AJ417" s="49">
        <v>1</v>
      </c>
    </row>
    <row r="418" spans="1:36" ht="15">
      <c r="A418" s="69" t="s">
        <v>631</v>
      </c>
      <c r="B418" s="69" t="s">
        <v>631</v>
      </c>
      <c r="C418" s="70"/>
      <c r="D418" s="71"/>
      <c r="E418" s="72"/>
      <c r="F418" s="73"/>
      <c r="G418" s="70"/>
      <c r="H418" s="74"/>
      <c r="I418" s="75"/>
      <c r="J418" s="75"/>
      <c r="K418" s="35" t="s">
        <v>65</v>
      </c>
      <c r="L418" s="82">
        <v>418</v>
      </c>
      <c r="M418" s="82"/>
      <c r="N418" s="77"/>
      <c r="O418" s="84" t="s">
        <v>716</v>
      </c>
      <c r="P418" s="84" t="s">
        <v>716</v>
      </c>
      <c r="Q418" s="84" t="s">
        <v>1121</v>
      </c>
      <c r="R418" s="86" t="s">
        <v>1621</v>
      </c>
      <c r="S418" s="88">
        <v>43469.5541087963</v>
      </c>
      <c r="T418" s="84">
        <v>1231</v>
      </c>
      <c r="U418" s="84">
        <v>41</v>
      </c>
      <c r="V418" s="84"/>
      <c r="W418" s="84"/>
      <c r="X418" s="84" t="s">
        <v>1713</v>
      </c>
      <c r="Y418">
        <v>1</v>
      </c>
      <c r="Z418" s="83" t="str">
        <f>REPLACE(INDEX(GroupVertices[Group],MATCH(Edges[[#This Row],[Vertex 1]],GroupVertices[Vertex],0)),1,1,"")</f>
        <v>1</v>
      </c>
      <c r="AA418" s="83" t="str">
        <f>REPLACE(INDEX(GroupVertices[Group],MATCH(Edges[[#This Row],[Vertex 2]],GroupVertices[Vertex],0)),1,1,"")</f>
        <v>1</v>
      </c>
      <c r="AB418" s="49">
        <v>0</v>
      </c>
      <c r="AC418" s="50">
        <v>0</v>
      </c>
      <c r="AD418" s="49">
        <v>1</v>
      </c>
      <c r="AE418" s="50">
        <v>9.090909090909092</v>
      </c>
      <c r="AF418" s="49">
        <v>0</v>
      </c>
      <c r="AG418" s="50">
        <v>0</v>
      </c>
      <c r="AH418" s="49">
        <v>10</v>
      </c>
      <c r="AI418" s="50">
        <v>90.9090909090909</v>
      </c>
      <c r="AJ418" s="49">
        <v>11</v>
      </c>
    </row>
    <row r="419" spans="1:36" ht="15">
      <c r="A419" s="69" t="s">
        <v>632</v>
      </c>
      <c r="B419" s="69" t="s">
        <v>632</v>
      </c>
      <c r="C419" s="70"/>
      <c r="D419" s="71"/>
      <c r="E419" s="72"/>
      <c r="F419" s="73"/>
      <c r="G419" s="70"/>
      <c r="H419" s="74"/>
      <c r="I419" s="75"/>
      <c r="J419" s="75"/>
      <c r="K419" s="35" t="s">
        <v>65</v>
      </c>
      <c r="L419" s="82">
        <v>419</v>
      </c>
      <c r="M419" s="82"/>
      <c r="N419" s="77"/>
      <c r="O419" s="84" t="s">
        <v>716</v>
      </c>
      <c r="P419" s="84" t="s">
        <v>716</v>
      </c>
      <c r="Q419" s="84" t="s">
        <v>1122</v>
      </c>
      <c r="R419" s="86" t="s">
        <v>1622</v>
      </c>
      <c r="S419" s="88">
        <v>43469.63636574074</v>
      </c>
      <c r="T419" s="84">
        <v>153</v>
      </c>
      <c r="U419" s="84">
        <v>16</v>
      </c>
      <c r="V419" s="84"/>
      <c r="W419" s="84"/>
      <c r="X419" s="84"/>
      <c r="Y419">
        <v>1</v>
      </c>
      <c r="Z419" s="83" t="str">
        <f>REPLACE(INDEX(GroupVertices[Group],MATCH(Edges[[#This Row],[Vertex 1]],GroupVertices[Vertex],0)),1,1,"")</f>
        <v>1</v>
      </c>
      <c r="AA419" s="83" t="str">
        <f>REPLACE(INDEX(GroupVertices[Group],MATCH(Edges[[#This Row],[Vertex 2]],GroupVertices[Vertex],0)),1,1,"")</f>
        <v>1</v>
      </c>
      <c r="AB419" s="49">
        <v>1</v>
      </c>
      <c r="AC419" s="50">
        <v>9.090909090909092</v>
      </c>
      <c r="AD419" s="49">
        <v>0</v>
      </c>
      <c r="AE419" s="50">
        <v>0</v>
      </c>
      <c r="AF419" s="49">
        <v>0</v>
      </c>
      <c r="AG419" s="50">
        <v>0</v>
      </c>
      <c r="AH419" s="49">
        <v>10</v>
      </c>
      <c r="AI419" s="50">
        <v>90.9090909090909</v>
      </c>
      <c r="AJ419" s="49">
        <v>11</v>
      </c>
    </row>
    <row r="420" spans="1:36" ht="15">
      <c r="A420" s="69" t="s">
        <v>633</v>
      </c>
      <c r="B420" s="69" t="s">
        <v>633</v>
      </c>
      <c r="C420" s="70"/>
      <c r="D420" s="71"/>
      <c r="E420" s="72"/>
      <c r="F420" s="73"/>
      <c r="G420" s="70"/>
      <c r="H420" s="74"/>
      <c r="I420" s="75"/>
      <c r="J420" s="75"/>
      <c r="K420" s="35" t="s">
        <v>65</v>
      </c>
      <c r="L420" s="82">
        <v>420</v>
      </c>
      <c r="M420" s="82"/>
      <c r="N420" s="77"/>
      <c r="O420" s="84" t="s">
        <v>716</v>
      </c>
      <c r="P420" s="84" t="s">
        <v>716</v>
      </c>
      <c r="Q420" s="84" t="s">
        <v>1123</v>
      </c>
      <c r="R420" s="86" t="s">
        <v>1623</v>
      </c>
      <c r="S420" s="88">
        <v>43469.81780092593</v>
      </c>
      <c r="T420" s="84">
        <v>240</v>
      </c>
      <c r="U420" s="84">
        <v>10</v>
      </c>
      <c r="V420" s="84"/>
      <c r="W420" s="84"/>
      <c r="X420" s="84"/>
      <c r="Y420">
        <v>1</v>
      </c>
      <c r="Z420" s="83" t="str">
        <f>REPLACE(INDEX(GroupVertices[Group],MATCH(Edges[[#This Row],[Vertex 1]],GroupVertices[Vertex],0)),1,1,"")</f>
        <v>1</v>
      </c>
      <c r="AA420" s="83" t="str">
        <f>REPLACE(INDEX(GroupVertices[Group],MATCH(Edges[[#This Row],[Vertex 2]],GroupVertices[Vertex],0)),1,1,"")</f>
        <v>1</v>
      </c>
      <c r="AB420" s="49">
        <v>2</v>
      </c>
      <c r="AC420" s="50">
        <v>10</v>
      </c>
      <c r="AD420" s="49">
        <v>0</v>
      </c>
      <c r="AE420" s="50">
        <v>0</v>
      </c>
      <c r="AF420" s="49">
        <v>0</v>
      </c>
      <c r="AG420" s="50">
        <v>0</v>
      </c>
      <c r="AH420" s="49">
        <v>18</v>
      </c>
      <c r="AI420" s="50">
        <v>90</v>
      </c>
      <c r="AJ420" s="49">
        <v>20</v>
      </c>
    </row>
    <row r="421" spans="1:36" ht="15">
      <c r="A421" s="69" t="s">
        <v>634</v>
      </c>
      <c r="B421" s="69" t="s">
        <v>634</v>
      </c>
      <c r="C421" s="70"/>
      <c r="D421" s="71"/>
      <c r="E421" s="72"/>
      <c r="F421" s="73"/>
      <c r="G421" s="70"/>
      <c r="H421" s="74"/>
      <c r="I421" s="75"/>
      <c r="J421" s="75"/>
      <c r="K421" s="35" t="s">
        <v>65</v>
      </c>
      <c r="L421" s="82">
        <v>421</v>
      </c>
      <c r="M421" s="82"/>
      <c r="N421" s="77"/>
      <c r="O421" s="84" t="s">
        <v>716</v>
      </c>
      <c r="P421" s="84" t="s">
        <v>716</v>
      </c>
      <c r="Q421" s="84" t="s">
        <v>1124</v>
      </c>
      <c r="R421" s="86" t="s">
        <v>1624</v>
      </c>
      <c r="S421" s="88">
        <v>43470.16706018519</v>
      </c>
      <c r="T421" s="84">
        <v>246</v>
      </c>
      <c r="U421" s="84">
        <v>3</v>
      </c>
      <c r="V421" s="84"/>
      <c r="W421" s="84"/>
      <c r="X421" s="84"/>
      <c r="Y421">
        <v>1</v>
      </c>
      <c r="Z421" s="83" t="str">
        <f>REPLACE(INDEX(GroupVertices[Group],MATCH(Edges[[#This Row],[Vertex 1]],GroupVertices[Vertex],0)),1,1,"")</f>
        <v>1</v>
      </c>
      <c r="AA421" s="83" t="str">
        <f>REPLACE(INDEX(GroupVertices[Group],MATCH(Edges[[#This Row],[Vertex 2]],GroupVertices[Vertex],0)),1,1,"")</f>
        <v>1</v>
      </c>
      <c r="AB421" s="49">
        <v>1</v>
      </c>
      <c r="AC421" s="50">
        <v>5.882352941176471</v>
      </c>
      <c r="AD421" s="49">
        <v>1</v>
      </c>
      <c r="AE421" s="50">
        <v>5.882352941176471</v>
      </c>
      <c r="AF421" s="49">
        <v>0</v>
      </c>
      <c r="AG421" s="50">
        <v>0</v>
      </c>
      <c r="AH421" s="49">
        <v>15</v>
      </c>
      <c r="AI421" s="50">
        <v>88.23529411764706</v>
      </c>
      <c r="AJ421" s="49">
        <v>17</v>
      </c>
    </row>
    <row r="422" spans="1:36" ht="15">
      <c r="A422" s="69" t="s">
        <v>635</v>
      </c>
      <c r="B422" s="69" t="s">
        <v>635</v>
      </c>
      <c r="C422" s="70"/>
      <c r="D422" s="71"/>
      <c r="E422" s="72"/>
      <c r="F422" s="73"/>
      <c r="G422" s="70"/>
      <c r="H422" s="74"/>
      <c r="I422" s="75"/>
      <c r="J422" s="75"/>
      <c r="K422" s="35" t="s">
        <v>65</v>
      </c>
      <c r="L422" s="82">
        <v>422</v>
      </c>
      <c r="M422" s="82"/>
      <c r="N422" s="77"/>
      <c r="O422" s="84" t="s">
        <v>716</v>
      </c>
      <c r="P422" s="84" t="s">
        <v>716</v>
      </c>
      <c r="Q422" s="84" t="s">
        <v>1125</v>
      </c>
      <c r="R422" s="86" t="s">
        <v>1625</v>
      </c>
      <c r="S422" s="88">
        <v>43470.626388888886</v>
      </c>
      <c r="T422" s="84">
        <v>554</v>
      </c>
      <c r="U422" s="84">
        <v>10</v>
      </c>
      <c r="V422" s="84"/>
      <c r="W422" s="84"/>
      <c r="X422" s="84" t="s">
        <v>1798</v>
      </c>
      <c r="Y422">
        <v>1</v>
      </c>
      <c r="Z422" s="83" t="str">
        <f>REPLACE(INDEX(GroupVertices[Group],MATCH(Edges[[#This Row],[Vertex 1]],GroupVertices[Vertex],0)),1,1,"")</f>
        <v>1</v>
      </c>
      <c r="AA422" s="83" t="str">
        <f>REPLACE(INDEX(GroupVertices[Group],MATCH(Edges[[#This Row],[Vertex 2]],GroupVertices[Vertex],0)),1,1,"")</f>
        <v>1</v>
      </c>
      <c r="AB422" s="49">
        <v>3</v>
      </c>
      <c r="AC422" s="50">
        <v>7.5</v>
      </c>
      <c r="AD422" s="49">
        <v>3</v>
      </c>
      <c r="AE422" s="50">
        <v>7.5</v>
      </c>
      <c r="AF422" s="49">
        <v>0</v>
      </c>
      <c r="AG422" s="50">
        <v>0</v>
      </c>
      <c r="AH422" s="49">
        <v>34</v>
      </c>
      <c r="AI422" s="50">
        <v>85</v>
      </c>
      <c r="AJ422" s="49">
        <v>40</v>
      </c>
    </row>
    <row r="423" spans="1:36" ht="15">
      <c r="A423" s="69" t="s">
        <v>636</v>
      </c>
      <c r="B423" s="69" t="s">
        <v>636</v>
      </c>
      <c r="C423" s="70"/>
      <c r="D423" s="71"/>
      <c r="E423" s="72"/>
      <c r="F423" s="73"/>
      <c r="G423" s="70"/>
      <c r="H423" s="74"/>
      <c r="I423" s="75"/>
      <c r="J423" s="75"/>
      <c r="K423" s="35" t="s">
        <v>65</v>
      </c>
      <c r="L423" s="82">
        <v>423</v>
      </c>
      <c r="M423" s="82"/>
      <c r="N423" s="77"/>
      <c r="O423" s="84" t="s">
        <v>716</v>
      </c>
      <c r="P423" s="84" t="s">
        <v>716</v>
      </c>
      <c r="Q423" s="84" t="s">
        <v>1126</v>
      </c>
      <c r="R423" s="86" t="s">
        <v>1626</v>
      </c>
      <c r="S423" s="88">
        <v>43470.64513888889</v>
      </c>
      <c r="T423" s="84">
        <v>2164</v>
      </c>
      <c r="U423" s="84">
        <v>110</v>
      </c>
      <c r="V423" s="84"/>
      <c r="W423" s="84"/>
      <c r="X423" s="84" t="s">
        <v>1744</v>
      </c>
      <c r="Y423">
        <v>1</v>
      </c>
      <c r="Z423" s="83" t="str">
        <f>REPLACE(INDEX(GroupVertices[Group],MATCH(Edges[[#This Row],[Vertex 1]],GroupVertices[Vertex],0)),1,1,"")</f>
        <v>1</v>
      </c>
      <c r="AA423" s="83" t="str">
        <f>REPLACE(INDEX(GroupVertices[Group],MATCH(Edges[[#This Row],[Vertex 2]],GroupVertices[Vertex],0)),1,1,"")</f>
        <v>1</v>
      </c>
      <c r="AB423" s="49">
        <v>0</v>
      </c>
      <c r="AC423" s="50">
        <v>0</v>
      </c>
      <c r="AD423" s="49">
        <v>1</v>
      </c>
      <c r="AE423" s="50">
        <v>5.555555555555555</v>
      </c>
      <c r="AF423" s="49">
        <v>0</v>
      </c>
      <c r="AG423" s="50">
        <v>0</v>
      </c>
      <c r="AH423" s="49">
        <v>17</v>
      </c>
      <c r="AI423" s="50">
        <v>94.44444444444444</v>
      </c>
      <c r="AJ423" s="49">
        <v>18</v>
      </c>
    </row>
    <row r="424" spans="1:36" ht="15">
      <c r="A424" s="69" t="s">
        <v>637</v>
      </c>
      <c r="B424" s="69" t="s">
        <v>637</v>
      </c>
      <c r="C424" s="70"/>
      <c r="D424" s="71"/>
      <c r="E424" s="72"/>
      <c r="F424" s="73"/>
      <c r="G424" s="70"/>
      <c r="H424" s="74"/>
      <c r="I424" s="75"/>
      <c r="J424" s="75"/>
      <c r="K424" s="35" t="s">
        <v>65</v>
      </c>
      <c r="L424" s="82">
        <v>424</v>
      </c>
      <c r="M424" s="82"/>
      <c r="N424" s="77"/>
      <c r="O424" s="84" t="s">
        <v>716</v>
      </c>
      <c r="P424" s="84" t="s">
        <v>716</v>
      </c>
      <c r="Q424" s="84" t="s">
        <v>1127</v>
      </c>
      <c r="R424" s="86" t="s">
        <v>1627</v>
      </c>
      <c r="S424" s="88">
        <v>43470.833333333336</v>
      </c>
      <c r="T424" s="84">
        <v>200</v>
      </c>
      <c r="U424" s="84">
        <v>38</v>
      </c>
      <c r="V424" s="84"/>
      <c r="W424" s="84"/>
      <c r="X424" s="84" t="s">
        <v>1744</v>
      </c>
      <c r="Y424">
        <v>1</v>
      </c>
      <c r="Z424" s="83" t="str">
        <f>REPLACE(INDEX(GroupVertices[Group],MATCH(Edges[[#This Row],[Vertex 1]],GroupVertices[Vertex],0)),1,1,"")</f>
        <v>1</v>
      </c>
      <c r="AA424" s="83" t="str">
        <f>REPLACE(INDEX(GroupVertices[Group],MATCH(Edges[[#This Row],[Vertex 2]],GroupVertices[Vertex],0)),1,1,"")</f>
        <v>1</v>
      </c>
      <c r="AB424" s="49">
        <v>0</v>
      </c>
      <c r="AC424" s="50">
        <v>0</v>
      </c>
      <c r="AD424" s="49">
        <v>0</v>
      </c>
      <c r="AE424" s="50">
        <v>0</v>
      </c>
      <c r="AF424" s="49">
        <v>0</v>
      </c>
      <c r="AG424" s="50">
        <v>0</v>
      </c>
      <c r="AH424" s="49">
        <v>4</v>
      </c>
      <c r="AI424" s="50">
        <v>100</v>
      </c>
      <c r="AJ424" s="49">
        <v>4</v>
      </c>
    </row>
    <row r="425" spans="1:36" ht="15">
      <c r="A425" s="69" t="s">
        <v>638</v>
      </c>
      <c r="B425" s="69" t="s">
        <v>638</v>
      </c>
      <c r="C425" s="70"/>
      <c r="D425" s="71"/>
      <c r="E425" s="72"/>
      <c r="F425" s="73"/>
      <c r="G425" s="70"/>
      <c r="H425" s="74"/>
      <c r="I425" s="75"/>
      <c r="J425" s="75"/>
      <c r="K425" s="35" t="s">
        <v>65</v>
      </c>
      <c r="L425" s="82">
        <v>425</v>
      </c>
      <c r="M425" s="82"/>
      <c r="N425" s="77"/>
      <c r="O425" s="84" t="s">
        <v>716</v>
      </c>
      <c r="P425" s="84" t="s">
        <v>716</v>
      </c>
      <c r="Q425" s="84" t="s">
        <v>1128</v>
      </c>
      <c r="R425" s="86" t="s">
        <v>1628</v>
      </c>
      <c r="S425" s="88">
        <v>43471.12501157408</v>
      </c>
      <c r="T425" s="84">
        <v>721</v>
      </c>
      <c r="U425" s="84">
        <v>30</v>
      </c>
      <c r="V425" s="84"/>
      <c r="W425" s="84"/>
      <c r="X425" s="84"/>
      <c r="Y425">
        <v>1</v>
      </c>
      <c r="Z425" s="83" t="str">
        <f>REPLACE(INDEX(GroupVertices[Group],MATCH(Edges[[#This Row],[Vertex 1]],GroupVertices[Vertex],0)),1,1,"")</f>
        <v>1</v>
      </c>
      <c r="AA425" s="83" t="str">
        <f>REPLACE(INDEX(GroupVertices[Group],MATCH(Edges[[#This Row],[Vertex 2]],GroupVertices[Vertex],0)),1,1,"")</f>
        <v>1</v>
      </c>
      <c r="AB425" s="49">
        <v>0</v>
      </c>
      <c r="AC425" s="50">
        <v>0</v>
      </c>
      <c r="AD425" s="49">
        <v>0</v>
      </c>
      <c r="AE425" s="50">
        <v>0</v>
      </c>
      <c r="AF425" s="49">
        <v>0</v>
      </c>
      <c r="AG425" s="50">
        <v>0</v>
      </c>
      <c r="AH425" s="49">
        <v>10</v>
      </c>
      <c r="AI425" s="50">
        <v>100</v>
      </c>
      <c r="AJ425" s="49">
        <v>10</v>
      </c>
    </row>
    <row r="426" spans="1:36" ht="15">
      <c r="A426" s="69" t="s">
        <v>639</v>
      </c>
      <c r="B426" s="69" t="s">
        <v>639</v>
      </c>
      <c r="C426" s="70"/>
      <c r="D426" s="71"/>
      <c r="E426" s="72"/>
      <c r="F426" s="73"/>
      <c r="G426" s="70"/>
      <c r="H426" s="74"/>
      <c r="I426" s="75"/>
      <c r="J426" s="75"/>
      <c r="K426" s="35" t="s">
        <v>65</v>
      </c>
      <c r="L426" s="82">
        <v>426</v>
      </c>
      <c r="M426" s="82"/>
      <c r="N426" s="77"/>
      <c r="O426" s="84" t="s">
        <v>716</v>
      </c>
      <c r="P426" s="84" t="s">
        <v>716</v>
      </c>
      <c r="Q426" s="84" t="s">
        <v>1129</v>
      </c>
      <c r="R426" s="86" t="s">
        <v>1629</v>
      </c>
      <c r="S426" s="88">
        <v>43471.854166666664</v>
      </c>
      <c r="T426" s="84">
        <v>3104</v>
      </c>
      <c r="U426" s="84">
        <v>247</v>
      </c>
      <c r="V426" s="84"/>
      <c r="W426" s="84"/>
      <c r="X426" s="84"/>
      <c r="Y426">
        <v>1</v>
      </c>
      <c r="Z426" s="83" t="str">
        <f>REPLACE(INDEX(GroupVertices[Group],MATCH(Edges[[#This Row],[Vertex 1]],GroupVertices[Vertex],0)),1,1,"")</f>
        <v>1</v>
      </c>
      <c r="AA426" s="83" t="str">
        <f>REPLACE(INDEX(GroupVertices[Group],MATCH(Edges[[#This Row],[Vertex 2]],GroupVertices[Vertex],0)),1,1,"")</f>
        <v>1</v>
      </c>
      <c r="AB426" s="49">
        <v>0</v>
      </c>
      <c r="AC426" s="50">
        <v>0</v>
      </c>
      <c r="AD426" s="49">
        <v>0</v>
      </c>
      <c r="AE426" s="50">
        <v>0</v>
      </c>
      <c r="AF426" s="49">
        <v>0</v>
      </c>
      <c r="AG426" s="50">
        <v>0</v>
      </c>
      <c r="AH426" s="49">
        <v>0</v>
      </c>
      <c r="AI426" s="50">
        <v>0</v>
      </c>
      <c r="AJ426" s="49">
        <v>0</v>
      </c>
    </row>
    <row r="427" spans="1:36" ht="15">
      <c r="A427" s="69" t="s">
        <v>640</v>
      </c>
      <c r="B427" s="69" t="s">
        <v>640</v>
      </c>
      <c r="C427" s="70"/>
      <c r="D427" s="71"/>
      <c r="E427" s="72"/>
      <c r="F427" s="73"/>
      <c r="G427" s="70"/>
      <c r="H427" s="74"/>
      <c r="I427" s="75"/>
      <c r="J427" s="75"/>
      <c r="K427" s="35" t="s">
        <v>65</v>
      </c>
      <c r="L427" s="82">
        <v>427</v>
      </c>
      <c r="M427" s="82"/>
      <c r="N427" s="77"/>
      <c r="O427" s="84" t="s">
        <v>716</v>
      </c>
      <c r="P427" s="84" t="s">
        <v>716</v>
      </c>
      <c r="Q427" s="84" t="s">
        <v>1130</v>
      </c>
      <c r="R427" s="86" t="s">
        <v>1630</v>
      </c>
      <c r="S427" s="88">
        <v>43472.214421296296</v>
      </c>
      <c r="T427" s="84">
        <v>150</v>
      </c>
      <c r="U427" s="84">
        <v>9</v>
      </c>
      <c r="V427" s="84"/>
      <c r="W427" s="84"/>
      <c r="X427" s="84" t="s">
        <v>1799</v>
      </c>
      <c r="Y427">
        <v>1</v>
      </c>
      <c r="Z427" s="83" t="str">
        <f>REPLACE(INDEX(GroupVertices[Group],MATCH(Edges[[#This Row],[Vertex 1]],GroupVertices[Vertex],0)),1,1,"")</f>
        <v>1</v>
      </c>
      <c r="AA427" s="83" t="str">
        <f>REPLACE(INDEX(GroupVertices[Group],MATCH(Edges[[#This Row],[Vertex 2]],GroupVertices[Vertex],0)),1,1,"")</f>
        <v>1</v>
      </c>
      <c r="AB427" s="49">
        <v>0</v>
      </c>
      <c r="AC427" s="50">
        <v>0</v>
      </c>
      <c r="AD427" s="49">
        <v>2</v>
      </c>
      <c r="AE427" s="50">
        <v>11.11111111111111</v>
      </c>
      <c r="AF427" s="49">
        <v>0</v>
      </c>
      <c r="AG427" s="50">
        <v>0</v>
      </c>
      <c r="AH427" s="49">
        <v>16</v>
      </c>
      <c r="AI427" s="50">
        <v>88.88888888888889</v>
      </c>
      <c r="AJ427" s="49">
        <v>18</v>
      </c>
    </row>
    <row r="428" spans="1:36" ht="15">
      <c r="A428" s="69" t="s">
        <v>641</v>
      </c>
      <c r="B428" s="69" t="s">
        <v>641</v>
      </c>
      <c r="C428" s="70"/>
      <c r="D428" s="71"/>
      <c r="E428" s="72"/>
      <c r="F428" s="73"/>
      <c r="G428" s="70"/>
      <c r="H428" s="74"/>
      <c r="I428" s="75"/>
      <c r="J428" s="75"/>
      <c r="K428" s="35" t="s">
        <v>65</v>
      </c>
      <c r="L428" s="82">
        <v>428</v>
      </c>
      <c r="M428" s="82"/>
      <c r="N428" s="77"/>
      <c r="O428" s="84" t="s">
        <v>716</v>
      </c>
      <c r="P428" s="84" t="s">
        <v>716</v>
      </c>
      <c r="Q428" s="84" t="s">
        <v>1131</v>
      </c>
      <c r="R428" s="86" t="s">
        <v>1631</v>
      </c>
      <c r="S428" s="88">
        <v>43472.291666666664</v>
      </c>
      <c r="T428" s="84">
        <v>958</v>
      </c>
      <c r="U428" s="84">
        <v>31</v>
      </c>
      <c r="V428" s="84"/>
      <c r="W428" s="84"/>
      <c r="X428" s="84"/>
      <c r="Y428">
        <v>1</v>
      </c>
      <c r="Z428" s="83" t="str">
        <f>REPLACE(INDEX(GroupVertices[Group],MATCH(Edges[[#This Row],[Vertex 1]],GroupVertices[Vertex],0)),1,1,"")</f>
        <v>1</v>
      </c>
      <c r="AA428" s="83" t="str">
        <f>REPLACE(INDEX(GroupVertices[Group],MATCH(Edges[[#This Row],[Vertex 2]],GroupVertices[Vertex],0)),1,1,"")</f>
        <v>1</v>
      </c>
      <c r="AB428" s="49">
        <v>0</v>
      </c>
      <c r="AC428" s="50">
        <v>0</v>
      </c>
      <c r="AD428" s="49">
        <v>0</v>
      </c>
      <c r="AE428" s="50">
        <v>0</v>
      </c>
      <c r="AF428" s="49">
        <v>0</v>
      </c>
      <c r="AG428" s="50">
        <v>0</v>
      </c>
      <c r="AH428" s="49">
        <v>12</v>
      </c>
      <c r="AI428" s="50">
        <v>100</v>
      </c>
      <c r="AJ428" s="49">
        <v>12</v>
      </c>
    </row>
    <row r="429" spans="1:36" ht="15">
      <c r="A429" s="69" t="s">
        <v>642</v>
      </c>
      <c r="B429" s="69" t="s">
        <v>642</v>
      </c>
      <c r="C429" s="70"/>
      <c r="D429" s="71"/>
      <c r="E429" s="72"/>
      <c r="F429" s="73"/>
      <c r="G429" s="70"/>
      <c r="H429" s="74"/>
      <c r="I429" s="75"/>
      <c r="J429" s="75"/>
      <c r="K429" s="35" t="s">
        <v>65</v>
      </c>
      <c r="L429" s="82">
        <v>429</v>
      </c>
      <c r="M429" s="82"/>
      <c r="N429" s="77"/>
      <c r="O429" s="84" t="s">
        <v>716</v>
      </c>
      <c r="P429" s="84" t="s">
        <v>716</v>
      </c>
      <c r="Q429" s="84" t="s">
        <v>1132</v>
      </c>
      <c r="R429" s="86" t="s">
        <v>1632</v>
      </c>
      <c r="S429" s="88">
        <v>43472.57443287037</v>
      </c>
      <c r="T429" s="84">
        <v>4303</v>
      </c>
      <c r="U429" s="84">
        <v>180</v>
      </c>
      <c r="V429" s="84"/>
      <c r="W429" s="84"/>
      <c r="X429" s="84"/>
      <c r="Y429">
        <v>1</v>
      </c>
      <c r="Z429" s="83" t="str">
        <f>REPLACE(INDEX(GroupVertices[Group],MATCH(Edges[[#This Row],[Vertex 1]],GroupVertices[Vertex],0)),1,1,"")</f>
        <v>1</v>
      </c>
      <c r="AA429" s="83" t="str">
        <f>REPLACE(INDEX(GroupVertices[Group],MATCH(Edges[[#This Row],[Vertex 2]],GroupVertices[Vertex],0)),1,1,"")</f>
        <v>1</v>
      </c>
      <c r="AB429" s="49">
        <v>1</v>
      </c>
      <c r="AC429" s="50">
        <v>16.666666666666668</v>
      </c>
      <c r="AD429" s="49">
        <v>0</v>
      </c>
      <c r="AE429" s="50">
        <v>0</v>
      </c>
      <c r="AF429" s="49">
        <v>0</v>
      </c>
      <c r="AG429" s="50">
        <v>0</v>
      </c>
      <c r="AH429" s="49">
        <v>5</v>
      </c>
      <c r="AI429" s="50">
        <v>83.33333333333333</v>
      </c>
      <c r="AJ429" s="49">
        <v>6</v>
      </c>
    </row>
    <row r="430" spans="1:36" ht="15">
      <c r="A430" s="69" t="s">
        <v>643</v>
      </c>
      <c r="B430" s="69" t="s">
        <v>643</v>
      </c>
      <c r="C430" s="70"/>
      <c r="D430" s="71"/>
      <c r="E430" s="72"/>
      <c r="F430" s="73"/>
      <c r="G430" s="70"/>
      <c r="H430" s="74"/>
      <c r="I430" s="75"/>
      <c r="J430" s="75"/>
      <c r="K430" s="35" t="s">
        <v>65</v>
      </c>
      <c r="L430" s="82">
        <v>430</v>
      </c>
      <c r="M430" s="82"/>
      <c r="N430" s="77"/>
      <c r="O430" s="84" t="s">
        <v>716</v>
      </c>
      <c r="P430" s="84" t="s">
        <v>716</v>
      </c>
      <c r="Q430" s="84" t="s">
        <v>1133</v>
      </c>
      <c r="R430" s="86" t="s">
        <v>1633</v>
      </c>
      <c r="S430" s="88">
        <v>43472.791979166665</v>
      </c>
      <c r="T430" s="84">
        <v>189</v>
      </c>
      <c r="U430" s="84">
        <v>28</v>
      </c>
      <c r="V430" s="84"/>
      <c r="W430" s="84"/>
      <c r="X430" s="84" t="s">
        <v>1800</v>
      </c>
      <c r="Y430">
        <v>1</v>
      </c>
      <c r="Z430" s="83" t="str">
        <f>REPLACE(INDEX(GroupVertices[Group],MATCH(Edges[[#This Row],[Vertex 1]],GroupVertices[Vertex],0)),1,1,"")</f>
        <v>1</v>
      </c>
      <c r="AA430" s="83" t="str">
        <f>REPLACE(INDEX(GroupVertices[Group],MATCH(Edges[[#This Row],[Vertex 2]],GroupVertices[Vertex],0)),1,1,"")</f>
        <v>1</v>
      </c>
      <c r="AB430" s="49">
        <v>0</v>
      </c>
      <c r="AC430" s="50">
        <v>0</v>
      </c>
      <c r="AD430" s="49">
        <v>0</v>
      </c>
      <c r="AE430" s="50">
        <v>0</v>
      </c>
      <c r="AF430" s="49">
        <v>0</v>
      </c>
      <c r="AG430" s="50">
        <v>0</v>
      </c>
      <c r="AH430" s="49">
        <v>1</v>
      </c>
      <c r="AI430" s="50">
        <v>100</v>
      </c>
      <c r="AJ430" s="49">
        <v>1</v>
      </c>
    </row>
    <row r="431" spans="1:36" ht="15">
      <c r="A431" s="69" t="s">
        <v>644</v>
      </c>
      <c r="B431" s="69" t="s">
        <v>644</v>
      </c>
      <c r="C431" s="70"/>
      <c r="D431" s="71"/>
      <c r="E431" s="72"/>
      <c r="F431" s="73"/>
      <c r="G431" s="70"/>
      <c r="H431" s="74"/>
      <c r="I431" s="75"/>
      <c r="J431" s="75"/>
      <c r="K431" s="35" t="s">
        <v>65</v>
      </c>
      <c r="L431" s="82">
        <v>431</v>
      </c>
      <c r="M431" s="82"/>
      <c r="N431" s="77"/>
      <c r="O431" s="84" t="s">
        <v>716</v>
      </c>
      <c r="P431" s="84" t="s">
        <v>716</v>
      </c>
      <c r="Q431" s="84" t="s">
        <v>1134</v>
      </c>
      <c r="R431" s="86" t="s">
        <v>1634</v>
      </c>
      <c r="S431" s="88">
        <v>43472.94449074074</v>
      </c>
      <c r="T431" s="84">
        <v>219</v>
      </c>
      <c r="U431" s="84">
        <v>12</v>
      </c>
      <c r="V431" s="84"/>
      <c r="W431" s="84"/>
      <c r="X431" s="84" t="s">
        <v>1796</v>
      </c>
      <c r="Y431">
        <v>1</v>
      </c>
      <c r="Z431" s="83" t="str">
        <f>REPLACE(INDEX(GroupVertices[Group],MATCH(Edges[[#This Row],[Vertex 1]],GroupVertices[Vertex],0)),1,1,"")</f>
        <v>1</v>
      </c>
      <c r="AA431" s="83" t="str">
        <f>REPLACE(INDEX(GroupVertices[Group],MATCH(Edges[[#This Row],[Vertex 2]],GroupVertices[Vertex],0)),1,1,"")</f>
        <v>1</v>
      </c>
      <c r="AB431" s="49">
        <v>0</v>
      </c>
      <c r="AC431" s="50">
        <v>0</v>
      </c>
      <c r="AD431" s="49">
        <v>0</v>
      </c>
      <c r="AE431" s="50">
        <v>0</v>
      </c>
      <c r="AF431" s="49">
        <v>0</v>
      </c>
      <c r="AG431" s="50">
        <v>0</v>
      </c>
      <c r="AH431" s="49">
        <v>22</v>
      </c>
      <c r="AI431" s="50">
        <v>100</v>
      </c>
      <c r="AJ431" s="49">
        <v>22</v>
      </c>
    </row>
    <row r="432" spans="1:36" ht="15">
      <c r="A432" s="69" t="s">
        <v>645</v>
      </c>
      <c r="B432" s="69" t="s">
        <v>645</v>
      </c>
      <c r="C432" s="70"/>
      <c r="D432" s="71"/>
      <c r="E432" s="72"/>
      <c r="F432" s="73"/>
      <c r="G432" s="70"/>
      <c r="H432" s="74"/>
      <c r="I432" s="75"/>
      <c r="J432" s="75"/>
      <c r="K432" s="35" t="s">
        <v>65</v>
      </c>
      <c r="L432" s="82">
        <v>432</v>
      </c>
      <c r="M432" s="82"/>
      <c r="N432" s="77"/>
      <c r="O432" s="84" t="s">
        <v>716</v>
      </c>
      <c r="P432" s="84" t="s">
        <v>716</v>
      </c>
      <c r="Q432" s="84" t="s">
        <v>1135</v>
      </c>
      <c r="R432" s="86" t="s">
        <v>1635</v>
      </c>
      <c r="S432" s="88">
        <v>43473.32270833333</v>
      </c>
      <c r="T432" s="84">
        <v>489</v>
      </c>
      <c r="U432" s="84">
        <v>18</v>
      </c>
      <c r="V432" s="84"/>
      <c r="W432" s="84"/>
      <c r="X432" s="84"/>
      <c r="Y432">
        <v>1</v>
      </c>
      <c r="Z432" s="83" t="str">
        <f>REPLACE(INDEX(GroupVertices[Group],MATCH(Edges[[#This Row],[Vertex 1]],GroupVertices[Vertex],0)),1,1,"")</f>
        <v>1</v>
      </c>
      <c r="AA432" s="83" t="str">
        <f>REPLACE(INDEX(GroupVertices[Group],MATCH(Edges[[#This Row],[Vertex 2]],GroupVertices[Vertex],0)),1,1,"")</f>
        <v>1</v>
      </c>
      <c r="AB432" s="49">
        <v>0</v>
      </c>
      <c r="AC432" s="50">
        <v>0</v>
      </c>
      <c r="AD432" s="49">
        <v>0</v>
      </c>
      <c r="AE432" s="50">
        <v>0</v>
      </c>
      <c r="AF432" s="49">
        <v>0</v>
      </c>
      <c r="AG432" s="50">
        <v>0</v>
      </c>
      <c r="AH432" s="49">
        <v>20</v>
      </c>
      <c r="AI432" s="50">
        <v>100</v>
      </c>
      <c r="AJ432" s="49">
        <v>20</v>
      </c>
    </row>
    <row r="433" spans="1:36" ht="15">
      <c r="A433" s="69" t="s">
        <v>646</v>
      </c>
      <c r="B433" s="69" t="s">
        <v>646</v>
      </c>
      <c r="C433" s="70"/>
      <c r="D433" s="71"/>
      <c r="E433" s="72"/>
      <c r="F433" s="73"/>
      <c r="G433" s="70"/>
      <c r="H433" s="74"/>
      <c r="I433" s="75"/>
      <c r="J433" s="75"/>
      <c r="K433" s="35" t="s">
        <v>65</v>
      </c>
      <c r="L433" s="82">
        <v>433</v>
      </c>
      <c r="M433" s="82"/>
      <c r="N433" s="77"/>
      <c r="O433" s="84" t="s">
        <v>716</v>
      </c>
      <c r="P433" s="84" t="s">
        <v>716</v>
      </c>
      <c r="Q433" s="84" t="s">
        <v>1136</v>
      </c>
      <c r="R433" s="86" t="s">
        <v>1636</v>
      </c>
      <c r="S433" s="88">
        <v>43473.65256944444</v>
      </c>
      <c r="T433" s="84">
        <v>422</v>
      </c>
      <c r="U433" s="84">
        <v>42</v>
      </c>
      <c r="V433" s="84"/>
      <c r="W433" s="84"/>
      <c r="X433" s="84" t="s">
        <v>1713</v>
      </c>
      <c r="Y433">
        <v>1</v>
      </c>
      <c r="Z433" s="83" t="str">
        <f>REPLACE(INDEX(GroupVertices[Group],MATCH(Edges[[#This Row],[Vertex 1]],GroupVertices[Vertex],0)),1,1,"")</f>
        <v>1</v>
      </c>
      <c r="AA433" s="83" t="str">
        <f>REPLACE(INDEX(GroupVertices[Group],MATCH(Edges[[#This Row],[Vertex 2]],GroupVertices[Vertex],0)),1,1,"")</f>
        <v>1</v>
      </c>
      <c r="AB433" s="49">
        <v>0</v>
      </c>
      <c r="AC433" s="50">
        <v>0</v>
      </c>
      <c r="AD433" s="49">
        <v>1</v>
      </c>
      <c r="AE433" s="50">
        <v>5.555555555555555</v>
      </c>
      <c r="AF433" s="49">
        <v>0</v>
      </c>
      <c r="AG433" s="50">
        <v>0</v>
      </c>
      <c r="AH433" s="49">
        <v>17</v>
      </c>
      <c r="AI433" s="50">
        <v>94.44444444444444</v>
      </c>
      <c r="AJ433" s="49">
        <v>18</v>
      </c>
    </row>
    <row r="434" spans="1:36" ht="15">
      <c r="A434" s="69" t="s">
        <v>647</v>
      </c>
      <c r="B434" s="69" t="s">
        <v>647</v>
      </c>
      <c r="C434" s="70"/>
      <c r="D434" s="71"/>
      <c r="E434" s="72"/>
      <c r="F434" s="73"/>
      <c r="G434" s="70"/>
      <c r="H434" s="74"/>
      <c r="I434" s="75"/>
      <c r="J434" s="75"/>
      <c r="K434" s="35" t="s">
        <v>65</v>
      </c>
      <c r="L434" s="82">
        <v>434</v>
      </c>
      <c r="M434" s="82"/>
      <c r="N434" s="77"/>
      <c r="O434" s="84" t="s">
        <v>716</v>
      </c>
      <c r="P434" s="84" t="s">
        <v>716</v>
      </c>
      <c r="Q434" s="84" t="s">
        <v>1137</v>
      </c>
      <c r="R434" s="86" t="s">
        <v>1637</v>
      </c>
      <c r="S434" s="88">
        <v>43473.781851851854</v>
      </c>
      <c r="T434" s="84">
        <v>8064</v>
      </c>
      <c r="U434" s="84">
        <v>1733</v>
      </c>
      <c r="V434" s="84"/>
      <c r="W434" s="84"/>
      <c r="X434" s="84"/>
      <c r="Y434">
        <v>1</v>
      </c>
      <c r="Z434" s="83" t="str">
        <f>REPLACE(INDEX(GroupVertices[Group],MATCH(Edges[[#This Row],[Vertex 1]],GroupVertices[Vertex],0)),1,1,"")</f>
        <v>1</v>
      </c>
      <c r="AA434" s="83" t="str">
        <f>REPLACE(INDEX(GroupVertices[Group],MATCH(Edges[[#This Row],[Vertex 2]],GroupVertices[Vertex],0)),1,1,"")</f>
        <v>1</v>
      </c>
      <c r="AB434" s="49">
        <v>0</v>
      </c>
      <c r="AC434" s="50">
        <v>0</v>
      </c>
      <c r="AD434" s="49">
        <v>0</v>
      </c>
      <c r="AE434" s="50">
        <v>0</v>
      </c>
      <c r="AF434" s="49">
        <v>0</v>
      </c>
      <c r="AG434" s="50">
        <v>0</v>
      </c>
      <c r="AH434" s="49">
        <v>3</v>
      </c>
      <c r="AI434" s="50">
        <v>100</v>
      </c>
      <c r="AJ434" s="49">
        <v>3</v>
      </c>
    </row>
    <row r="435" spans="1:36" ht="15">
      <c r="A435" s="69" t="s">
        <v>648</v>
      </c>
      <c r="B435" s="69" t="s">
        <v>648</v>
      </c>
      <c r="C435" s="70"/>
      <c r="D435" s="71"/>
      <c r="E435" s="72"/>
      <c r="F435" s="73"/>
      <c r="G435" s="70"/>
      <c r="H435" s="74"/>
      <c r="I435" s="75"/>
      <c r="J435" s="75"/>
      <c r="K435" s="35" t="s">
        <v>65</v>
      </c>
      <c r="L435" s="82">
        <v>435</v>
      </c>
      <c r="M435" s="82"/>
      <c r="N435" s="77"/>
      <c r="O435" s="84" t="s">
        <v>716</v>
      </c>
      <c r="P435" s="84" t="s">
        <v>716</v>
      </c>
      <c r="Q435" s="84" t="s">
        <v>1138</v>
      </c>
      <c r="R435" s="86" t="s">
        <v>1638</v>
      </c>
      <c r="S435" s="88">
        <v>43473.96815972222</v>
      </c>
      <c r="T435" s="84">
        <v>155</v>
      </c>
      <c r="U435" s="84">
        <v>86</v>
      </c>
      <c r="V435" s="84"/>
      <c r="W435" s="84"/>
      <c r="X435" s="84"/>
      <c r="Y435">
        <v>1</v>
      </c>
      <c r="Z435" s="83" t="str">
        <f>REPLACE(INDEX(GroupVertices[Group],MATCH(Edges[[#This Row],[Vertex 1]],GroupVertices[Vertex],0)),1,1,"")</f>
        <v>1</v>
      </c>
      <c r="AA435" s="83" t="str">
        <f>REPLACE(INDEX(GroupVertices[Group],MATCH(Edges[[#This Row],[Vertex 2]],GroupVertices[Vertex],0)),1,1,"")</f>
        <v>1</v>
      </c>
      <c r="AB435" s="49">
        <v>0</v>
      </c>
      <c r="AC435" s="50">
        <v>0</v>
      </c>
      <c r="AD435" s="49">
        <v>0</v>
      </c>
      <c r="AE435" s="50">
        <v>0</v>
      </c>
      <c r="AF435" s="49">
        <v>0</v>
      </c>
      <c r="AG435" s="50">
        <v>0</v>
      </c>
      <c r="AH435" s="49">
        <v>1</v>
      </c>
      <c r="AI435" s="50">
        <v>100</v>
      </c>
      <c r="AJ435" s="49">
        <v>1</v>
      </c>
    </row>
    <row r="436" spans="1:36" ht="15">
      <c r="A436" s="69" t="s">
        <v>649</v>
      </c>
      <c r="B436" s="69" t="s">
        <v>649</v>
      </c>
      <c r="C436" s="70"/>
      <c r="D436" s="71"/>
      <c r="E436" s="72"/>
      <c r="F436" s="73"/>
      <c r="G436" s="70"/>
      <c r="H436" s="74"/>
      <c r="I436" s="75"/>
      <c r="J436" s="75"/>
      <c r="K436" s="35" t="s">
        <v>65</v>
      </c>
      <c r="L436" s="82">
        <v>436</v>
      </c>
      <c r="M436" s="82"/>
      <c r="N436" s="77"/>
      <c r="O436" s="84" t="s">
        <v>716</v>
      </c>
      <c r="P436" s="84" t="s">
        <v>716</v>
      </c>
      <c r="Q436" s="84" t="s">
        <v>1139</v>
      </c>
      <c r="R436" s="86" t="s">
        <v>1639</v>
      </c>
      <c r="S436" s="88">
        <v>43474.208344907405</v>
      </c>
      <c r="T436" s="84">
        <v>692</v>
      </c>
      <c r="U436" s="84">
        <v>9</v>
      </c>
      <c r="V436" s="84"/>
      <c r="W436" s="84"/>
      <c r="X436" s="84"/>
      <c r="Y436">
        <v>1</v>
      </c>
      <c r="Z436" s="83" t="str">
        <f>REPLACE(INDEX(GroupVertices[Group],MATCH(Edges[[#This Row],[Vertex 1]],GroupVertices[Vertex],0)),1,1,"")</f>
        <v>1</v>
      </c>
      <c r="AA436" s="83" t="str">
        <f>REPLACE(INDEX(GroupVertices[Group],MATCH(Edges[[#This Row],[Vertex 2]],GroupVertices[Vertex],0)),1,1,"")</f>
        <v>1</v>
      </c>
      <c r="AB436" s="49">
        <v>2</v>
      </c>
      <c r="AC436" s="50">
        <v>7.407407407407407</v>
      </c>
      <c r="AD436" s="49">
        <v>1</v>
      </c>
      <c r="AE436" s="50">
        <v>3.7037037037037037</v>
      </c>
      <c r="AF436" s="49">
        <v>0</v>
      </c>
      <c r="AG436" s="50">
        <v>0</v>
      </c>
      <c r="AH436" s="49">
        <v>24</v>
      </c>
      <c r="AI436" s="50">
        <v>88.88888888888889</v>
      </c>
      <c r="AJ436" s="49">
        <v>27</v>
      </c>
    </row>
    <row r="437" spans="1:36" ht="15">
      <c r="A437" s="69" t="s">
        <v>650</v>
      </c>
      <c r="B437" s="69" t="s">
        <v>650</v>
      </c>
      <c r="C437" s="70"/>
      <c r="D437" s="71"/>
      <c r="E437" s="72"/>
      <c r="F437" s="73"/>
      <c r="G437" s="70"/>
      <c r="H437" s="74"/>
      <c r="I437" s="75"/>
      <c r="J437" s="75"/>
      <c r="K437" s="35" t="s">
        <v>65</v>
      </c>
      <c r="L437" s="82">
        <v>437</v>
      </c>
      <c r="M437" s="82"/>
      <c r="N437" s="77"/>
      <c r="O437" s="84" t="s">
        <v>716</v>
      </c>
      <c r="P437" s="84" t="s">
        <v>716</v>
      </c>
      <c r="Q437" s="84" t="s">
        <v>1140</v>
      </c>
      <c r="R437" s="86" t="s">
        <v>1640</v>
      </c>
      <c r="S437" s="88">
        <v>43474.47141203703</v>
      </c>
      <c r="T437" s="84">
        <v>692</v>
      </c>
      <c r="U437" s="84">
        <v>247</v>
      </c>
      <c r="V437" s="84"/>
      <c r="W437" s="84"/>
      <c r="X437" s="84" t="s">
        <v>1729</v>
      </c>
      <c r="Y437">
        <v>1</v>
      </c>
      <c r="Z437" s="83" t="str">
        <f>REPLACE(INDEX(GroupVertices[Group],MATCH(Edges[[#This Row],[Vertex 1]],GroupVertices[Vertex],0)),1,1,"")</f>
        <v>1</v>
      </c>
      <c r="AA437" s="83" t="str">
        <f>REPLACE(INDEX(GroupVertices[Group],MATCH(Edges[[#This Row],[Vertex 2]],GroupVertices[Vertex],0)),1,1,"")</f>
        <v>1</v>
      </c>
      <c r="AB437" s="49">
        <v>0</v>
      </c>
      <c r="AC437" s="50">
        <v>0</v>
      </c>
      <c r="AD437" s="49">
        <v>1</v>
      </c>
      <c r="AE437" s="50">
        <v>8.333333333333334</v>
      </c>
      <c r="AF437" s="49">
        <v>0</v>
      </c>
      <c r="AG437" s="50">
        <v>0</v>
      </c>
      <c r="AH437" s="49">
        <v>11</v>
      </c>
      <c r="AI437" s="50">
        <v>91.66666666666667</v>
      </c>
      <c r="AJ437" s="49">
        <v>12</v>
      </c>
    </row>
    <row r="438" spans="1:36" ht="15">
      <c r="A438" s="69" t="s">
        <v>651</v>
      </c>
      <c r="B438" s="69" t="s">
        <v>651</v>
      </c>
      <c r="C438" s="70"/>
      <c r="D438" s="71"/>
      <c r="E438" s="72"/>
      <c r="F438" s="73"/>
      <c r="G438" s="70"/>
      <c r="H438" s="74"/>
      <c r="I438" s="75"/>
      <c r="J438" s="75"/>
      <c r="K438" s="35" t="s">
        <v>65</v>
      </c>
      <c r="L438" s="82">
        <v>438</v>
      </c>
      <c r="M438" s="82"/>
      <c r="N438" s="77"/>
      <c r="O438" s="84" t="s">
        <v>716</v>
      </c>
      <c r="P438" s="84" t="s">
        <v>716</v>
      </c>
      <c r="Q438" s="84" t="s">
        <v>1141</v>
      </c>
      <c r="R438" s="86" t="s">
        <v>1641</v>
      </c>
      <c r="S438" s="88">
        <v>43474.78569444444</v>
      </c>
      <c r="T438" s="84">
        <v>337</v>
      </c>
      <c r="U438" s="84">
        <v>124</v>
      </c>
      <c r="V438" s="84"/>
      <c r="W438" s="84"/>
      <c r="X438" s="84"/>
      <c r="Y438">
        <v>1</v>
      </c>
      <c r="Z438" s="83" t="str">
        <f>REPLACE(INDEX(GroupVertices[Group],MATCH(Edges[[#This Row],[Vertex 1]],GroupVertices[Vertex],0)),1,1,"")</f>
        <v>1</v>
      </c>
      <c r="AA438" s="83" t="str">
        <f>REPLACE(INDEX(GroupVertices[Group],MATCH(Edges[[#This Row],[Vertex 2]],GroupVertices[Vertex],0)),1,1,"")</f>
        <v>1</v>
      </c>
      <c r="AB438" s="49">
        <v>1</v>
      </c>
      <c r="AC438" s="50">
        <v>2.9411764705882355</v>
      </c>
      <c r="AD438" s="49">
        <v>0</v>
      </c>
      <c r="AE438" s="50">
        <v>0</v>
      </c>
      <c r="AF438" s="49">
        <v>0</v>
      </c>
      <c r="AG438" s="50">
        <v>0</v>
      </c>
      <c r="AH438" s="49">
        <v>33</v>
      </c>
      <c r="AI438" s="50">
        <v>97.05882352941177</v>
      </c>
      <c r="AJ438" s="49">
        <v>34</v>
      </c>
    </row>
    <row r="439" spans="1:36" ht="15">
      <c r="A439" s="69" t="s">
        <v>652</v>
      </c>
      <c r="B439" s="69" t="s">
        <v>652</v>
      </c>
      <c r="C439" s="70"/>
      <c r="D439" s="71"/>
      <c r="E439" s="72"/>
      <c r="F439" s="73"/>
      <c r="G439" s="70"/>
      <c r="H439" s="74"/>
      <c r="I439" s="75"/>
      <c r="J439" s="75"/>
      <c r="K439" s="35" t="s">
        <v>65</v>
      </c>
      <c r="L439" s="82">
        <v>439</v>
      </c>
      <c r="M439" s="82"/>
      <c r="N439" s="77"/>
      <c r="O439" s="84" t="s">
        <v>716</v>
      </c>
      <c r="P439" s="84" t="s">
        <v>716</v>
      </c>
      <c r="Q439" s="84" t="s">
        <v>1142</v>
      </c>
      <c r="R439" s="86" t="s">
        <v>1642</v>
      </c>
      <c r="S439" s="88">
        <v>43474.948425925926</v>
      </c>
      <c r="T439" s="84">
        <v>487</v>
      </c>
      <c r="U439" s="84">
        <v>39</v>
      </c>
      <c r="V439" s="84"/>
      <c r="W439" s="84"/>
      <c r="X439" s="84"/>
      <c r="Y439">
        <v>1</v>
      </c>
      <c r="Z439" s="83" t="str">
        <f>REPLACE(INDEX(GroupVertices[Group],MATCH(Edges[[#This Row],[Vertex 1]],GroupVertices[Vertex],0)),1,1,"")</f>
        <v>1</v>
      </c>
      <c r="AA439" s="83" t="str">
        <f>REPLACE(INDEX(GroupVertices[Group],MATCH(Edges[[#This Row],[Vertex 2]],GroupVertices[Vertex],0)),1,1,"")</f>
        <v>1</v>
      </c>
      <c r="AB439" s="49">
        <v>1</v>
      </c>
      <c r="AC439" s="50">
        <v>3.125</v>
      </c>
      <c r="AD439" s="49">
        <v>1</v>
      </c>
      <c r="AE439" s="50">
        <v>3.125</v>
      </c>
      <c r="AF439" s="49">
        <v>0</v>
      </c>
      <c r="AG439" s="50">
        <v>0</v>
      </c>
      <c r="AH439" s="49">
        <v>30</v>
      </c>
      <c r="AI439" s="50">
        <v>93.75</v>
      </c>
      <c r="AJ439" s="49">
        <v>32</v>
      </c>
    </row>
    <row r="440" spans="1:36" ht="15">
      <c r="A440" s="69" t="s">
        <v>653</v>
      </c>
      <c r="B440" s="69" t="s">
        <v>653</v>
      </c>
      <c r="C440" s="70"/>
      <c r="D440" s="71"/>
      <c r="E440" s="72"/>
      <c r="F440" s="73"/>
      <c r="G440" s="70"/>
      <c r="H440" s="74"/>
      <c r="I440" s="75"/>
      <c r="J440" s="75"/>
      <c r="K440" s="35" t="s">
        <v>65</v>
      </c>
      <c r="L440" s="82">
        <v>440</v>
      </c>
      <c r="M440" s="82"/>
      <c r="N440" s="77"/>
      <c r="O440" s="84" t="s">
        <v>716</v>
      </c>
      <c r="P440" s="84" t="s">
        <v>716</v>
      </c>
      <c r="Q440" s="84" t="s">
        <v>1143</v>
      </c>
      <c r="R440" s="86" t="s">
        <v>1643</v>
      </c>
      <c r="S440" s="88">
        <v>43475.175891203704</v>
      </c>
      <c r="T440" s="84">
        <v>1642</v>
      </c>
      <c r="U440" s="84">
        <v>83</v>
      </c>
      <c r="V440" s="84"/>
      <c r="W440" s="84"/>
      <c r="X440" s="84" t="s">
        <v>1713</v>
      </c>
      <c r="Y440">
        <v>1</v>
      </c>
      <c r="Z440" s="83" t="str">
        <f>REPLACE(INDEX(GroupVertices[Group],MATCH(Edges[[#This Row],[Vertex 1]],GroupVertices[Vertex],0)),1,1,"")</f>
        <v>1</v>
      </c>
      <c r="AA440" s="83" t="str">
        <f>REPLACE(INDEX(GroupVertices[Group],MATCH(Edges[[#This Row],[Vertex 2]],GroupVertices[Vertex],0)),1,1,"")</f>
        <v>1</v>
      </c>
      <c r="AB440" s="49">
        <v>0</v>
      </c>
      <c r="AC440" s="50">
        <v>0</v>
      </c>
      <c r="AD440" s="49">
        <v>0</v>
      </c>
      <c r="AE440" s="50">
        <v>0</v>
      </c>
      <c r="AF440" s="49">
        <v>0</v>
      </c>
      <c r="AG440" s="50">
        <v>0</v>
      </c>
      <c r="AH440" s="49">
        <v>14</v>
      </c>
      <c r="AI440" s="50">
        <v>100</v>
      </c>
      <c r="AJ440" s="49">
        <v>14</v>
      </c>
    </row>
    <row r="441" spans="1:36" ht="15">
      <c r="A441" s="69" t="s">
        <v>654</v>
      </c>
      <c r="B441" s="69" t="s">
        <v>654</v>
      </c>
      <c r="C441" s="70"/>
      <c r="D441" s="71"/>
      <c r="E441" s="72"/>
      <c r="F441" s="73"/>
      <c r="G441" s="70"/>
      <c r="H441" s="74"/>
      <c r="I441" s="75"/>
      <c r="J441" s="75"/>
      <c r="K441" s="35" t="s">
        <v>65</v>
      </c>
      <c r="L441" s="82">
        <v>441</v>
      </c>
      <c r="M441" s="82"/>
      <c r="N441" s="77"/>
      <c r="O441" s="84" t="s">
        <v>716</v>
      </c>
      <c r="P441" s="84" t="s">
        <v>716</v>
      </c>
      <c r="Q441" s="84" t="s">
        <v>1144</v>
      </c>
      <c r="R441" s="86" t="s">
        <v>1644</v>
      </c>
      <c r="S441" s="88">
        <v>43475.270833333336</v>
      </c>
      <c r="T441" s="84">
        <v>1370</v>
      </c>
      <c r="U441" s="84">
        <v>51</v>
      </c>
      <c r="V441" s="84"/>
      <c r="W441" s="84"/>
      <c r="X441" s="84" t="s">
        <v>1713</v>
      </c>
      <c r="Y441">
        <v>1</v>
      </c>
      <c r="Z441" s="83" t="str">
        <f>REPLACE(INDEX(GroupVertices[Group],MATCH(Edges[[#This Row],[Vertex 1]],GroupVertices[Vertex],0)),1,1,"")</f>
        <v>1</v>
      </c>
      <c r="AA441" s="83" t="str">
        <f>REPLACE(INDEX(GroupVertices[Group],MATCH(Edges[[#This Row],[Vertex 2]],GroupVertices[Vertex],0)),1,1,"")</f>
        <v>1</v>
      </c>
      <c r="AB441" s="49">
        <v>0</v>
      </c>
      <c r="AC441" s="50">
        <v>0</v>
      </c>
      <c r="AD441" s="49">
        <v>0</v>
      </c>
      <c r="AE441" s="50">
        <v>0</v>
      </c>
      <c r="AF441" s="49">
        <v>0</v>
      </c>
      <c r="AG441" s="50">
        <v>0</v>
      </c>
      <c r="AH441" s="49">
        <v>22</v>
      </c>
      <c r="AI441" s="50">
        <v>100</v>
      </c>
      <c r="AJ441" s="49">
        <v>22</v>
      </c>
    </row>
    <row r="442" spans="1:36" ht="15">
      <c r="A442" s="69" t="s">
        <v>655</v>
      </c>
      <c r="B442" s="69" t="s">
        <v>655</v>
      </c>
      <c r="C442" s="70"/>
      <c r="D442" s="71"/>
      <c r="E442" s="72"/>
      <c r="F442" s="73"/>
      <c r="G442" s="70"/>
      <c r="H442" s="74"/>
      <c r="I442" s="75"/>
      <c r="J442" s="75"/>
      <c r="K442" s="35" t="s">
        <v>65</v>
      </c>
      <c r="L442" s="82">
        <v>442</v>
      </c>
      <c r="M442" s="82"/>
      <c r="N442" s="77"/>
      <c r="O442" s="84" t="s">
        <v>716</v>
      </c>
      <c r="P442" s="84" t="s">
        <v>716</v>
      </c>
      <c r="Q442" s="84" t="s">
        <v>1145</v>
      </c>
      <c r="R442" s="86" t="s">
        <v>1645</v>
      </c>
      <c r="S442" s="88">
        <v>43475.593564814815</v>
      </c>
      <c r="T442" s="84">
        <v>1719</v>
      </c>
      <c r="U442" s="84">
        <v>224</v>
      </c>
      <c r="V442" s="84"/>
      <c r="W442" s="84"/>
      <c r="X442" s="84"/>
      <c r="Y442">
        <v>1</v>
      </c>
      <c r="Z442" s="83" t="str">
        <f>REPLACE(INDEX(GroupVertices[Group],MATCH(Edges[[#This Row],[Vertex 1]],GroupVertices[Vertex],0)),1,1,"")</f>
        <v>1</v>
      </c>
      <c r="AA442" s="83" t="str">
        <f>REPLACE(INDEX(GroupVertices[Group],MATCH(Edges[[#This Row],[Vertex 2]],GroupVertices[Vertex],0)),1,1,"")</f>
        <v>1</v>
      </c>
      <c r="AB442" s="49">
        <v>0</v>
      </c>
      <c r="AC442" s="50">
        <v>0</v>
      </c>
      <c r="AD442" s="49">
        <v>0</v>
      </c>
      <c r="AE442" s="50">
        <v>0</v>
      </c>
      <c r="AF442" s="49">
        <v>0</v>
      </c>
      <c r="AG442" s="50">
        <v>0</v>
      </c>
      <c r="AH442" s="49">
        <v>2</v>
      </c>
      <c r="AI442" s="50">
        <v>100</v>
      </c>
      <c r="AJ442" s="49">
        <v>2</v>
      </c>
    </row>
    <row r="443" spans="1:36" ht="15">
      <c r="A443" s="69" t="s">
        <v>656</v>
      </c>
      <c r="B443" s="69" t="s">
        <v>656</v>
      </c>
      <c r="C443" s="70"/>
      <c r="D443" s="71"/>
      <c r="E443" s="72"/>
      <c r="F443" s="73"/>
      <c r="G443" s="70"/>
      <c r="H443" s="74"/>
      <c r="I443" s="75"/>
      <c r="J443" s="75"/>
      <c r="K443" s="35" t="s">
        <v>65</v>
      </c>
      <c r="L443" s="82">
        <v>443</v>
      </c>
      <c r="M443" s="82"/>
      <c r="N443" s="77"/>
      <c r="O443" s="84" t="s">
        <v>716</v>
      </c>
      <c r="P443" s="84" t="s">
        <v>716</v>
      </c>
      <c r="Q443" s="84" t="s">
        <v>1146</v>
      </c>
      <c r="R443" s="86" t="s">
        <v>1646</v>
      </c>
      <c r="S443" s="88">
        <v>43475.81207175926</v>
      </c>
      <c r="T443" s="84">
        <v>4589</v>
      </c>
      <c r="U443" s="84">
        <v>217</v>
      </c>
      <c r="V443" s="84"/>
      <c r="W443" s="84"/>
      <c r="X443" s="84"/>
      <c r="Y443">
        <v>1</v>
      </c>
      <c r="Z443" s="83" t="str">
        <f>REPLACE(INDEX(GroupVertices[Group],MATCH(Edges[[#This Row],[Vertex 1]],GroupVertices[Vertex],0)),1,1,"")</f>
        <v>1</v>
      </c>
      <c r="AA443" s="83" t="str">
        <f>REPLACE(INDEX(GroupVertices[Group],MATCH(Edges[[#This Row],[Vertex 2]],GroupVertices[Vertex],0)),1,1,"")</f>
        <v>1</v>
      </c>
      <c r="AB443" s="49">
        <v>1</v>
      </c>
      <c r="AC443" s="50">
        <v>33.333333333333336</v>
      </c>
      <c r="AD443" s="49">
        <v>0</v>
      </c>
      <c r="AE443" s="50">
        <v>0</v>
      </c>
      <c r="AF443" s="49">
        <v>0</v>
      </c>
      <c r="AG443" s="50">
        <v>0</v>
      </c>
      <c r="AH443" s="49">
        <v>2</v>
      </c>
      <c r="AI443" s="50">
        <v>66.66666666666667</v>
      </c>
      <c r="AJ443" s="49">
        <v>3</v>
      </c>
    </row>
    <row r="444" spans="1:36" ht="15">
      <c r="A444" s="69" t="s">
        <v>657</v>
      </c>
      <c r="B444" s="69" t="s">
        <v>657</v>
      </c>
      <c r="C444" s="70"/>
      <c r="D444" s="71"/>
      <c r="E444" s="72"/>
      <c r="F444" s="73"/>
      <c r="G444" s="70"/>
      <c r="H444" s="74"/>
      <c r="I444" s="75"/>
      <c r="J444" s="75"/>
      <c r="K444" s="35" t="s">
        <v>65</v>
      </c>
      <c r="L444" s="82">
        <v>444</v>
      </c>
      <c r="M444" s="82"/>
      <c r="N444" s="77"/>
      <c r="O444" s="84" t="s">
        <v>716</v>
      </c>
      <c r="P444" s="84" t="s">
        <v>716</v>
      </c>
      <c r="Q444" s="84" t="s">
        <v>1147</v>
      </c>
      <c r="R444" s="86" t="s">
        <v>1647</v>
      </c>
      <c r="S444" s="88">
        <v>43475.958333333336</v>
      </c>
      <c r="T444" s="84">
        <v>334</v>
      </c>
      <c r="U444" s="84">
        <v>57</v>
      </c>
      <c r="V444" s="84"/>
      <c r="W444" s="84"/>
      <c r="X444" s="84"/>
      <c r="Y444">
        <v>1</v>
      </c>
      <c r="Z444" s="83" t="str">
        <f>REPLACE(INDEX(GroupVertices[Group],MATCH(Edges[[#This Row],[Vertex 1]],GroupVertices[Vertex],0)),1,1,"")</f>
        <v>1</v>
      </c>
      <c r="AA444" s="83" t="str">
        <f>REPLACE(INDEX(GroupVertices[Group],MATCH(Edges[[#This Row],[Vertex 2]],GroupVertices[Vertex],0)),1,1,"")</f>
        <v>1</v>
      </c>
      <c r="AB444" s="49">
        <v>0</v>
      </c>
      <c r="AC444" s="50">
        <v>0</v>
      </c>
      <c r="AD444" s="49">
        <v>1</v>
      </c>
      <c r="AE444" s="50">
        <v>20</v>
      </c>
      <c r="AF444" s="49">
        <v>0</v>
      </c>
      <c r="AG444" s="50">
        <v>0</v>
      </c>
      <c r="AH444" s="49">
        <v>4</v>
      </c>
      <c r="AI444" s="50">
        <v>80</v>
      </c>
      <c r="AJ444" s="49">
        <v>5</v>
      </c>
    </row>
    <row r="445" spans="1:36" ht="15">
      <c r="A445" s="69" t="s">
        <v>658</v>
      </c>
      <c r="B445" s="69" t="s">
        <v>658</v>
      </c>
      <c r="C445" s="70"/>
      <c r="D445" s="71"/>
      <c r="E445" s="72"/>
      <c r="F445" s="73"/>
      <c r="G445" s="70"/>
      <c r="H445" s="74"/>
      <c r="I445" s="75"/>
      <c r="J445" s="75"/>
      <c r="K445" s="35" t="s">
        <v>65</v>
      </c>
      <c r="L445" s="82">
        <v>445</v>
      </c>
      <c r="M445" s="82"/>
      <c r="N445" s="77"/>
      <c r="O445" s="84" t="s">
        <v>716</v>
      </c>
      <c r="P445" s="84" t="s">
        <v>716</v>
      </c>
      <c r="Q445" s="84" t="s">
        <v>1148</v>
      </c>
      <c r="R445" s="86" t="s">
        <v>1648</v>
      </c>
      <c r="S445" s="88">
        <v>43476.27809027778</v>
      </c>
      <c r="T445" s="84">
        <v>641</v>
      </c>
      <c r="U445" s="84">
        <v>31</v>
      </c>
      <c r="V445" s="84"/>
      <c r="W445" s="84"/>
      <c r="X445" s="84"/>
      <c r="Y445">
        <v>1</v>
      </c>
      <c r="Z445" s="83" t="str">
        <f>REPLACE(INDEX(GroupVertices[Group],MATCH(Edges[[#This Row],[Vertex 1]],GroupVertices[Vertex],0)),1,1,"")</f>
        <v>1</v>
      </c>
      <c r="AA445" s="83" t="str">
        <f>REPLACE(INDEX(GroupVertices[Group],MATCH(Edges[[#This Row],[Vertex 2]],GroupVertices[Vertex],0)),1,1,"")</f>
        <v>1</v>
      </c>
      <c r="AB445" s="49">
        <v>1</v>
      </c>
      <c r="AC445" s="50">
        <v>3.7037037037037037</v>
      </c>
      <c r="AD445" s="49">
        <v>2</v>
      </c>
      <c r="AE445" s="50">
        <v>7.407407407407407</v>
      </c>
      <c r="AF445" s="49">
        <v>0</v>
      </c>
      <c r="AG445" s="50">
        <v>0</v>
      </c>
      <c r="AH445" s="49">
        <v>24</v>
      </c>
      <c r="AI445" s="50">
        <v>88.88888888888889</v>
      </c>
      <c r="AJ445" s="49">
        <v>27</v>
      </c>
    </row>
    <row r="446" spans="1:36" ht="15">
      <c r="A446" s="69" t="s">
        <v>659</v>
      </c>
      <c r="B446" s="69" t="s">
        <v>659</v>
      </c>
      <c r="C446" s="70"/>
      <c r="D446" s="71"/>
      <c r="E446" s="72"/>
      <c r="F446" s="73"/>
      <c r="G446" s="70"/>
      <c r="H446" s="74"/>
      <c r="I446" s="75"/>
      <c r="J446" s="75"/>
      <c r="K446" s="35" t="s">
        <v>65</v>
      </c>
      <c r="L446" s="82">
        <v>446</v>
      </c>
      <c r="M446" s="82"/>
      <c r="N446" s="77"/>
      <c r="O446" s="84" t="s">
        <v>716</v>
      </c>
      <c r="P446" s="84" t="s">
        <v>716</v>
      </c>
      <c r="Q446" s="84" t="s">
        <v>1149</v>
      </c>
      <c r="R446" s="86" t="s">
        <v>1649</v>
      </c>
      <c r="S446" s="88">
        <v>43476.78171296296</v>
      </c>
      <c r="T446" s="84">
        <v>2064</v>
      </c>
      <c r="U446" s="84">
        <v>195</v>
      </c>
      <c r="V446" s="84"/>
      <c r="W446" s="84"/>
      <c r="X446" s="84"/>
      <c r="Y446">
        <v>1</v>
      </c>
      <c r="Z446" s="83" t="str">
        <f>REPLACE(INDEX(GroupVertices[Group],MATCH(Edges[[#This Row],[Vertex 1]],GroupVertices[Vertex],0)),1,1,"")</f>
        <v>1</v>
      </c>
      <c r="AA446" s="83" t="str">
        <f>REPLACE(INDEX(GroupVertices[Group],MATCH(Edges[[#This Row],[Vertex 2]],GroupVertices[Vertex],0)),1,1,"")</f>
        <v>1</v>
      </c>
      <c r="AB446" s="49">
        <v>2</v>
      </c>
      <c r="AC446" s="50">
        <v>16.666666666666668</v>
      </c>
      <c r="AD446" s="49">
        <v>0</v>
      </c>
      <c r="AE446" s="50">
        <v>0</v>
      </c>
      <c r="AF446" s="49">
        <v>0</v>
      </c>
      <c r="AG446" s="50">
        <v>0</v>
      </c>
      <c r="AH446" s="49">
        <v>10</v>
      </c>
      <c r="AI446" s="50">
        <v>83.33333333333333</v>
      </c>
      <c r="AJ446" s="49">
        <v>12</v>
      </c>
    </row>
    <row r="447" spans="1:36" ht="15">
      <c r="A447" s="69" t="s">
        <v>660</v>
      </c>
      <c r="B447" s="69" t="s">
        <v>660</v>
      </c>
      <c r="C447" s="70"/>
      <c r="D447" s="71"/>
      <c r="E447" s="72"/>
      <c r="F447" s="73"/>
      <c r="G447" s="70"/>
      <c r="H447" s="74"/>
      <c r="I447" s="75"/>
      <c r="J447" s="75"/>
      <c r="K447" s="35" t="s">
        <v>65</v>
      </c>
      <c r="L447" s="82">
        <v>447</v>
      </c>
      <c r="M447" s="82"/>
      <c r="N447" s="77"/>
      <c r="O447" s="84" t="s">
        <v>716</v>
      </c>
      <c r="P447" s="84" t="s">
        <v>716</v>
      </c>
      <c r="Q447" s="84" t="s">
        <v>1150</v>
      </c>
      <c r="R447" s="86" t="s">
        <v>1650</v>
      </c>
      <c r="S447" s="88">
        <v>43476.947962962964</v>
      </c>
      <c r="T447" s="84">
        <v>290</v>
      </c>
      <c r="U447" s="84">
        <v>41</v>
      </c>
      <c r="V447" s="84"/>
      <c r="W447" s="84"/>
      <c r="X447" s="84"/>
      <c r="Y447">
        <v>1</v>
      </c>
      <c r="Z447" s="83" t="str">
        <f>REPLACE(INDEX(GroupVertices[Group],MATCH(Edges[[#This Row],[Vertex 1]],GroupVertices[Vertex],0)),1,1,"")</f>
        <v>1</v>
      </c>
      <c r="AA447" s="83" t="str">
        <f>REPLACE(INDEX(GroupVertices[Group],MATCH(Edges[[#This Row],[Vertex 2]],GroupVertices[Vertex],0)),1,1,"")</f>
        <v>1</v>
      </c>
      <c r="AB447" s="49">
        <v>0</v>
      </c>
      <c r="AC447" s="50">
        <v>0</v>
      </c>
      <c r="AD447" s="49">
        <v>0</v>
      </c>
      <c r="AE447" s="50">
        <v>0</v>
      </c>
      <c r="AF447" s="49">
        <v>0</v>
      </c>
      <c r="AG447" s="50">
        <v>0</v>
      </c>
      <c r="AH447" s="49">
        <v>33</v>
      </c>
      <c r="AI447" s="50">
        <v>100</v>
      </c>
      <c r="AJ447" s="49">
        <v>33</v>
      </c>
    </row>
    <row r="448" spans="1:36" ht="15">
      <c r="A448" s="69" t="s">
        <v>661</v>
      </c>
      <c r="B448" s="69" t="s">
        <v>661</v>
      </c>
      <c r="C448" s="70"/>
      <c r="D448" s="71"/>
      <c r="E448" s="72"/>
      <c r="F448" s="73"/>
      <c r="G448" s="70"/>
      <c r="H448" s="74"/>
      <c r="I448" s="75"/>
      <c r="J448" s="75"/>
      <c r="K448" s="35" t="s">
        <v>65</v>
      </c>
      <c r="L448" s="82">
        <v>448</v>
      </c>
      <c r="M448" s="82"/>
      <c r="N448" s="77"/>
      <c r="O448" s="84" t="s">
        <v>716</v>
      </c>
      <c r="P448" s="84" t="s">
        <v>716</v>
      </c>
      <c r="Q448" s="84" t="s">
        <v>1151</v>
      </c>
      <c r="R448" s="86" t="s">
        <v>1651</v>
      </c>
      <c r="S448" s="88">
        <v>43477.20861111111</v>
      </c>
      <c r="T448" s="84">
        <v>1367</v>
      </c>
      <c r="U448" s="84">
        <v>87</v>
      </c>
      <c r="V448" s="84"/>
      <c r="W448" s="84"/>
      <c r="X448" s="84"/>
      <c r="Y448">
        <v>1</v>
      </c>
      <c r="Z448" s="83" t="str">
        <f>REPLACE(INDEX(GroupVertices[Group],MATCH(Edges[[#This Row],[Vertex 1]],GroupVertices[Vertex],0)),1,1,"")</f>
        <v>1</v>
      </c>
      <c r="AA448" s="83" t="str">
        <f>REPLACE(INDEX(GroupVertices[Group],MATCH(Edges[[#This Row],[Vertex 2]],GroupVertices[Vertex],0)),1,1,"")</f>
        <v>1</v>
      </c>
      <c r="AB448" s="49">
        <v>1</v>
      </c>
      <c r="AC448" s="50">
        <v>8.333333333333334</v>
      </c>
      <c r="AD448" s="49">
        <v>0</v>
      </c>
      <c r="AE448" s="50">
        <v>0</v>
      </c>
      <c r="AF448" s="49">
        <v>0</v>
      </c>
      <c r="AG448" s="50">
        <v>0</v>
      </c>
      <c r="AH448" s="49">
        <v>11</v>
      </c>
      <c r="AI448" s="50">
        <v>91.66666666666667</v>
      </c>
      <c r="AJ448" s="49">
        <v>12</v>
      </c>
    </row>
    <row r="449" spans="1:36" ht="15">
      <c r="A449" s="69" t="s">
        <v>662</v>
      </c>
      <c r="B449" s="69" t="s">
        <v>662</v>
      </c>
      <c r="C449" s="70"/>
      <c r="D449" s="71"/>
      <c r="E449" s="72"/>
      <c r="F449" s="73"/>
      <c r="G449" s="70"/>
      <c r="H449" s="74"/>
      <c r="I449" s="75"/>
      <c r="J449" s="75"/>
      <c r="K449" s="35" t="s">
        <v>65</v>
      </c>
      <c r="L449" s="82">
        <v>449</v>
      </c>
      <c r="M449" s="82"/>
      <c r="N449" s="77"/>
      <c r="O449" s="84" t="s">
        <v>716</v>
      </c>
      <c r="P449" s="84" t="s">
        <v>716</v>
      </c>
      <c r="Q449" s="84" t="s">
        <v>1152</v>
      </c>
      <c r="R449" s="86" t="s">
        <v>1652</v>
      </c>
      <c r="S449" s="88">
        <v>43477.916666666664</v>
      </c>
      <c r="T449" s="84">
        <v>491</v>
      </c>
      <c r="U449" s="84">
        <v>50</v>
      </c>
      <c r="V449" s="84"/>
      <c r="W449" s="84"/>
      <c r="X449" s="84"/>
      <c r="Y449">
        <v>1</v>
      </c>
      <c r="Z449" s="83" t="str">
        <f>REPLACE(INDEX(GroupVertices[Group],MATCH(Edges[[#This Row],[Vertex 1]],GroupVertices[Vertex],0)),1,1,"")</f>
        <v>1</v>
      </c>
      <c r="AA449" s="83" t="str">
        <f>REPLACE(INDEX(GroupVertices[Group],MATCH(Edges[[#This Row],[Vertex 2]],GroupVertices[Vertex],0)),1,1,"")</f>
        <v>1</v>
      </c>
      <c r="AB449" s="49">
        <v>0</v>
      </c>
      <c r="AC449" s="50">
        <v>0</v>
      </c>
      <c r="AD449" s="49">
        <v>1</v>
      </c>
      <c r="AE449" s="50">
        <v>6.666666666666667</v>
      </c>
      <c r="AF449" s="49">
        <v>0</v>
      </c>
      <c r="AG449" s="50">
        <v>0</v>
      </c>
      <c r="AH449" s="49">
        <v>14</v>
      </c>
      <c r="AI449" s="50">
        <v>93.33333333333333</v>
      </c>
      <c r="AJ449" s="49">
        <v>15</v>
      </c>
    </row>
    <row r="450" spans="1:36" ht="15">
      <c r="A450" s="69" t="s">
        <v>663</v>
      </c>
      <c r="B450" s="69" t="s">
        <v>663</v>
      </c>
      <c r="C450" s="70"/>
      <c r="D450" s="71"/>
      <c r="E450" s="72"/>
      <c r="F450" s="73"/>
      <c r="G450" s="70"/>
      <c r="H450" s="74"/>
      <c r="I450" s="75"/>
      <c r="J450" s="75"/>
      <c r="K450" s="35" t="s">
        <v>65</v>
      </c>
      <c r="L450" s="82">
        <v>450</v>
      </c>
      <c r="M450" s="82"/>
      <c r="N450" s="77"/>
      <c r="O450" s="84" t="s">
        <v>716</v>
      </c>
      <c r="P450" s="84" t="s">
        <v>716</v>
      </c>
      <c r="Q450" s="84" t="s">
        <v>1153</v>
      </c>
      <c r="R450" s="86" t="s">
        <v>1653</v>
      </c>
      <c r="S450" s="88">
        <v>43478.25021990741</v>
      </c>
      <c r="T450" s="84">
        <v>411</v>
      </c>
      <c r="U450" s="84">
        <v>12</v>
      </c>
      <c r="V450" s="84"/>
      <c r="W450" s="84"/>
      <c r="X450" s="84"/>
      <c r="Y450">
        <v>1</v>
      </c>
      <c r="Z450" s="83" t="str">
        <f>REPLACE(INDEX(GroupVertices[Group],MATCH(Edges[[#This Row],[Vertex 1]],GroupVertices[Vertex],0)),1,1,"")</f>
        <v>1</v>
      </c>
      <c r="AA450" s="83" t="str">
        <f>REPLACE(INDEX(GroupVertices[Group],MATCH(Edges[[#This Row],[Vertex 2]],GroupVertices[Vertex],0)),1,1,"")</f>
        <v>1</v>
      </c>
      <c r="AB450" s="49">
        <v>3</v>
      </c>
      <c r="AC450" s="50">
        <v>16.666666666666668</v>
      </c>
      <c r="AD450" s="49">
        <v>0</v>
      </c>
      <c r="AE450" s="50">
        <v>0</v>
      </c>
      <c r="AF450" s="49">
        <v>0</v>
      </c>
      <c r="AG450" s="50">
        <v>0</v>
      </c>
      <c r="AH450" s="49">
        <v>15</v>
      </c>
      <c r="AI450" s="50">
        <v>83.33333333333333</v>
      </c>
      <c r="AJ450" s="49">
        <v>18</v>
      </c>
    </row>
    <row r="451" spans="1:36" ht="15">
      <c r="A451" s="69" t="s">
        <v>664</v>
      </c>
      <c r="B451" s="69" t="s">
        <v>664</v>
      </c>
      <c r="C451" s="70"/>
      <c r="D451" s="71"/>
      <c r="E451" s="72"/>
      <c r="F451" s="73"/>
      <c r="G451" s="70"/>
      <c r="H451" s="74"/>
      <c r="I451" s="75"/>
      <c r="J451" s="75"/>
      <c r="K451" s="35" t="s">
        <v>65</v>
      </c>
      <c r="L451" s="82">
        <v>451</v>
      </c>
      <c r="M451" s="82"/>
      <c r="N451" s="77"/>
      <c r="O451" s="84" t="s">
        <v>716</v>
      </c>
      <c r="P451" s="84" t="s">
        <v>716</v>
      </c>
      <c r="Q451" s="84" t="s">
        <v>1154</v>
      </c>
      <c r="R451" s="86" t="s">
        <v>1654</v>
      </c>
      <c r="S451" s="88">
        <v>43478.899305555555</v>
      </c>
      <c r="T451" s="84">
        <v>2196</v>
      </c>
      <c r="U451" s="84">
        <v>18</v>
      </c>
      <c r="V451" s="84"/>
      <c r="W451" s="84"/>
      <c r="X451" s="84"/>
      <c r="Y451">
        <v>1</v>
      </c>
      <c r="Z451" s="83" t="str">
        <f>REPLACE(INDEX(GroupVertices[Group],MATCH(Edges[[#This Row],[Vertex 1]],GroupVertices[Vertex],0)),1,1,"")</f>
        <v>1</v>
      </c>
      <c r="AA451" s="83" t="str">
        <f>REPLACE(INDEX(GroupVertices[Group],MATCH(Edges[[#This Row],[Vertex 2]],GroupVertices[Vertex],0)),1,1,"")</f>
        <v>1</v>
      </c>
      <c r="AB451" s="49">
        <v>1</v>
      </c>
      <c r="AC451" s="50">
        <v>50</v>
      </c>
      <c r="AD451" s="49">
        <v>0</v>
      </c>
      <c r="AE451" s="50">
        <v>0</v>
      </c>
      <c r="AF451" s="49">
        <v>0</v>
      </c>
      <c r="AG451" s="50">
        <v>0</v>
      </c>
      <c r="AH451" s="49">
        <v>1</v>
      </c>
      <c r="AI451" s="50">
        <v>50</v>
      </c>
      <c r="AJ451" s="49">
        <v>2</v>
      </c>
    </row>
    <row r="452" spans="1:36" ht="15">
      <c r="A452" s="69" t="s">
        <v>665</v>
      </c>
      <c r="B452" s="69" t="s">
        <v>665</v>
      </c>
      <c r="C452" s="70"/>
      <c r="D452" s="71"/>
      <c r="E452" s="72"/>
      <c r="F452" s="73"/>
      <c r="G452" s="70"/>
      <c r="H452" s="74"/>
      <c r="I452" s="75"/>
      <c r="J452" s="75"/>
      <c r="K452" s="35" t="s">
        <v>65</v>
      </c>
      <c r="L452" s="82">
        <v>452</v>
      </c>
      <c r="M452" s="82"/>
      <c r="N452" s="77"/>
      <c r="O452" s="84" t="s">
        <v>716</v>
      </c>
      <c r="P452" s="84" t="s">
        <v>716</v>
      </c>
      <c r="Q452" s="84" t="s">
        <v>1155</v>
      </c>
      <c r="R452" s="86" t="s">
        <v>1655</v>
      </c>
      <c r="S452" s="88">
        <v>43479.25925925926</v>
      </c>
      <c r="T452" s="84">
        <v>775</v>
      </c>
      <c r="U452" s="84">
        <v>12</v>
      </c>
      <c r="V452" s="84"/>
      <c r="W452" s="84"/>
      <c r="X452" s="84" t="s">
        <v>1801</v>
      </c>
      <c r="Y452">
        <v>1</v>
      </c>
      <c r="Z452" s="83" t="str">
        <f>REPLACE(INDEX(GroupVertices[Group],MATCH(Edges[[#This Row],[Vertex 1]],GroupVertices[Vertex],0)),1,1,"")</f>
        <v>1</v>
      </c>
      <c r="AA452" s="83" t="str">
        <f>REPLACE(INDEX(GroupVertices[Group],MATCH(Edges[[#This Row],[Vertex 2]],GroupVertices[Vertex],0)),1,1,"")</f>
        <v>1</v>
      </c>
      <c r="AB452" s="49">
        <v>5</v>
      </c>
      <c r="AC452" s="50">
        <v>17.857142857142858</v>
      </c>
      <c r="AD452" s="49">
        <v>0</v>
      </c>
      <c r="AE452" s="50">
        <v>0</v>
      </c>
      <c r="AF452" s="49">
        <v>0</v>
      </c>
      <c r="AG452" s="50">
        <v>0</v>
      </c>
      <c r="AH452" s="49">
        <v>23</v>
      </c>
      <c r="AI452" s="50">
        <v>82.14285714285714</v>
      </c>
      <c r="AJ452" s="49">
        <v>28</v>
      </c>
    </row>
    <row r="453" spans="1:36" ht="15">
      <c r="A453" s="69" t="s">
        <v>666</v>
      </c>
      <c r="B453" s="69" t="s">
        <v>666</v>
      </c>
      <c r="C453" s="70"/>
      <c r="D453" s="71"/>
      <c r="E453" s="72"/>
      <c r="F453" s="73"/>
      <c r="G453" s="70"/>
      <c r="H453" s="74"/>
      <c r="I453" s="75"/>
      <c r="J453" s="75"/>
      <c r="K453" s="35" t="s">
        <v>65</v>
      </c>
      <c r="L453" s="82">
        <v>453</v>
      </c>
      <c r="M453" s="82"/>
      <c r="N453" s="77"/>
      <c r="O453" s="84" t="s">
        <v>716</v>
      </c>
      <c r="P453" s="84" t="s">
        <v>716</v>
      </c>
      <c r="Q453" s="84" t="s">
        <v>1156</v>
      </c>
      <c r="R453" s="86" t="s">
        <v>1656</v>
      </c>
      <c r="S453" s="88">
        <v>43479.56123842593</v>
      </c>
      <c r="T453" s="84">
        <v>2015</v>
      </c>
      <c r="U453" s="84">
        <v>152</v>
      </c>
      <c r="V453" s="84"/>
      <c r="W453" s="84"/>
      <c r="X453" s="84" t="s">
        <v>1802</v>
      </c>
      <c r="Y453">
        <v>1</v>
      </c>
      <c r="Z453" s="83" t="str">
        <f>REPLACE(INDEX(GroupVertices[Group],MATCH(Edges[[#This Row],[Vertex 1]],GroupVertices[Vertex],0)),1,1,"")</f>
        <v>1</v>
      </c>
      <c r="AA453" s="83" t="str">
        <f>REPLACE(INDEX(GroupVertices[Group],MATCH(Edges[[#This Row],[Vertex 2]],GroupVertices[Vertex],0)),1,1,"")</f>
        <v>1</v>
      </c>
      <c r="AB453" s="49">
        <v>1</v>
      </c>
      <c r="AC453" s="50">
        <v>10</v>
      </c>
      <c r="AD453" s="49">
        <v>0</v>
      </c>
      <c r="AE453" s="50">
        <v>0</v>
      </c>
      <c r="AF453" s="49">
        <v>0</v>
      </c>
      <c r="AG453" s="50">
        <v>0</v>
      </c>
      <c r="AH453" s="49">
        <v>9</v>
      </c>
      <c r="AI453" s="50">
        <v>90</v>
      </c>
      <c r="AJ453" s="49">
        <v>10</v>
      </c>
    </row>
    <row r="454" spans="1:36" ht="15">
      <c r="A454" s="69" t="s">
        <v>667</v>
      </c>
      <c r="B454" s="69" t="s">
        <v>667</v>
      </c>
      <c r="C454" s="70"/>
      <c r="D454" s="71"/>
      <c r="E454" s="72"/>
      <c r="F454" s="73"/>
      <c r="G454" s="70"/>
      <c r="H454" s="74"/>
      <c r="I454" s="75"/>
      <c r="J454" s="75"/>
      <c r="K454" s="35" t="s">
        <v>65</v>
      </c>
      <c r="L454" s="82">
        <v>454</v>
      </c>
      <c r="M454" s="82"/>
      <c r="N454" s="77"/>
      <c r="O454" s="84" t="s">
        <v>716</v>
      </c>
      <c r="P454" s="84" t="s">
        <v>716</v>
      </c>
      <c r="Q454" s="84" t="s">
        <v>1157</v>
      </c>
      <c r="R454" s="86" t="s">
        <v>1657</v>
      </c>
      <c r="S454" s="88">
        <v>43479.830671296295</v>
      </c>
      <c r="T454" s="84">
        <v>1045</v>
      </c>
      <c r="U454" s="84">
        <v>43</v>
      </c>
      <c r="V454" s="84"/>
      <c r="W454" s="84"/>
      <c r="X454" s="84"/>
      <c r="Y454">
        <v>1</v>
      </c>
      <c r="Z454" s="83" t="str">
        <f>REPLACE(INDEX(GroupVertices[Group],MATCH(Edges[[#This Row],[Vertex 1]],GroupVertices[Vertex],0)),1,1,"")</f>
        <v>1</v>
      </c>
      <c r="AA454" s="83" t="str">
        <f>REPLACE(INDEX(GroupVertices[Group],MATCH(Edges[[#This Row],[Vertex 2]],GroupVertices[Vertex],0)),1,1,"")</f>
        <v>1</v>
      </c>
      <c r="AB454" s="49">
        <v>0</v>
      </c>
      <c r="AC454" s="50">
        <v>0</v>
      </c>
      <c r="AD454" s="49">
        <v>0</v>
      </c>
      <c r="AE454" s="50">
        <v>0</v>
      </c>
      <c r="AF454" s="49">
        <v>0</v>
      </c>
      <c r="AG454" s="50">
        <v>0</v>
      </c>
      <c r="AH454" s="49">
        <v>13</v>
      </c>
      <c r="AI454" s="50">
        <v>100</v>
      </c>
      <c r="AJ454" s="49">
        <v>13</v>
      </c>
    </row>
    <row r="455" spans="1:36" ht="15">
      <c r="A455" s="69" t="s">
        <v>668</v>
      </c>
      <c r="B455" s="69" t="s">
        <v>668</v>
      </c>
      <c r="C455" s="70"/>
      <c r="D455" s="71"/>
      <c r="E455" s="72"/>
      <c r="F455" s="73"/>
      <c r="G455" s="70"/>
      <c r="H455" s="74"/>
      <c r="I455" s="75"/>
      <c r="J455" s="75"/>
      <c r="K455" s="35" t="s">
        <v>65</v>
      </c>
      <c r="L455" s="82">
        <v>455</v>
      </c>
      <c r="M455" s="82"/>
      <c r="N455" s="77"/>
      <c r="O455" s="84" t="s">
        <v>716</v>
      </c>
      <c r="P455" s="84" t="s">
        <v>716</v>
      </c>
      <c r="Q455" s="84" t="s">
        <v>1158</v>
      </c>
      <c r="R455" s="86" t="s">
        <v>1658</v>
      </c>
      <c r="S455" s="88">
        <v>43479.968831018516</v>
      </c>
      <c r="T455" s="84">
        <v>2586</v>
      </c>
      <c r="U455" s="84">
        <v>65</v>
      </c>
      <c r="V455" s="84"/>
      <c r="W455" s="84"/>
      <c r="X455" s="84"/>
      <c r="Y455">
        <v>1</v>
      </c>
      <c r="Z455" s="83" t="str">
        <f>REPLACE(INDEX(GroupVertices[Group],MATCH(Edges[[#This Row],[Vertex 1]],GroupVertices[Vertex],0)),1,1,"")</f>
        <v>1</v>
      </c>
      <c r="AA455" s="83" t="str">
        <f>REPLACE(INDEX(GroupVertices[Group],MATCH(Edges[[#This Row],[Vertex 2]],GroupVertices[Vertex],0)),1,1,"")</f>
        <v>1</v>
      </c>
      <c r="AB455" s="49">
        <v>2</v>
      </c>
      <c r="AC455" s="50">
        <v>11.11111111111111</v>
      </c>
      <c r="AD455" s="49">
        <v>1</v>
      </c>
      <c r="AE455" s="50">
        <v>5.555555555555555</v>
      </c>
      <c r="AF455" s="49">
        <v>0</v>
      </c>
      <c r="AG455" s="50">
        <v>0</v>
      </c>
      <c r="AH455" s="49">
        <v>15</v>
      </c>
      <c r="AI455" s="50">
        <v>83.33333333333333</v>
      </c>
      <c r="AJ455" s="49">
        <v>18</v>
      </c>
    </row>
    <row r="456" spans="1:36" ht="15">
      <c r="A456" s="69" t="s">
        <v>669</v>
      </c>
      <c r="B456" s="69" t="s">
        <v>669</v>
      </c>
      <c r="C456" s="70"/>
      <c r="D456" s="71"/>
      <c r="E456" s="72"/>
      <c r="F456" s="73"/>
      <c r="G456" s="70"/>
      <c r="H456" s="74"/>
      <c r="I456" s="75"/>
      <c r="J456" s="75"/>
      <c r="K456" s="35" t="s">
        <v>65</v>
      </c>
      <c r="L456" s="82">
        <v>456</v>
      </c>
      <c r="M456" s="82"/>
      <c r="N456" s="77"/>
      <c r="O456" s="84" t="s">
        <v>716</v>
      </c>
      <c r="P456" s="84" t="s">
        <v>716</v>
      </c>
      <c r="Q456" s="84" t="s">
        <v>1159</v>
      </c>
      <c r="R456" s="86" t="s">
        <v>1659</v>
      </c>
      <c r="S456" s="88">
        <v>43480.14596064815</v>
      </c>
      <c r="T456" s="84">
        <v>131</v>
      </c>
      <c r="U456" s="84">
        <v>9</v>
      </c>
      <c r="V456" s="84"/>
      <c r="W456" s="84"/>
      <c r="X456" s="84" t="s">
        <v>1713</v>
      </c>
      <c r="Y456">
        <v>1</v>
      </c>
      <c r="Z456" s="83" t="str">
        <f>REPLACE(INDEX(GroupVertices[Group],MATCH(Edges[[#This Row],[Vertex 1]],GroupVertices[Vertex],0)),1,1,"")</f>
        <v>1</v>
      </c>
      <c r="AA456" s="83" t="str">
        <f>REPLACE(INDEX(GroupVertices[Group],MATCH(Edges[[#This Row],[Vertex 2]],GroupVertices[Vertex],0)),1,1,"")</f>
        <v>1</v>
      </c>
      <c r="AB456" s="49">
        <v>1</v>
      </c>
      <c r="AC456" s="50">
        <v>2.272727272727273</v>
      </c>
      <c r="AD456" s="49">
        <v>6</v>
      </c>
      <c r="AE456" s="50">
        <v>13.636363636363637</v>
      </c>
      <c r="AF456" s="49">
        <v>0</v>
      </c>
      <c r="AG456" s="50">
        <v>0</v>
      </c>
      <c r="AH456" s="49">
        <v>37</v>
      </c>
      <c r="AI456" s="50">
        <v>84.0909090909091</v>
      </c>
      <c r="AJ456" s="49">
        <v>44</v>
      </c>
    </row>
    <row r="457" spans="1:36" ht="15">
      <c r="A457" s="69" t="s">
        <v>670</v>
      </c>
      <c r="B457" s="69" t="s">
        <v>670</v>
      </c>
      <c r="C457" s="70"/>
      <c r="D457" s="71"/>
      <c r="E457" s="72"/>
      <c r="F457" s="73"/>
      <c r="G457" s="70"/>
      <c r="H457" s="74"/>
      <c r="I457" s="75"/>
      <c r="J457" s="75"/>
      <c r="K457" s="35" t="s">
        <v>65</v>
      </c>
      <c r="L457" s="82">
        <v>457</v>
      </c>
      <c r="M457" s="82"/>
      <c r="N457" s="77"/>
      <c r="O457" s="84" t="s">
        <v>716</v>
      </c>
      <c r="P457" s="84" t="s">
        <v>716</v>
      </c>
      <c r="Q457" s="84" t="s">
        <v>1160</v>
      </c>
      <c r="R457" s="86" t="s">
        <v>1660</v>
      </c>
      <c r="S457" s="88">
        <v>43480.270833333336</v>
      </c>
      <c r="T457" s="84">
        <v>806</v>
      </c>
      <c r="U457" s="84">
        <v>14</v>
      </c>
      <c r="V457" s="84"/>
      <c r="W457" s="84"/>
      <c r="X457" s="84"/>
      <c r="Y457">
        <v>1</v>
      </c>
      <c r="Z457" s="83" t="str">
        <f>REPLACE(INDEX(GroupVertices[Group],MATCH(Edges[[#This Row],[Vertex 1]],GroupVertices[Vertex],0)),1,1,"")</f>
        <v>1</v>
      </c>
      <c r="AA457" s="83" t="str">
        <f>REPLACE(INDEX(GroupVertices[Group],MATCH(Edges[[#This Row],[Vertex 2]],GroupVertices[Vertex],0)),1,1,"")</f>
        <v>1</v>
      </c>
      <c r="AB457" s="49">
        <v>1</v>
      </c>
      <c r="AC457" s="50">
        <v>12.5</v>
      </c>
      <c r="AD457" s="49">
        <v>0</v>
      </c>
      <c r="AE457" s="50">
        <v>0</v>
      </c>
      <c r="AF457" s="49">
        <v>0</v>
      </c>
      <c r="AG457" s="50">
        <v>0</v>
      </c>
      <c r="AH457" s="49">
        <v>7</v>
      </c>
      <c r="AI457" s="50">
        <v>87.5</v>
      </c>
      <c r="AJ457" s="49">
        <v>8</v>
      </c>
    </row>
    <row r="458" spans="1:36" ht="15">
      <c r="A458" s="69" t="s">
        <v>671</v>
      </c>
      <c r="B458" s="69" t="s">
        <v>671</v>
      </c>
      <c r="C458" s="70"/>
      <c r="D458" s="71"/>
      <c r="E458" s="72"/>
      <c r="F458" s="73"/>
      <c r="G458" s="70"/>
      <c r="H458" s="74"/>
      <c r="I458" s="75"/>
      <c r="J458" s="75"/>
      <c r="K458" s="35" t="s">
        <v>65</v>
      </c>
      <c r="L458" s="82">
        <v>458</v>
      </c>
      <c r="M458" s="82"/>
      <c r="N458" s="77"/>
      <c r="O458" s="84" t="s">
        <v>716</v>
      </c>
      <c r="P458" s="84" t="s">
        <v>716</v>
      </c>
      <c r="Q458" s="84" t="s">
        <v>1161</v>
      </c>
      <c r="R458" s="86" t="s">
        <v>1661</v>
      </c>
      <c r="S458" s="88">
        <v>43480.435891203706</v>
      </c>
      <c r="T458" s="84">
        <v>1612</v>
      </c>
      <c r="U458" s="84">
        <v>41</v>
      </c>
      <c r="V458" s="84"/>
      <c r="W458" s="84"/>
      <c r="X458" s="84"/>
      <c r="Y458">
        <v>1</v>
      </c>
      <c r="Z458" s="83" t="str">
        <f>REPLACE(INDEX(GroupVertices[Group],MATCH(Edges[[#This Row],[Vertex 1]],GroupVertices[Vertex],0)),1,1,"")</f>
        <v>1</v>
      </c>
      <c r="AA458" s="83" t="str">
        <f>REPLACE(INDEX(GroupVertices[Group],MATCH(Edges[[#This Row],[Vertex 2]],GroupVertices[Vertex],0)),1,1,"")</f>
        <v>1</v>
      </c>
      <c r="AB458" s="49">
        <v>2</v>
      </c>
      <c r="AC458" s="50">
        <v>12.5</v>
      </c>
      <c r="AD458" s="49">
        <v>0</v>
      </c>
      <c r="AE458" s="50">
        <v>0</v>
      </c>
      <c r="AF458" s="49">
        <v>0</v>
      </c>
      <c r="AG458" s="50">
        <v>0</v>
      </c>
      <c r="AH458" s="49">
        <v>14</v>
      </c>
      <c r="AI458" s="50">
        <v>87.5</v>
      </c>
      <c r="AJ458" s="49">
        <v>16</v>
      </c>
    </row>
    <row r="459" spans="1:36" ht="15">
      <c r="A459" s="69" t="s">
        <v>672</v>
      </c>
      <c r="B459" s="69" t="s">
        <v>672</v>
      </c>
      <c r="C459" s="70"/>
      <c r="D459" s="71"/>
      <c r="E459" s="72"/>
      <c r="F459" s="73"/>
      <c r="G459" s="70"/>
      <c r="H459" s="74"/>
      <c r="I459" s="75"/>
      <c r="J459" s="75"/>
      <c r="K459" s="35" t="s">
        <v>65</v>
      </c>
      <c r="L459" s="82">
        <v>459</v>
      </c>
      <c r="M459" s="82"/>
      <c r="N459" s="77"/>
      <c r="O459" s="84" t="s">
        <v>716</v>
      </c>
      <c r="P459" s="84" t="s">
        <v>716</v>
      </c>
      <c r="Q459" s="84" t="s">
        <v>1162</v>
      </c>
      <c r="R459" s="86" t="s">
        <v>1662</v>
      </c>
      <c r="S459" s="88">
        <v>43480.83495370371</v>
      </c>
      <c r="T459" s="84">
        <v>297</v>
      </c>
      <c r="U459" s="84">
        <v>46</v>
      </c>
      <c r="V459" s="84"/>
      <c r="W459" s="84"/>
      <c r="X459" s="84"/>
      <c r="Y459">
        <v>1</v>
      </c>
      <c r="Z459" s="83" t="str">
        <f>REPLACE(INDEX(GroupVertices[Group],MATCH(Edges[[#This Row],[Vertex 1]],GroupVertices[Vertex],0)),1,1,"")</f>
        <v>1</v>
      </c>
      <c r="AA459" s="83" t="str">
        <f>REPLACE(INDEX(GroupVertices[Group],MATCH(Edges[[#This Row],[Vertex 2]],GroupVertices[Vertex],0)),1,1,"")</f>
        <v>1</v>
      </c>
      <c r="AB459" s="49">
        <v>0</v>
      </c>
      <c r="AC459" s="50">
        <v>0</v>
      </c>
      <c r="AD459" s="49">
        <v>1</v>
      </c>
      <c r="AE459" s="50">
        <v>6.25</v>
      </c>
      <c r="AF459" s="49">
        <v>0</v>
      </c>
      <c r="AG459" s="50">
        <v>0</v>
      </c>
      <c r="AH459" s="49">
        <v>15</v>
      </c>
      <c r="AI459" s="50">
        <v>93.75</v>
      </c>
      <c r="AJ459" s="49">
        <v>16</v>
      </c>
    </row>
    <row r="460" spans="1:36" ht="15">
      <c r="A460" s="69" t="s">
        <v>673</v>
      </c>
      <c r="B460" s="69" t="s">
        <v>673</v>
      </c>
      <c r="C460" s="70"/>
      <c r="D460" s="71"/>
      <c r="E460" s="72"/>
      <c r="F460" s="73"/>
      <c r="G460" s="70"/>
      <c r="H460" s="74"/>
      <c r="I460" s="75"/>
      <c r="J460" s="75"/>
      <c r="K460" s="35" t="s">
        <v>65</v>
      </c>
      <c r="L460" s="82">
        <v>460</v>
      </c>
      <c r="M460" s="82"/>
      <c r="N460" s="77"/>
      <c r="O460" s="84" t="s">
        <v>716</v>
      </c>
      <c r="P460" s="84" t="s">
        <v>716</v>
      </c>
      <c r="Q460" s="84" t="s">
        <v>1163</v>
      </c>
      <c r="R460" s="86" t="s">
        <v>1663</v>
      </c>
      <c r="S460" s="88">
        <v>43481</v>
      </c>
      <c r="T460" s="84">
        <v>176</v>
      </c>
      <c r="U460" s="84">
        <v>2</v>
      </c>
      <c r="V460" s="84"/>
      <c r="W460" s="84"/>
      <c r="X460" s="84"/>
      <c r="Y460">
        <v>1</v>
      </c>
      <c r="Z460" s="83" t="str">
        <f>REPLACE(INDEX(GroupVertices[Group],MATCH(Edges[[#This Row],[Vertex 1]],GroupVertices[Vertex],0)),1,1,"")</f>
        <v>1</v>
      </c>
      <c r="AA460" s="83" t="str">
        <f>REPLACE(INDEX(GroupVertices[Group],MATCH(Edges[[#This Row],[Vertex 2]],GroupVertices[Vertex],0)),1,1,"")</f>
        <v>1</v>
      </c>
      <c r="AB460" s="49">
        <v>1</v>
      </c>
      <c r="AC460" s="50">
        <v>12.5</v>
      </c>
      <c r="AD460" s="49">
        <v>0</v>
      </c>
      <c r="AE460" s="50">
        <v>0</v>
      </c>
      <c r="AF460" s="49">
        <v>0</v>
      </c>
      <c r="AG460" s="50">
        <v>0</v>
      </c>
      <c r="AH460" s="49">
        <v>7</v>
      </c>
      <c r="AI460" s="50">
        <v>87.5</v>
      </c>
      <c r="AJ460" s="49">
        <v>8</v>
      </c>
    </row>
    <row r="461" spans="1:36" ht="15">
      <c r="A461" s="69" t="s">
        <v>674</v>
      </c>
      <c r="B461" s="69" t="s">
        <v>674</v>
      </c>
      <c r="C461" s="70"/>
      <c r="D461" s="71"/>
      <c r="E461" s="72"/>
      <c r="F461" s="73"/>
      <c r="G461" s="70"/>
      <c r="H461" s="74"/>
      <c r="I461" s="75"/>
      <c r="J461" s="75"/>
      <c r="K461" s="35" t="s">
        <v>65</v>
      </c>
      <c r="L461" s="82">
        <v>461</v>
      </c>
      <c r="M461" s="82"/>
      <c r="N461" s="77"/>
      <c r="O461" s="84" t="s">
        <v>716</v>
      </c>
      <c r="P461" s="84" t="s">
        <v>716</v>
      </c>
      <c r="Q461" s="84" t="s">
        <v>1164</v>
      </c>
      <c r="R461" s="86" t="s">
        <v>1664</v>
      </c>
      <c r="S461" s="88">
        <v>43481.26768518519</v>
      </c>
      <c r="T461" s="84">
        <v>465</v>
      </c>
      <c r="U461" s="84">
        <v>6</v>
      </c>
      <c r="V461" s="84"/>
      <c r="W461" s="84"/>
      <c r="X461" s="84" t="s">
        <v>1713</v>
      </c>
      <c r="Y461">
        <v>1</v>
      </c>
      <c r="Z461" s="83" t="str">
        <f>REPLACE(INDEX(GroupVertices[Group],MATCH(Edges[[#This Row],[Vertex 1]],GroupVertices[Vertex],0)),1,1,"")</f>
        <v>1</v>
      </c>
      <c r="AA461" s="83" t="str">
        <f>REPLACE(INDEX(GroupVertices[Group],MATCH(Edges[[#This Row],[Vertex 2]],GroupVertices[Vertex],0)),1,1,"")</f>
        <v>1</v>
      </c>
      <c r="AB461" s="49">
        <v>0</v>
      </c>
      <c r="AC461" s="50">
        <v>0</v>
      </c>
      <c r="AD461" s="49">
        <v>0</v>
      </c>
      <c r="AE461" s="50">
        <v>0</v>
      </c>
      <c r="AF461" s="49">
        <v>0</v>
      </c>
      <c r="AG461" s="50">
        <v>0</v>
      </c>
      <c r="AH461" s="49">
        <v>19</v>
      </c>
      <c r="AI461" s="50">
        <v>100</v>
      </c>
      <c r="AJ461" s="49">
        <v>19</v>
      </c>
    </row>
    <row r="462" spans="1:36" ht="15">
      <c r="A462" s="69" t="s">
        <v>675</v>
      </c>
      <c r="B462" s="69" t="s">
        <v>675</v>
      </c>
      <c r="C462" s="70"/>
      <c r="D462" s="71"/>
      <c r="E462" s="72"/>
      <c r="F462" s="73"/>
      <c r="G462" s="70"/>
      <c r="H462" s="74"/>
      <c r="I462" s="75"/>
      <c r="J462" s="75"/>
      <c r="K462" s="35" t="s">
        <v>65</v>
      </c>
      <c r="L462" s="82">
        <v>462</v>
      </c>
      <c r="M462" s="82"/>
      <c r="N462" s="77"/>
      <c r="O462" s="84" t="s">
        <v>716</v>
      </c>
      <c r="P462" s="84" t="s">
        <v>716</v>
      </c>
      <c r="Q462" s="84" t="s">
        <v>1165</v>
      </c>
      <c r="R462" s="86" t="s">
        <v>1665</v>
      </c>
      <c r="S462" s="88">
        <v>43481.51180555556</v>
      </c>
      <c r="T462" s="84">
        <v>2279</v>
      </c>
      <c r="U462" s="84">
        <v>225</v>
      </c>
      <c r="V462" s="84"/>
      <c r="W462" s="84"/>
      <c r="X462" s="84" t="s">
        <v>1729</v>
      </c>
      <c r="Y462">
        <v>1</v>
      </c>
      <c r="Z462" s="83" t="str">
        <f>REPLACE(INDEX(GroupVertices[Group],MATCH(Edges[[#This Row],[Vertex 1]],GroupVertices[Vertex],0)),1,1,"")</f>
        <v>1</v>
      </c>
      <c r="AA462" s="83" t="str">
        <f>REPLACE(INDEX(GroupVertices[Group],MATCH(Edges[[#This Row],[Vertex 2]],GroupVertices[Vertex],0)),1,1,"")</f>
        <v>1</v>
      </c>
      <c r="AB462" s="49">
        <v>1</v>
      </c>
      <c r="AC462" s="50">
        <v>9.090909090909092</v>
      </c>
      <c r="AD462" s="49">
        <v>0</v>
      </c>
      <c r="AE462" s="50">
        <v>0</v>
      </c>
      <c r="AF462" s="49">
        <v>0</v>
      </c>
      <c r="AG462" s="50">
        <v>0</v>
      </c>
      <c r="AH462" s="49">
        <v>10</v>
      </c>
      <c r="AI462" s="50">
        <v>90.9090909090909</v>
      </c>
      <c r="AJ462" s="49">
        <v>11</v>
      </c>
    </row>
    <row r="463" spans="1:36" ht="15">
      <c r="A463" s="69" t="s">
        <v>676</v>
      </c>
      <c r="B463" s="69" t="s">
        <v>676</v>
      </c>
      <c r="C463" s="70"/>
      <c r="D463" s="71"/>
      <c r="E463" s="72"/>
      <c r="F463" s="73"/>
      <c r="G463" s="70"/>
      <c r="H463" s="74"/>
      <c r="I463" s="75"/>
      <c r="J463" s="75"/>
      <c r="K463" s="35" t="s">
        <v>65</v>
      </c>
      <c r="L463" s="82">
        <v>463</v>
      </c>
      <c r="M463" s="82"/>
      <c r="N463" s="77"/>
      <c r="O463" s="84" t="s">
        <v>716</v>
      </c>
      <c r="P463" s="84" t="s">
        <v>716</v>
      </c>
      <c r="Q463" s="84" t="s">
        <v>1166</v>
      </c>
      <c r="R463" s="86" t="s">
        <v>1666</v>
      </c>
      <c r="S463" s="88">
        <v>43481.805613425924</v>
      </c>
      <c r="T463" s="84">
        <v>2155</v>
      </c>
      <c r="U463" s="84">
        <v>178</v>
      </c>
      <c r="V463" s="84"/>
      <c r="W463" s="84"/>
      <c r="X463" s="84"/>
      <c r="Y463">
        <v>1</v>
      </c>
      <c r="Z463" s="83" t="str">
        <f>REPLACE(INDEX(GroupVertices[Group],MATCH(Edges[[#This Row],[Vertex 1]],GroupVertices[Vertex],0)),1,1,"")</f>
        <v>1</v>
      </c>
      <c r="AA463" s="83" t="str">
        <f>REPLACE(INDEX(GroupVertices[Group],MATCH(Edges[[#This Row],[Vertex 2]],GroupVertices[Vertex],0)),1,1,"")</f>
        <v>1</v>
      </c>
      <c r="AB463" s="49">
        <v>2</v>
      </c>
      <c r="AC463" s="50">
        <v>9.523809523809524</v>
      </c>
      <c r="AD463" s="49">
        <v>0</v>
      </c>
      <c r="AE463" s="50">
        <v>0</v>
      </c>
      <c r="AF463" s="49">
        <v>0</v>
      </c>
      <c r="AG463" s="50">
        <v>0</v>
      </c>
      <c r="AH463" s="49">
        <v>19</v>
      </c>
      <c r="AI463" s="50">
        <v>90.47619047619048</v>
      </c>
      <c r="AJ463" s="49">
        <v>21</v>
      </c>
    </row>
    <row r="464" spans="1:36" ht="15">
      <c r="A464" s="69" t="s">
        <v>677</v>
      </c>
      <c r="B464" s="69" t="s">
        <v>677</v>
      </c>
      <c r="C464" s="70"/>
      <c r="D464" s="71"/>
      <c r="E464" s="72"/>
      <c r="F464" s="73"/>
      <c r="G464" s="70"/>
      <c r="H464" s="74"/>
      <c r="I464" s="75"/>
      <c r="J464" s="75"/>
      <c r="K464" s="35" t="s">
        <v>65</v>
      </c>
      <c r="L464" s="82">
        <v>464</v>
      </c>
      <c r="M464" s="82"/>
      <c r="N464" s="77"/>
      <c r="O464" s="84" t="s">
        <v>716</v>
      </c>
      <c r="P464" s="84" t="s">
        <v>716</v>
      </c>
      <c r="Q464" s="84" t="s">
        <v>1167</v>
      </c>
      <c r="R464" s="86" t="s">
        <v>1667</v>
      </c>
      <c r="S464" s="88">
        <v>43481.947916666664</v>
      </c>
      <c r="T464" s="84">
        <v>736</v>
      </c>
      <c r="U464" s="84">
        <v>11</v>
      </c>
      <c r="V464" s="84"/>
      <c r="W464" s="84"/>
      <c r="X464" s="84"/>
      <c r="Y464">
        <v>1</v>
      </c>
      <c r="Z464" s="83" t="str">
        <f>REPLACE(INDEX(GroupVertices[Group],MATCH(Edges[[#This Row],[Vertex 1]],GroupVertices[Vertex],0)),1,1,"")</f>
        <v>1</v>
      </c>
      <c r="AA464" s="83" t="str">
        <f>REPLACE(INDEX(GroupVertices[Group],MATCH(Edges[[#This Row],[Vertex 2]],GroupVertices[Vertex],0)),1,1,"")</f>
        <v>1</v>
      </c>
      <c r="AB464" s="49">
        <v>1</v>
      </c>
      <c r="AC464" s="50">
        <v>25</v>
      </c>
      <c r="AD464" s="49">
        <v>0</v>
      </c>
      <c r="AE464" s="50">
        <v>0</v>
      </c>
      <c r="AF464" s="49">
        <v>0</v>
      </c>
      <c r="AG464" s="50">
        <v>0</v>
      </c>
      <c r="AH464" s="49">
        <v>3</v>
      </c>
      <c r="AI464" s="50">
        <v>75</v>
      </c>
      <c r="AJ464" s="49">
        <v>4</v>
      </c>
    </row>
    <row r="465" spans="1:36" ht="15">
      <c r="A465" s="69" t="s">
        <v>678</v>
      </c>
      <c r="B465" s="69" t="s">
        <v>678</v>
      </c>
      <c r="C465" s="70"/>
      <c r="D465" s="71"/>
      <c r="E465" s="72"/>
      <c r="F465" s="73"/>
      <c r="G465" s="70"/>
      <c r="H465" s="74"/>
      <c r="I465" s="75"/>
      <c r="J465" s="75"/>
      <c r="K465" s="35" t="s">
        <v>65</v>
      </c>
      <c r="L465" s="82">
        <v>465</v>
      </c>
      <c r="M465" s="82"/>
      <c r="N465" s="77"/>
      <c r="O465" s="84" t="s">
        <v>716</v>
      </c>
      <c r="P465" s="84" t="s">
        <v>716</v>
      </c>
      <c r="Q465" s="84" t="s">
        <v>1168</v>
      </c>
      <c r="R465" s="86" t="s">
        <v>1668</v>
      </c>
      <c r="S465" s="88">
        <v>43482.26510416667</v>
      </c>
      <c r="T465" s="84">
        <v>1543</v>
      </c>
      <c r="U465" s="84">
        <v>88</v>
      </c>
      <c r="V465" s="84"/>
      <c r="W465" s="84"/>
      <c r="X465" s="84" t="s">
        <v>1803</v>
      </c>
      <c r="Y465">
        <v>1</v>
      </c>
      <c r="Z465" s="83" t="str">
        <f>REPLACE(INDEX(GroupVertices[Group],MATCH(Edges[[#This Row],[Vertex 1]],GroupVertices[Vertex],0)),1,1,"")</f>
        <v>1</v>
      </c>
      <c r="AA465" s="83" t="str">
        <f>REPLACE(INDEX(GroupVertices[Group],MATCH(Edges[[#This Row],[Vertex 2]],GroupVertices[Vertex],0)),1,1,"")</f>
        <v>1</v>
      </c>
      <c r="AB465" s="49">
        <v>0</v>
      </c>
      <c r="AC465" s="50">
        <v>0</v>
      </c>
      <c r="AD465" s="49">
        <v>0</v>
      </c>
      <c r="AE465" s="50">
        <v>0</v>
      </c>
      <c r="AF465" s="49">
        <v>0</v>
      </c>
      <c r="AG465" s="50">
        <v>0</v>
      </c>
      <c r="AH465" s="49">
        <v>22</v>
      </c>
      <c r="AI465" s="50">
        <v>100</v>
      </c>
      <c r="AJ465" s="49">
        <v>22</v>
      </c>
    </row>
    <row r="466" spans="1:36" ht="15">
      <c r="A466" s="69" t="s">
        <v>679</v>
      </c>
      <c r="B466" s="69" t="s">
        <v>679</v>
      </c>
      <c r="C466" s="70"/>
      <c r="D466" s="71"/>
      <c r="E466" s="72"/>
      <c r="F466" s="73"/>
      <c r="G466" s="70"/>
      <c r="H466" s="74"/>
      <c r="I466" s="75"/>
      <c r="J466" s="75"/>
      <c r="K466" s="35" t="s">
        <v>65</v>
      </c>
      <c r="L466" s="82">
        <v>466</v>
      </c>
      <c r="M466" s="82"/>
      <c r="N466" s="77"/>
      <c r="O466" s="84" t="s">
        <v>716</v>
      </c>
      <c r="P466" s="84" t="s">
        <v>716</v>
      </c>
      <c r="Q466" s="84" t="s">
        <v>1169</v>
      </c>
      <c r="R466" s="86" t="s">
        <v>1669</v>
      </c>
      <c r="S466" s="88">
        <v>43482.424780092595</v>
      </c>
      <c r="T466" s="84">
        <v>341</v>
      </c>
      <c r="U466" s="84">
        <v>3</v>
      </c>
      <c r="V466" s="84"/>
      <c r="W466" s="84"/>
      <c r="X466" s="84" t="s">
        <v>1804</v>
      </c>
      <c r="Y466">
        <v>1</v>
      </c>
      <c r="Z466" s="83" t="str">
        <f>REPLACE(INDEX(GroupVertices[Group],MATCH(Edges[[#This Row],[Vertex 1]],GroupVertices[Vertex],0)),1,1,"")</f>
        <v>1</v>
      </c>
      <c r="AA466" s="83" t="str">
        <f>REPLACE(INDEX(GroupVertices[Group],MATCH(Edges[[#This Row],[Vertex 2]],GroupVertices[Vertex],0)),1,1,"")</f>
        <v>1</v>
      </c>
      <c r="AB466" s="49">
        <v>0</v>
      </c>
      <c r="AC466" s="50">
        <v>0</v>
      </c>
      <c r="AD466" s="49">
        <v>0</v>
      </c>
      <c r="AE466" s="50">
        <v>0</v>
      </c>
      <c r="AF466" s="49">
        <v>0</v>
      </c>
      <c r="AG466" s="50">
        <v>0</v>
      </c>
      <c r="AH466" s="49">
        <v>24</v>
      </c>
      <c r="AI466" s="50">
        <v>100</v>
      </c>
      <c r="AJ466" s="49">
        <v>24</v>
      </c>
    </row>
    <row r="467" spans="1:36" ht="15">
      <c r="A467" s="69" t="s">
        <v>680</v>
      </c>
      <c r="B467" s="69" t="s">
        <v>680</v>
      </c>
      <c r="C467" s="70"/>
      <c r="D467" s="71"/>
      <c r="E467" s="72"/>
      <c r="F467" s="73"/>
      <c r="G467" s="70"/>
      <c r="H467" s="74"/>
      <c r="I467" s="75"/>
      <c r="J467" s="75"/>
      <c r="K467" s="35" t="s">
        <v>65</v>
      </c>
      <c r="L467" s="82">
        <v>467</v>
      </c>
      <c r="M467" s="82"/>
      <c r="N467" s="77"/>
      <c r="O467" s="84" t="s">
        <v>716</v>
      </c>
      <c r="P467" s="84" t="s">
        <v>716</v>
      </c>
      <c r="Q467" s="84" t="s">
        <v>1170</v>
      </c>
      <c r="R467" s="86" t="s">
        <v>1670</v>
      </c>
      <c r="S467" s="88">
        <v>43482.42717592593</v>
      </c>
      <c r="T467" s="84">
        <v>403</v>
      </c>
      <c r="U467" s="84">
        <v>97</v>
      </c>
      <c r="V467" s="84"/>
      <c r="W467" s="84"/>
      <c r="X467" s="84" t="s">
        <v>1784</v>
      </c>
      <c r="Y467">
        <v>1</v>
      </c>
      <c r="Z467" s="83" t="str">
        <f>REPLACE(INDEX(GroupVertices[Group],MATCH(Edges[[#This Row],[Vertex 1]],GroupVertices[Vertex],0)),1,1,"")</f>
        <v>1</v>
      </c>
      <c r="AA467" s="83" t="str">
        <f>REPLACE(INDEX(GroupVertices[Group],MATCH(Edges[[#This Row],[Vertex 2]],GroupVertices[Vertex],0)),1,1,"")</f>
        <v>1</v>
      </c>
      <c r="AB467" s="49">
        <v>0</v>
      </c>
      <c r="AC467" s="50">
        <v>0</v>
      </c>
      <c r="AD467" s="49">
        <v>0</v>
      </c>
      <c r="AE467" s="50">
        <v>0</v>
      </c>
      <c r="AF467" s="49">
        <v>0</v>
      </c>
      <c r="AG467" s="50">
        <v>0</v>
      </c>
      <c r="AH467" s="49">
        <v>18</v>
      </c>
      <c r="AI467" s="50">
        <v>100</v>
      </c>
      <c r="AJ467" s="49">
        <v>18</v>
      </c>
    </row>
    <row r="468" spans="1:36" ht="15">
      <c r="A468" s="69" t="s">
        <v>681</v>
      </c>
      <c r="B468" s="69" t="s">
        <v>681</v>
      </c>
      <c r="C468" s="70"/>
      <c r="D468" s="71"/>
      <c r="E468" s="72"/>
      <c r="F468" s="73"/>
      <c r="G468" s="70"/>
      <c r="H468" s="74"/>
      <c r="I468" s="75"/>
      <c r="J468" s="75"/>
      <c r="K468" s="35" t="s">
        <v>65</v>
      </c>
      <c r="L468" s="82">
        <v>468</v>
      </c>
      <c r="M468" s="82"/>
      <c r="N468" s="77"/>
      <c r="O468" s="84" t="s">
        <v>716</v>
      </c>
      <c r="P468" s="84" t="s">
        <v>716</v>
      </c>
      <c r="Q468" s="84" t="s">
        <v>1171</v>
      </c>
      <c r="R468" s="86" t="s">
        <v>1671</v>
      </c>
      <c r="S468" s="88">
        <v>43482.78789351852</v>
      </c>
      <c r="T468" s="84">
        <v>1048</v>
      </c>
      <c r="U468" s="84">
        <v>58</v>
      </c>
      <c r="V468" s="84"/>
      <c r="W468" s="84"/>
      <c r="X468" s="84" t="s">
        <v>1803</v>
      </c>
      <c r="Y468">
        <v>1</v>
      </c>
      <c r="Z468" s="83" t="str">
        <f>REPLACE(INDEX(GroupVertices[Group],MATCH(Edges[[#This Row],[Vertex 1]],GroupVertices[Vertex],0)),1,1,"")</f>
        <v>1</v>
      </c>
      <c r="AA468" s="83" t="str">
        <f>REPLACE(INDEX(GroupVertices[Group],MATCH(Edges[[#This Row],[Vertex 2]],GroupVertices[Vertex],0)),1,1,"")</f>
        <v>1</v>
      </c>
      <c r="AB468" s="49">
        <v>0</v>
      </c>
      <c r="AC468" s="50">
        <v>0</v>
      </c>
      <c r="AD468" s="49">
        <v>0</v>
      </c>
      <c r="AE468" s="50">
        <v>0</v>
      </c>
      <c r="AF468" s="49">
        <v>0</v>
      </c>
      <c r="AG468" s="50">
        <v>0</v>
      </c>
      <c r="AH468" s="49">
        <v>29</v>
      </c>
      <c r="AI468" s="50">
        <v>100</v>
      </c>
      <c r="AJ468" s="49">
        <v>29</v>
      </c>
    </row>
    <row r="469" spans="1:36" ht="15">
      <c r="A469" s="69" t="s">
        <v>682</v>
      </c>
      <c r="B469" s="69" t="s">
        <v>682</v>
      </c>
      <c r="C469" s="70"/>
      <c r="D469" s="71"/>
      <c r="E469" s="72"/>
      <c r="F469" s="73"/>
      <c r="G469" s="70"/>
      <c r="H469" s="74"/>
      <c r="I469" s="75"/>
      <c r="J469" s="75"/>
      <c r="K469" s="35" t="s">
        <v>65</v>
      </c>
      <c r="L469" s="82">
        <v>469</v>
      </c>
      <c r="M469" s="82"/>
      <c r="N469" s="77"/>
      <c r="O469" s="84" t="s">
        <v>716</v>
      </c>
      <c r="P469" s="84" t="s">
        <v>716</v>
      </c>
      <c r="Q469" s="84" t="s">
        <v>1172</v>
      </c>
      <c r="R469" s="86" t="s">
        <v>1672</v>
      </c>
      <c r="S469" s="88">
        <v>43483.19584490741</v>
      </c>
      <c r="T469" s="84">
        <v>894</v>
      </c>
      <c r="U469" s="84">
        <v>98</v>
      </c>
      <c r="V469" s="84"/>
      <c r="W469" s="84"/>
      <c r="X469" s="84"/>
      <c r="Y469">
        <v>1</v>
      </c>
      <c r="Z469" s="83" t="str">
        <f>REPLACE(INDEX(GroupVertices[Group],MATCH(Edges[[#This Row],[Vertex 1]],GroupVertices[Vertex],0)),1,1,"")</f>
        <v>1</v>
      </c>
      <c r="AA469" s="83" t="str">
        <f>REPLACE(INDEX(GroupVertices[Group],MATCH(Edges[[#This Row],[Vertex 2]],GroupVertices[Vertex],0)),1,1,"")</f>
        <v>1</v>
      </c>
      <c r="AB469" s="49">
        <v>3</v>
      </c>
      <c r="AC469" s="50">
        <v>12</v>
      </c>
      <c r="AD469" s="49">
        <v>0</v>
      </c>
      <c r="AE469" s="50">
        <v>0</v>
      </c>
      <c r="AF469" s="49">
        <v>0</v>
      </c>
      <c r="AG469" s="50">
        <v>0</v>
      </c>
      <c r="AH469" s="49">
        <v>22</v>
      </c>
      <c r="AI469" s="50">
        <v>88</v>
      </c>
      <c r="AJ469" s="49">
        <v>25</v>
      </c>
    </row>
    <row r="470" spans="1:36" ht="15">
      <c r="A470" s="69" t="s">
        <v>683</v>
      </c>
      <c r="B470" s="69" t="s">
        <v>683</v>
      </c>
      <c r="C470" s="70"/>
      <c r="D470" s="71"/>
      <c r="E470" s="72"/>
      <c r="F470" s="73"/>
      <c r="G470" s="70"/>
      <c r="H470" s="74"/>
      <c r="I470" s="75"/>
      <c r="J470" s="75"/>
      <c r="K470" s="35" t="s">
        <v>65</v>
      </c>
      <c r="L470" s="82">
        <v>470</v>
      </c>
      <c r="M470" s="82"/>
      <c r="N470" s="77"/>
      <c r="O470" s="84" t="s">
        <v>716</v>
      </c>
      <c r="P470" s="84" t="s">
        <v>716</v>
      </c>
      <c r="Q470" s="84" t="s">
        <v>1173</v>
      </c>
      <c r="R470" s="86" t="s">
        <v>1673</v>
      </c>
      <c r="S470" s="88">
        <v>43483.28155092592</v>
      </c>
      <c r="T470" s="84">
        <v>1037</v>
      </c>
      <c r="U470" s="84">
        <v>66</v>
      </c>
      <c r="V470" s="84"/>
      <c r="W470" s="84"/>
      <c r="X470" s="84"/>
      <c r="Y470">
        <v>1</v>
      </c>
      <c r="Z470" s="83" t="str">
        <f>REPLACE(INDEX(GroupVertices[Group],MATCH(Edges[[#This Row],[Vertex 1]],GroupVertices[Vertex],0)),1,1,"")</f>
        <v>1</v>
      </c>
      <c r="AA470" s="83" t="str">
        <f>REPLACE(INDEX(GroupVertices[Group],MATCH(Edges[[#This Row],[Vertex 2]],GroupVertices[Vertex],0)),1,1,"")</f>
        <v>1</v>
      </c>
      <c r="AB470" s="49">
        <v>1</v>
      </c>
      <c r="AC470" s="50">
        <v>8.333333333333334</v>
      </c>
      <c r="AD470" s="49">
        <v>0</v>
      </c>
      <c r="AE470" s="50">
        <v>0</v>
      </c>
      <c r="AF470" s="49">
        <v>0</v>
      </c>
      <c r="AG470" s="50">
        <v>0</v>
      </c>
      <c r="AH470" s="49">
        <v>11</v>
      </c>
      <c r="AI470" s="50">
        <v>91.66666666666667</v>
      </c>
      <c r="AJ470" s="49">
        <v>12</v>
      </c>
    </row>
    <row r="471" spans="1:36" ht="15">
      <c r="A471" s="69" t="s">
        <v>684</v>
      </c>
      <c r="B471" s="69" t="s">
        <v>684</v>
      </c>
      <c r="C471" s="70"/>
      <c r="D471" s="71"/>
      <c r="E471" s="72"/>
      <c r="F471" s="73"/>
      <c r="G471" s="70"/>
      <c r="H471" s="74"/>
      <c r="I471" s="75"/>
      <c r="J471" s="75"/>
      <c r="K471" s="35" t="s">
        <v>65</v>
      </c>
      <c r="L471" s="82">
        <v>471</v>
      </c>
      <c r="M471" s="82"/>
      <c r="N471" s="77"/>
      <c r="O471" s="84" t="s">
        <v>716</v>
      </c>
      <c r="P471" s="84" t="s">
        <v>716</v>
      </c>
      <c r="Q471" s="84" t="s">
        <v>1174</v>
      </c>
      <c r="R471" s="86" t="s">
        <v>1674</v>
      </c>
      <c r="S471" s="88">
        <v>43483.43540509259</v>
      </c>
      <c r="T471" s="84">
        <v>414</v>
      </c>
      <c r="U471" s="84">
        <v>15</v>
      </c>
      <c r="V471" s="84"/>
      <c r="W471" s="84"/>
      <c r="X471" s="84" t="s">
        <v>1804</v>
      </c>
      <c r="Y471">
        <v>1</v>
      </c>
      <c r="Z471" s="83" t="str">
        <f>REPLACE(INDEX(GroupVertices[Group],MATCH(Edges[[#This Row],[Vertex 1]],GroupVertices[Vertex],0)),1,1,"")</f>
        <v>1</v>
      </c>
      <c r="AA471" s="83" t="str">
        <f>REPLACE(INDEX(GroupVertices[Group],MATCH(Edges[[#This Row],[Vertex 2]],GroupVertices[Vertex],0)),1,1,"")</f>
        <v>1</v>
      </c>
      <c r="AB471" s="49">
        <v>0</v>
      </c>
      <c r="AC471" s="50">
        <v>0</v>
      </c>
      <c r="AD471" s="49">
        <v>0</v>
      </c>
      <c r="AE471" s="50">
        <v>0</v>
      </c>
      <c r="AF471" s="49">
        <v>0</v>
      </c>
      <c r="AG471" s="50">
        <v>0</v>
      </c>
      <c r="AH471" s="49">
        <v>6</v>
      </c>
      <c r="AI471" s="50">
        <v>100</v>
      </c>
      <c r="AJ471" s="49">
        <v>6</v>
      </c>
    </row>
    <row r="472" spans="1:36" ht="15">
      <c r="A472" s="69" t="s">
        <v>685</v>
      </c>
      <c r="B472" s="69" t="s">
        <v>685</v>
      </c>
      <c r="C472" s="70"/>
      <c r="D472" s="71"/>
      <c r="E472" s="72"/>
      <c r="F472" s="73"/>
      <c r="G472" s="70"/>
      <c r="H472" s="74"/>
      <c r="I472" s="75"/>
      <c r="J472" s="75"/>
      <c r="K472" s="35" t="s">
        <v>65</v>
      </c>
      <c r="L472" s="82">
        <v>472</v>
      </c>
      <c r="M472" s="82"/>
      <c r="N472" s="77"/>
      <c r="O472" s="84" t="s">
        <v>716</v>
      </c>
      <c r="P472" s="84" t="s">
        <v>716</v>
      </c>
      <c r="Q472" s="84" t="s">
        <v>1175</v>
      </c>
      <c r="R472" s="86" t="s">
        <v>1675</v>
      </c>
      <c r="S472" s="88">
        <v>43483.77096064815</v>
      </c>
      <c r="T472" s="84">
        <v>2533</v>
      </c>
      <c r="U472" s="84">
        <v>98</v>
      </c>
      <c r="V472" s="84"/>
      <c r="W472" s="84"/>
      <c r="X472" s="84"/>
      <c r="Y472">
        <v>1</v>
      </c>
      <c r="Z472" s="83" t="str">
        <f>REPLACE(INDEX(GroupVertices[Group],MATCH(Edges[[#This Row],[Vertex 1]],GroupVertices[Vertex],0)),1,1,"")</f>
        <v>1</v>
      </c>
      <c r="AA472" s="83" t="str">
        <f>REPLACE(INDEX(GroupVertices[Group],MATCH(Edges[[#This Row],[Vertex 2]],GroupVertices[Vertex],0)),1,1,"")</f>
        <v>1</v>
      </c>
      <c r="AB472" s="49">
        <v>2</v>
      </c>
      <c r="AC472" s="50">
        <v>18.181818181818183</v>
      </c>
      <c r="AD472" s="49">
        <v>0</v>
      </c>
      <c r="AE472" s="50">
        <v>0</v>
      </c>
      <c r="AF472" s="49">
        <v>0</v>
      </c>
      <c r="AG472" s="50">
        <v>0</v>
      </c>
      <c r="AH472" s="49">
        <v>9</v>
      </c>
      <c r="AI472" s="50">
        <v>81.81818181818181</v>
      </c>
      <c r="AJ472" s="49">
        <v>11</v>
      </c>
    </row>
    <row r="473" spans="1:36" ht="15">
      <c r="A473" s="69" t="s">
        <v>686</v>
      </c>
      <c r="B473" s="69" t="s">
        <v>686</v>
      </c>
      <c r="C473" s="70"/>
      <c r="D473" s="71"/>
      <c r="E473" s="72"/>
      <c r="F473" s="73"/>
      <c r="G473" s="70"/>
      <c r="H473" s="74"/>
      <c r="I473" s="75"/>
      <c r="J473" s="75"/>
      <c r="K473" s="35" t="s">
        <v>65</v>
      </c>
      <c r="L473" s="82">
        <v>473</v>
      </c>
      <c r="M473" s="82"/>
      <c r="N473" s="77"/>
      <c r="O473" s="84" t="s">
        <v>716</v>
      </c>
      <c r="P473" s="84" t="s">
        <v>716</v>
      </c>
      <c r="Q473" s="84" t="s">
        <v>1176</v>
      </c>
      <c r="R473" s="86" t="s">
        <v>1676</v>
      </c>
      <c r="S473" s="88">
        <v>43483.93818287037</v>
      </c>
      <c r="T473" s="84">
        <v>338</v>
      </c>
      <c r="U473" s="84">
        <v>28</v>
      </c>
      <c r="V473" s="84"/>
      <c r="W473" s="84"/>
      <c r="X473" s="84"/>
      <c r="Y473">
        <v>1</v>
      </c>
      <c r="Z473" s="83" t="str">
        <f>REPLACE(INDEX(GroupVertices[Group],MATCH(Edges[[#This Row],[Vertex 1]],GroupVertices[Vertex],0)),1,1,"")</f>
        <v>1</v>
      </c>
      <c r="AA473" s="83" t="str">
        <f>REPLACE(INDEX(GroupVertices[Group],MATCH(Edges[[#This Row],[Vertex 2]],GroupVertices[Vertex],0)),1,1,"")</f>
        <v>1</v>
      </c>
      <c r="AB473" s="49">
        <v>0</v>
      </c>
      <c r="AC473" s="50">
        <v>0</v>
      </c>
      <c r="AD473" s="49">
        <v>3</v>
      </c>
      <c r="AE473" s="50">
        <v>10.344827586206897</v>
      </c>
      <c r="AF473" s="49">
        <v>0</v>
      </c>
      <c r="AG473" s="50">
        <v>0</v>
      </c>
      <c r="AH473" s="49">
        <v>26</v>
      </c>
      <c r="AI473" s="50">
        <v>89.65517241379311</v>
      </c>
      <c r="AJ473" s="49">
        <v>29</v>
      </c>
    </row>
    <row r="474" spans="1:36" ht="15">
      <c r="A474" s="69" t="s">
        <v>687</v>
      </c>
      <c r="B474" s="69" t="s">
        <v>687</v>
      </c>
      <c r="C474" s="70"/>
      <c r="D474" s="71"/>
      <c r="E474" s="72"/>
      <c r="F474" s="73"/>
      <c r="G474" s="70"/>
      <c r="H474" s="74"/>
      <c r="I474" s="75"/>
      <c r="J474" s="75"/>
      <c r="K474" s="35" t="s">
        <v>65</v>
      </c>
      <c r="L474" s="82">
        <v>474</v>
      </c>
      <c r="M474" s="82"/>
      <c r="N474" s="77"/>
      <c r="O474" s="84" t="s">
        <v>716</v>
      </c>
      <c r="P474" s="84" t="s">
        <v>716</v>
      </c>
      <c r="Q474" s="84" t="s">
        <v>1177</v>
      </c>
      <c r="R474" s="86" t="s">
        <v>1677</v>
      </c>
      <c r="S474" s="88">
        <v>43484.208333333336</v>
      </c>
      <c r="T474" s="84">
        <v>541</v>
      </c>
      <c r="U474" s="84">
        <v>23</v>
      </c>
      <c r="V474" s="84"/>
      <c r="W474" s="84"/>
      <c r="X474" s="84"/>
      <c r="Y474">
        <v>1</v>
      </c>
      <c r="Z474" s="83" t="str">
        <f>REPLACE(INDEX(GroupVertices[Group],MATCH(Edges[[#This Row],[Vertex 1]],GroupVertices[Vertex],0)),1,1,"")</f>
        <v>1</v>
      </c>
      <c r="AA474" s="83" t="str">
        <f>REPLACE(INDEX(GroupVertices[Group],MATCH(Edges[[#This Row],[Vertex 2]],GroupVertices[Vertex],0)),1,1,"")</f>
        <v>1</v>
      </c>
      <c r="AB474" s="49">
        <v>0</v>
      </c>
      <c r="AC474" s="50">
        <v>0</v>
      </c>
      <c r="AD474" s="49">
        <v>1</v>
      </c>
      <c r="AE474" s="50">
        <v>8.333333333333334</v>
      </c>
      <c r="AF474" s="49">
        <v>0</v>
      </c>
      <c r="AG474" s="50">
        <v>0</v>
      </c>
      <c r="AH474" s="49">
        <v>11</v>
      </c>
      <c r="AI474" s="50">
        <v>91.66666666666667</v>
      </c>
      <c r="AJ474" s="49">
        <v>12</v>
      </c>
    </row>
    <row r="475" spans="1:36" ht="15">
      <c r="A475" s="69" t="s">
        <v>688</v>
      </c>
      <c r="B475" s="69" t="s">
        <v>688</v>
      </c>
      <c r="C475" s="70"/>
      <c r="D475" s="71"/>
      <c r="E475" s="72"/>
      <c r="F475" s="73"/>
      <c r="G475" s="70"/>
      <c r="H475" s="74"/>
      <c r="I475" s="75"/>
      <c r="J475" s="75"/>
      <c r="K475" s="35" t="s">
        <v>65</v>
      </c>
      <c r="L475" s="82">
        <v>475</v>
      </c>
      <c r="M475" s="82"/>
      <c r="N475" s="77"/>
      <c r="O475" s="84" t="s">
        <v>716</v>
      </c>
      <c r="P475" s="84" t="s">
        <v>716</v>
      </c>
      <c r="Q475" s="84" t="s">
        <v>1178</v>
      </c>
      <c r="R475" s="86" t="s">
        <v>1678</v>
      </c>
      <c r="S475" s="88">
        <v>43484.61269675926</v>
      </c>
      <c r="T475" s="84">
        <v>2906</v>
      </c>
      <c r="U475" s="84">
        <v>55</v>
      </c>
      <c r="V475" s="84"/>
      <c r="W475" s="84"/>
      <c r="X475" s="84"/>
      <c r="Y475">
        <v>1</v>
      </c>
      <c r="Z475" s="83" t="str">
        <f>REPLACE(INDEX(GroupVertices[Group],MATCH(Edges[[#This Row],[Vertex 1]],GroupVertices[Vertex],0)),1,1,"")</f>
        <v>1</v>
      </c>
      <c r="AA475" s="83" t="str">
        <f>REPLACE(INDEX(GroupVertices[Group],MATCH(Edges[[#This Row],[Vertex 2]],GroupVertices[Vertex],0)),1,1,"")</f>
        <v>1</v>
      </c>
      <c r="AB475" s="49">
        <v>0</v>
      </c>
      <c r="AC475" s="50">
        <v>0</v>
      </c>
      <c r="AD475" s="49">
        <v>0</v>
      </c>
      <c r="AE475" s="50">
        <v>0</v>
      </c>
      <c r="AF475" s="49">
        <v>0</v>
      </c>
      <c r="AG475" s="50">
        <v>0</v>
      </c>
      <c r="AH475" s="49">
        <v>14</v>
      </c>
      <c r="AI475" s="50">
        <v>100</v>
      </c>
      <c r="AJ475" s="49">
        <v>14</v>
      </c>
    </row>
    <row r="476" spans="1:36" ht="15">
      <c r="A476" s="69" t="s">
        <v>689</v>
      </c>
      <c r="B476" s="69" t="s">
        <v>689</v>
      </c>
      <c r="C476" s="70"/>
      <c r="D476" s="71"/>
      <c r="E476" s="72"/>
      <c r="F476" s="73"/>
      <c r="G476" s="70"/>
      <c r="H476" s="74"/>
      <c r="I476" s="75"/>
      <c r="J476" s="75"/>
      <c r="K476" s="35" t="s">
        <v>65</v>
      </c>
      <c r="L476" s="82">
        <v>476</v>
      </c>
      <c r="M476" s="82"/>
      <c r="N476" s="77"/>
      <c r="O476" s="84" t="s">
        <v>716</v>
      </c>
      <c r="P476" s="84" t="s">
        <v>716</v>
      </c>
      <c r="Q476" s="84" t="s">
        <v>1179</v>
      </c>
      <c r="R476" s="86" t="s">
        <v>1679</v>
      </c>
      <c r="S476" s="88">
        <v>43484.84027777778</v>
      </c>
      <c r="T476" s="84">
        <v>1801</v>
      </c>
      <c r="U476" s="84">
        <v>37</v>
      </c>
      <c r="V476" s="84"/>
      <c r="W476" s="84"/>
      <c r="X476" s="84" t="s">
        <v>1805</v>
      </c>
      <c r="Y476">
        <v>1</v>
      </c>
      <c r="Z476" s="83" t="str">
        <f>REPLACE(INDEX(GroupVertices[Group],MATCH(Edges[[#This Row],[Vertex 1]],GroupVertices[Vertex],0)),1,1,"")</f>
        <v>1</v>
      </c>
      <c r="AA476" s="83" t="str">
        <f>REPLACE(INDEX(GroupVertices[Group],MATCH(Edges[[#This Row],[Vertex 2]],GroupVertices[Vertex],0)),1,1,"")</f>
        <v>1</v>
      </c>
      <c r="AB476" s="49">
        <v>0</v>
      </c>
      <c r="AC476" s="50">
        <v>0</v>
      </c>
      <c r="AD476" s="49">
        <v>0</v>
      </c>
      <c r="AE476" s="50">
        <v>0</v>
      </c>
      <c r="AF476" s="49">
        <v>0</v>
      </c>
      <c r="AG476" s="50">
        <v>0</v>
      </c>
      <c r="AH476" s="49">
        <v>12</v>
      </c>
      <c r="AI476" s="50">
        <v>100</v>
      </c>
      <c r="AJ476" s="49">
        <v>12</v>
      </c>
    </row>
    <row r="477" spans="1:36" ht="15">
      <c r="A477" s="69" t="s">
        <v>690</v>
      </c>
      <c r="B477" s="69" t="s">
        <v>690</v>
      </c>
      <c r="C477" s="70"/>
      <c r="D477" s="71"/>
      <c r="E477" s="72"/>
      <c r="F477" s="73"/>
      <c r="G477" s="70"/>
      <c r="H477" s="74"/>
      <c r="I477" s="75"/>
      <c r="J477" s="75"/>
      <c r="K477" s="35" t="s">
        <v>65</v>
      </c>
      <c r="L477" s="82">
        <v>477</v>
      </c>
      <c r="M477" s="82"/>
      <c r="N477" s="77"/>
      <c r="O477" s="84" t="s">
        <v>716</v>
      </c>
      <c r="P477" s="84" t="s">
        <v>716</v>
      </c>
      <c r="Q477" s="84" t="s">
        <v>1180</v>
      </c>
      <c r="R477" s="86" t="s">
        <v>1680</v>
      </c>
      <c r="S477" s="88">
        <v>43485.25</v>
      </c>
      <c r="T477" s="84">
        <v>707</v>
      </c>
      <c r="U477" s="84">
        <v>26</v>
      </c>
      <c r="V477" s="84"/>
      <c r="W477" s="84"/>
      <c r="X477" s="84"/>
      <c r="Y477">
        <v>1</v>
      </c>
      <c r="Z477" s="83" t="str">
        <f>REPLACE(INDEX(GroupVertices[Group],MATCH(Edges[[#This Row],[Vertex 1]],GroupVertices[Vertex],0)),1,1,"")</f>
        <v>1</v>
      </c>
      <c r="AA477" s="83" t="str">
        <f>REPLACE(INDEX(GroupVertices[Group],MATCH(Edges[[#This Row],[Vertex 2]],GroupVertices[Vertex],0)),1,1,"")</f>
        <v>1</v>
      </c>
      <c r="AB477" s="49">
        <v>2</v>
      </c>
      <c r="AC477" s="50">
        <v>15.384615384615385</v>
      </c>
      <c r="AD477" s="49">
        <v>0</v>
      </c>
      <c r="AE477" s="50">
        <v>0</v>
      </c>
      <c r="AF477" s="49">
        <v>0</v>
      </c>
      <c r="AG477" s="50">
        <v>0</v>
      </c>
      <c r="AH477" s="49">
        <v>11</v>
      </c>
      <c r="AI477" s="50">
        <v>84.61538461538461</v>
      </c>
      <c r="AJ477" s="49">
        <v>13</v>
      </c>
    </row>
    <row r="478" spans="1:36" ht="15">
      <c r="A478" s="69" t="s">
        <v>691</v>
      </c>
      <c r="B478" s="69" t="s">
        <v>691</v>
      </c>
      <c r="C478" s="70"/>
      <c r="D478" s="71"/>
      <c r="E478" s="72"/>
      <c r="F478" s="73"/>
      <c r="G478" s="70"/>
      <c r="H478" s="74"/>
      <c r="I478" s="75"/>
      <c r="J478" s="75"/>
      <c r="K478" s="35" t="s">
        <v>65</v>
      </c>
      <c r="L478" s="82">
        <v>478</v>
      </c>
      <c r="M478" s="82"/>
      <c r="N478" s="77"/>
      <c r="O478" s="84" t="s">
        <v>716</v>
      </c>
      <c r="P478" s="84" t="s">
        <v>716</v>
      </c>
      <c r="Q478" s="84" t="s">
        <v>1181</v>
      </c>
      <c r="R478" s="86" t="s">
        <v>1681</v>
      </c>
      <c r="S478" s="88">
        <v>43485.56251157408</v>
      </c>
      <c r="T478" s="84">
        <v>1629</v>
      </c>
      <c r="U478" s="84">
        <v>85</v>
      </c>
      <c r="V478" s="84"/>
      <c r="W478" s="84"/>
      <c r="X478" s="84"/>
      <c r="Y478">
        <v>1</v>
      </c>
      <c r="Z478" s="83" t="str">
        <f>REPLACE(INDEX(GroupVertices[Group],MATCH(Edges[[#This Row],[Vertex 1]],GroupVertices[Vertex],0)),1,1,"")</f>
        <v>1</v>
      </c>
      <c r="AA478" s="83" t="str">
        <f>REPLACE(INDEX(GroupVertices[Group],MATCH(Edges[[#This Row],[Vertex 2]],GroupVertices[Vertex],0)),1,1,"")</f>
        <v>1</v>
      </c>
      <c r="AB478" s="49">
        <v>1</v>
      </c>
      <c r="AC478" s="50">
        <v>7.6923076923076925</v>
      </c>
      <c r="AD478" s="49">
        <v>0</v>
      </c>
      <c r="AE478" s="50">
        <v>0</v>
      </c>
      <c r="AF478" s="49">
        <v>0</v>
      </c>
      <c r="AG478" s="50">
        <v>0</v>
      </c>
      <c r="AH478" s="49">
        <v>12</v>
      </c>
      <c r="AI478" s="50">
        <v>92.3076923076923</v>
      </c>
      <c r="AJ478" s="49">
        <v>13</v>
      </c>
    </row>
    <row r="479" spans="1:36" ht="15">
      <c r="A479" s="69" t="s">
        <v>692</v>
      </c>
      <c r="B479" s="69" t="s">
        <v>692</v>
      </c>
      <c r="C479" s="70"/>
      <c r="D479" s="71"/>
      <c r="E479" s="72"/>
      <c r="F479" s="73"/>
      <c r="G479" s="70"/>
      <c r="H479" s="74"/>
      <c r="I479" s="75"/>
      <c r="J479" s="75"/>
      <c r="K479" s="35" t="s">
        <v>65</v>
      </c>
      <c r="L479" s="82">
        <v>479</v>
      </c>
      <c r="M479" s="82"/>
      <c r="N479" s="77"/>
      <c r="O479" s="84" t="s">
        <v>716</v>
      </c>
      <c r="P479" s="84" t="s">
        <v>716</v>
      </c>
      <c r="Q479" s="84" t="s">
        <v>1182</v>
      </c>
      <c r="R479" s="86" t="s">
        <v>1682</v>
      </c>
      <c r="S479" s="88">
        <v>43485.881944444445</v>
      </c>
      <c r="T479" s="84">
        <v>590</v>
      </c>
      <c r="U479" s="84">
        <v>19</v>
      </c>
      <c r="V479" s="84"/>
      <c r="W479" s="84"/>
      <c r="X479" s="84"/>
      <c r="Y479">
        <v>1</v>
      </c>
      <c r="Z479" s="83" t="str">
        <f>REPLACE(INDEX(GroupVertices[Group],MATCH(Edges[[#This Row],[Vertex 1]],GroupVertices[Vertex],0)),1,1,"")</f>
        <v>1</v>
      </c>
      <c r="AA479" s="83" t="str">
        <f>REPLACE(INDEX(GroupVertices[Group],MATCH(Edges[[#This Row],[Vertex 2]],GroupVertices[Vertex],0)),1,1,"")</f>
        <v>1</v>
      </c>
      <c r="AB479" s="49">
        <v>0</v>
      </c>
      <c r="AC479" s="50">
        <v>0</v>
      </c>
      <c r="AD479" s="49">
        <v>0</v>
      </c>
      <c r="AE479" s="50">
        <v>0</v>
      </c>
      <c r="AF479" s="49">
        <v>0</v>
      </c>
      <c r="AG479" s="50">
        <v>0</v>
      </c>
      <c r="AH479" s="49">
        <v>9</v>
      </c>
      <c r="AI479" s="50">
        <v>100</v>
      </c>
      <c r="AJ479" s="49">
        <v>9</v>
      </c>
    </row>
    <row r="480" spans="1:36" ht="15">
      <c r="A480" s="69" t="s">
        <v>693</v>
      </c>
      <c r="B480" s="69" t="s">
        <v>693</v>
      </c>
      <c r="C480" s="70"/>
      <c r="D480" s="71"/>
      <c r="E480" s="72"/>
      <c r="F480" s="73"/>
      <c r="G480" s="70"/>
      <c r="H480" s="74"/>
      <c r="I480" s="75"/>
      <c r="J480" s="75"/>
      <c r="K480" s="35" t="s">
        <v>65</v>
      </c>
      <c r="L480" s="82">
        <v>480</v>
      </c>
      <c r="M480" s="82"/>
      <c r="N480" s="77"/>
      <c r="O480" s="84" t="s">
        <v>716</v>
      </c>
      <c r="P480" s="84" t="s">
        <v>716</v>
      </c>
      <c r="Q480" s="84" t="s">
        <v>1183</v>
      </c>
      <c r="R480" s="86" t="s">
        <v>1683</v>
      </c>
      <c r="S480" s="88">
        <v>43486.20427083333</v>
      </c>
      <c r="T480" s="84">
        <v>837</v>
      </c>
      <c r="U480" s="84">
        <v>225</v>
      </c>
      <c r="V480" s="84"/>
      <c r="W480" s="84"/>
      <c r="X480" s="84"/>
      <c r="Y480">
        <v>1</v>
      </c>
      <c r="Z480" s="83" t="str">
        <f>REPLACE(INDEX(GroupVertices[Group],MATCH(Edges[[#This Row],[Vertex 1]],GroupVertices[Vertex],0)),1,1,"")</f>
        <v>1</v>
      </c>
      <c r="AA480" s="83" t="str">
        <f>REPLACE(INDEX(GroupVertices[Group],MATCH(Edges[[#This Row],[Vertex 2]],GroupVertices[Vertex],0)),1,1,"")</f>
        <v>1</v>
      </c>
      <c r="AB480" s="49">
        <v>0</v>
      </c>
      <c r="AC480" s="50">
        <v>0</v>
      </c>
      <c r="AD480" s="49">
        <v>1</v>
      </c>
      <c r="AE480" s="50">
        <v>4.545454545454546</v>
      </c>
      <c r="AF480" s="49">
        <v>0</v>
      </c>
      <c r="AG480" s="50">
        <v>0</v>
      </c>
      <c r="AH480" s="49">
        <v>21</v>
      </c>
      <c r="AI480" s="50">
        <v>95.45454545454545</v>
      </c>
      <c r="AJ480" s="49">
        <v>22</v>
      </c>
    </row>
    <row r="481" spans="1:36" ht="15">
      <c r="A481" s="69" t="s">
        <v>694</v>
      </c>
      <c r="B481" s="69" t="s">
        <v>694</v>
      </c>
      <c r="C481" s="70"/>
      <c r="D481" s="71"/>
      <c r="E481" s="72"/>
      <c r="F481" s="73"/>
      <c r="G481" s="70"/>
      <c r="H481" s="74"/>
      <c r="I481" s="75"/>
      <c r="J481" s="75"/>
      <c r="K481" s="35" t="s">
        <v>65</v>
      </c>
      <c r="L481" s="82">
        <v>481</v>
      </c>
      <c r="M481" s="82"/>
      <c r="N481" s="77"/>
      <c r="O481" s="84" t="s">
        <v>716</v>
      </c>
      <c r="P481" s="84" t="s">
        <v>716</v>
      </c>
      <c r="Q481" s="84" t="s">
        <v>1184</v>
      </c>
      <c r="R481" s="86" t="s">
        <v>1684</v>
      </c>
      <c r="S481" s="88">
        <v>43486.5625</v>
      </c>
      <c r="T481" s="84">
        <v>158</v>
      </c>
      <c r="U481" s="84">
        <v>21</v>
      </c>
      <c r="V481" s="84"/>
      <c r="W481" s="84"/>
      <c r="X481" s="84" t="s">
        <v>1806</v>
      </c>
      <c r="Y481">
        <v>1</v>
      </c>
      <c r="Z481" s="83" t="str">
        <f>REPLACE(INDEX(GroupVertices[Group],MATCH(Edges[[#This Row],[Vertex 1]],GroupVertices[Vertex],0)),1,1,"")</f>
        <v>1</v>
      </c>
      <c r="AA481" s="83" t="str">
        <f>REPLACE(INDEX(GroupVertices[Group],MATCH(Edges[[#This Row],[Vertex 2]],GroupVertices[Vertex],0)),1,1,"")</f>
        <v>1</v>
      </c>
      <c r="AB481" s="49">
        <v>0</v>
      </c>
      <c r="AC481" s="50">
        <v>0</v>
      </c>
      <c r="AD481" s="49">
        <v>0</v>
      </c>
      <c r="AE481" s="50">
        <v>0</v>
      </c>
      <c r="AF481" s="49">
        <v>0</v>
      </c>
      <c r="AG481" s="50">
        <v>0</v>
      </c>
      <c r="AH481" s="49">
        <v>23</v>
      </c>
      <c r="AI481" s="50">
        <v>100</v>
      </c>
      <c r="AJ481" s="49">
        <v>23</v>
      </c>
    </row>
    <row r="482" spans="1:36" ht="15">
      <c r="A482" s="69" t="s">
        <v>695</v>
      </c>
      <c r="B482" s="69" t="s">
        <v>695</v>
      </c>
      <c r="C482" s="70"/>
      <c r="D482" s="71"/>
      <c r="E482" s="72"/>
      <c r="F482" s="73"/>
      <c r="G482" s="70"/>
      <c r="H482" s="74"/>
      <c r="I482" s="75"/>
      <c r="J482" s="75"/>
      <c r="K482" s="35" t="s">
        <v>65</v>
      </c>
      <c r="L482" s="82">
        <v>482</v>
      </c>
      <c r="M482" s="82"/>
      <c r="N482" s="77"/>
      <c r="O482" s="84" t="s">
        <v>716</v>
      </c>
      <c r="P482" s="84" t="s">
        <v>716</v>
      </c>
      <c r="Q482" s="84" t="s">
        <v>1185</v>
      </c>
      <c r="R482" s="86" t="s">
        <v>1685</v>
      </c>
      <c r="S482" s="88">
        <v>43486.81990740741</v>
      </c>
      <c r="T482" s="84">
        <v>258</v>
      </c>
      <c r="U482" s="84">
        <v>12</v>
      </c>
      <c r="V482" s="84"/>
      <c r="W482" s="84"/>
      <c r="X482" s="84"/>
      <c r="Y482">
        <v>1</v>
      </c>
      <c r="Z482" s="83" t="str">
        <f>REPLACE(INDEX(GroupVertices[Group],MATCH(Edges[[#This Row],[Vertex 1]],GroupVertices[Vertex],0)),1,1,"")</f>
        <v>1</v>
      </c>
      <c r="AA482" s="83" t="str">
        <f>REPLACE(INDEX(GroupVertices[Group],MATCH(Edges[[#This Row],[Vertex 2]],GroupVertices[Vertex],0)),1,1,"")</f>
        <v>1</v>
      </c>
      <c r="AB482" s="49">
        <v>2</v>
      </c>
      <c r="AC482" s="50">
        <v>7.407407407407407</v>
      </c>
      <c r="AD482" s="49">
        <v>1</v>
      </c>
      <c r="AE482" s="50">
        <v>3.7037037037037037</v>
      </c>
      <c r="AF482" s="49">
        <v>0</v>
      </c>
      <c r="AG482" s="50">
        <v>0</v>
      </c>
      <c r="AH482" s="49">
        <v>24</v>
      </c>
      <c r="AI482" s="50">
        <v>88.88888888888889</v>
      </c>
      <c r="AJ482" s="49">
        <v>27</v>
      </c>
    </row>
    <row r="483" spans="1:36" ht="15">
      <c r="A483" s="69" t="s">
        <v>696</v>
      </c>
      <c r="B483" s="69" t="s">
        <v>696</v>
      </c>
      <c r="C483" s="70"/>
      <c r="D483" s="71"/>
      <c r="E483" s="72"/>
      <c r="F483" s="73"/>
      <c r="G483" s="70"/>
      <c r="H483" s="74"/>
      <c r="I483" s="75"/>
      <c r="J483" s="75"/>
      <c r="K483" s="35" t="s">
        <v>65</v>
      </c>
      <c r="L483" s="82">
        <v>483</v>
      </c>
      <c r="M483" s="82"/>
      <c r="N483" s="77"/>
      <c r="O483" s="84" t="s">
        <v>716</v>
      </c>
      <c r="P483" s="84" t="s">
        <v>716</v>
      </c>
      <c r="Q483" s="84" t="s">
        <v>1186</v>
      </c>
      <c r="R483" s="86" t="s">
        <v>1686</v>
      </c>
      <c r="S483" s="88">
        <v>43487.121886574074</v>
      </c>
      <c r="T483" s="84">
        <v>337</v>
      </c>
      <c r="U483" s="84">
        <v>81</v>
      </c>
      <c r="V483" s="84"/>
      <c r="W483" s="84"/>
      <c r="X483" s="84"/>
      <c r="Y483">
        <v>1</v>
      </c>
      <c r="Z483" s="83" t="str">
        <f>REPLACE(INDEX(GroupVertices[Group],MATCH(Edges[[#This Row],[Vertex 1]],GroupVertices[Vertex],0)),1,1,"")</f>
        <v>1</v>
      </c>
      <c r="AA483" s="83" t="str">
        <f>REPLACE(INDEX(GroupVertices[Group],MATCH(Edges[[#This Row],[Vertex 2]],GroupVertices[Vertex],0)),1,1,"")</f>
        <v>1</v>
      </c>
      <c r="AB483" s="49">
        <v>0</v>
      </c>
      <c r="AC483" s="50">
        <v>0</v>
      </c>
      <c r="AD483" s="49">
        <v>1</v>
      </c>
      <c r="AE483" s="50">
        <v>5</v>
      </c>
      <c r="AF483" s="49">
        <v>0</v>
      </c>
      <c r="AG483" s="50">
        <v>0</v>
      </c>
      <c r="AH483" s="49">
        <v>19</v>
      </c>
      <c r="AI483" s="50">
        <v>95</v>
      </c>
      <c r="AJ483" s="49">
        <v>20</v>
      </c>
    </row>
    <row r="484" spans="1:36" ht="15">
      <c r="A484" s="69" t="s">
        <v>697</v>
      </c>
      <c r="B484" s="69" t="s">
        <v>697</v>
      </c>
      <c r="C484" s="70"/>
      <c r="D484" s="71"/>
      <c r="E484" s="72"/>
      <c r="F484" s="73"/>
      <c r="G484" s="70"/>
      <c r="H484" s="74"/>
      <c r="I484" s="75"/>
      <c r="J484" s="75"/>
      <c r="K484" s="35" t="s">
        <v>65</v>
      </c>
      <c r="L484" s="82">
        <v>484</v>
      </c>
      <c r="M484" s="82"/>
      <c r="N484" s="77"/>
      <c r="O484" s="84" t="s">
        <v>716</v>
      </c>
      <c r="P484" s="84" t="s">
        <v>716</v>
      </c>
      <c r="Q484" s="84" t="s">
        <v>1187</v>
      </c>
      <c r="R484" s="86" t="s">
        <v>1687</v>
      </c>
      <c r="S484" s="88">
        <v>43487.270833333336</v>
      </c>
      <c r="T484" s="84">
        <v>285</v>
      </c>
      <c r="U484" s="84">
        <v>12</v>
      </c>
      <c r="V484" s="84"/>
      <c r="W484" s="84"/>
      <c r="X484" s="84" t="s">
        <v>1803</v>
      </c>
      <c r="Y484">
        <v>1</v>
      </c>
      <c r="Z484" s="83" t="str">
        <f>REPLACE(INDEX(GroupVertices[Group],MATCH(Edges[[#This Row],[Vertex 1]],GroupVertices[Vertex],0)),1,1,"")</f>
        <v>1</v>
      </c>
      <c r="AA484" s="83" t="str">
        <f>REPLACE(INDEX(GroupVertices[Group],MATCH(Edges[[#This Row],[Vertex 2]],GroupVertices[Vertex],0)),1,1,"")</f>
        <v>1</v>
      </c>
      <c r="AB484" s="49">
        <v>2</v>
      </c>
      <c r="AC484" s="50">
        <v>9.523809523809524</v>
      </c>
      <c r="AD484" s="49">
        <v>0</v>
      </c>
      <c r="AE484" s="50">
        <v>0</v>
      </c>
      <c r="AF484" s="49">
        <v>0</v>
      </c>
      <c r="AG484" s="50">
        <v>0</v>
      </c>
      <c r="AH484" s="49">
        <v>19</v>
      </c>
      <c r="AI484" s="50">
        <v>90.47619047619048</v>
      </c>
      <c r="AJ484" s="49">
        <v>21</v>
      </c>
    </row>
    <row r="485" spans="1:36" ht="15">
      <c r="A485" s="69" t="s">
        <v>698</v>
      </c>
      <c r="B485" s="69" t="s">
        <v>698</v>
      </c>
      <c r="C485" s="70"/>
      <c r="D485" s="71"/>
      <c r="E485" s="72"/>
      <c r="F485" s="73"/>
      <c r="G485" s="70"/>
      <c r="H485" s="74"/>
      <c r="I485" s="75"/>
      <c r="J485" s="75"/>
      <c r="K485" s="35" t="s">
        <v>65</v>
      </c>
      <c r="L485" s="82">
        <v>485</v>
      </c>
      <c r="M485" s="82"/>
      <c r="N485" s="77"/>
      <c r="O485" s="84" t="s">
        <v>716</v>
      </c>
      <c r="P485" s="84" t="s">
        <v>716</v>
      </c>
      <c r="Q485" s="84" t="s">
        <v>1188</v>
      </c>
      <c r="R485" s="86" t="s">
        <v>1688</v>
      </c>
      <c r="S485" s="88">
        <v>43487.56251157408</v>
      </c>
      <c r="T485" s="84">
        <v>172</v>
      </c>
      <c r="U485" s="84">
        <v>25</v>
      </c>
      <c r="V485" s="84"/>
      <c r="W485" s="84"/>
      <c r="X485" s="84" t="s">
        <v>1713</v>
      </c>
      <c r="Y485">
        <v>1</v>
      </c>
      <c r="Z485" s="83" t="str">
        <f>REPLACE(INDEX(GroupVertices[Group],MATCH(Edges[[#This Row],[Vertex 1]],GroupVertices[Vertex],0)),1,1,"")</f>
        <v>1</v>
      </c>
      <c r="AA485" s="83" t="str">
        <f>REPLACE(INDEX(GroupVertices[Group],MATCH(Edges[[#This Row],[Vertex 2]],GroupVertices[Vertex],0)),1,1,"")</f>
        <v>1</v>
      </c>
      <c r="AB485" s="49">
        <v>0</v>
      </c>
      <c r="AC485" s="50">
        <v>0</v>
      </c>
      <c r="AD485" s="49">
        <v>0</v>
      </c>
      <c r="AE485" s="50">
        <v>0</v>
      </c>
      <c r="AF485" s="49">
        <v>0</v>
      </c>
      <c r="AG485" s="50">
        <v>0</v>
      </c>
      <c r="AH485" s="49">
        <v>19</v>
      </c>
      <c r="AI485" s="50">
        <v>100</v>
      </c>
      <c r="AJ485" s="49">
        <v>19</v>
      </c>
    </row>
    <row r="486" spans="1:36" ht="15">
      <c r="A486" s="69" t="s">
        <v>699</v>
      </c>
      <c r="B486" s="69" t="s">
        <v>699</v>
      </c>
      <c r="C486" s="70"/>
      <c r="D486" s="71"/>
      <c r="E486" s="72"/>
      <c r="F486" s="73"/>
      <c r="G486" s="70"/>
      <c r="H486" s="74"/>
      <c r="I486" s="75"/>
      <c r="J486" s="75"/>
      <c r="K486" s="35" t="s">
        <v>65</v>
      </c>
      <c r="L486" s="82">
        <v>486</v>
      </c>
      <c r="M486" s="82"/>
      <c r="N486" s="77"/>
      <c r="O486" s="84" t="s">
        <v>716</v>
      </c>
      <c r="P486" s="84" t="s">
        <v>716</v>
      </c>
      <c r="Q486" s="84" t="s">
        <v>1189</v>
      </c>
      <c r="R486" s="86" t="s">
        <v>1689</v>
      </c>
      <c r="S486" s="88">
        <v>43487.737858796296</v>
      </c>
      <c r="T486" s="84">
        <v>1836</v>
      </c>
      <c r="U486" s="84">
        <v>77</v>
      </c>
      <c r="V486" s="84"/>
      <c r="W486" s="84"/>
      <c r="X486" s="84" t="s">
        <v>1807</v>
      </c>
      <c r="Y486">
        <v>1</v>
      </c>
      <c r="Z486" s="83" t="str">
        <f>REPLACE(INDEX(GroupVertices[Group],MATCH(Edges[[#This Row],[Vertex 1]],GroupVertices[Vertex],0)),1,1,"")</f>
        <v>1</v>
      </c>
      <c r="AA486" s="83" t="str">
        <f>REPLACE(INDEX(GroupVertices[Group],MATCH(Edges[[#This Row],[Vertex 2]],GroupVertices[Vertex],0)),1,1,"")</f>
        <v>1</v>
      </c>
      <c r="AB486" s="49">
        <v>2</v>
      </c>
      <c r="AC486" s="50">
        <v>5.2631578947368425</v>
      </c>
      <c r="AD486" s="49">
        <v>1</v>
      </c>
      <c r="AE486" s="50">
        <v>2.6315789473684212</v>
      </c>
      <c r="AF486" s="49">
        <v>0</v>
      </c>
      <c r="AG486" s="50">
        <v>0</v>
      </c>
      <c r="AH486" s="49">
        <v>35</v>
      </c>
      <c r="AI486" s="50">
        <v>92.10526315789474</v>
      </c>
      <c r="AJ486" s="49">
        <v>38</v>
      </c>
    </row>
    <row r="487" spans="1:36" ht="15">
      <c r="A487" s="69" t="s">
        <v>700</v>
      </c>
      <c r="B487" s="69" t="s">
        <v>700</v>
      </c>
      <c r="C487" s="70"/>
      <c r="D487" s="71"/>
      <c r="E487" s="72"/>
      <c r="F487" s="73"/>
      <c r="G487" s="70"/>
      <c r="H487" s="74"/>
      <c r="I487" s="75"/>
      <c r="J487" s="75"/>
      <c r="K487" s="35" t="s">
        <v>65</v>
      </c>
      <c r="L487" s="82">
        <v>487</v>
      </c>
      <c r="M487" s="82"/>
      <c r="N487" s="77"/>
      <c r="O487" s="84" t="s">
        <v>716</v>
      </c>
      <c r="P487" s="84" t="s">
        <v>716</v>
      </c>
      <c r="Q487" s="84" t="s">
        <v>1190</v>
      </c>
      <c r="R487" s="86" t="s">
        <v>1690</v>
      </c>
      <c r="S487" s="88">
        <v>43487.95138888889</v>
      </c>
      <c r="T487" s="84">
        <v>256</v>
      </c>
      <c r="U487" s="84">
        <v>95</v>
      </c>
      <c r="V487" s="84"/>
      <c r="W487" s="84"/>
      <c r="X487" s="84"/>
      <c r="Y487">
        <v>1</v>
      </c>
      <c r="Z487" s="83" t="str">
        <f>REPLACE(INDEX(GroupVertices[Group],MATCH(Edges[[#This Row],[Vertex 1]],GroupVertices[Vertex],0)),1,1,"")</f>
        <v>1</v>
      </c>
      <c r="AA487" s="83" t="str">
        <f>REPLACE(INDEX(GroupVertices[Group],MATCH(Edges[[#This Row],[Vertex 2]],GroupVertices[Vertex],0)),1,1,"")</f>
        <v>1</v>
      </c>
      <c r="AB487" s="49">
        <v>0</v>
      </c>
      <c r="AC487" s="50">
        <v>0</v>
      </c>
      <c r="AD487" s="49">
        <v>0</v>
      </c>
      <c r="AE487" s="50">
        <v>0</v>
      </c>
      <c r="AF487" s="49">
        <v>0</v>
      </c>
      <c r="AG487" s="50">
        <v>0</v>
      </c>
      <c r="AH487" s="49">
        <v>7</v>
      </c>
      <c r="AI487" s="50">
        <v>100</v>
      </c>
      <c r="AJ487" s="49">
        <v>7</v>
      </c>
    </row>
    <row r="488" spans="1:36" ht="15">
      <c r="A488" s="69" t="s">
        <v>701</v>
      </c>
      <c r="B488" s="69" t="s">
        <v>701</v>
      </c>
      <c r="C488" s="70"/>
      <c r="D488" s="71"/>
      <c r="E488" s="72"/>
      <c r="F488" s="73"/>
      <c r="G488" s="70"/>
      <c r="H488" s="74"/>
      <c r="I488" s="75"/>
      <c r="J488" s="75"/>
      <c r="K488" s="35" t="s">
        <v>65</v>
      </c>
      <c r="L488" s="82">
        <v>488</v>
      </c>
      <c r="M488" s="82"/>
      <c r="N488" s="77"/>
      <c r="O488" s="84" t="s">
        <v>716</v>
      </c>
      <c r="P488" s="84" t="s">
        <v>716</v>
      </c>
      <c r="Q488" s="84" t="s">
        <v>1191</v>
      </c>
      <c r="R488" s="86" t="s">
        <v>1691</v>
      </c>
      <c r="S488" s="88">
        <v>43488.14225694445</v>
      </c>
      <c r="T488" s="84">
        <v>247</v>
      </c>
      <c r="U488" s="84">
        <v>57</v>
      </c>
      <c r="V488" s="84"/>
      <c r="W488" s="84"/>
      <c r="X488" s="84" t="s">
        <v>1808</v>
      </c>
      <c r="Y488">
        <v>1</v>
      </c>
      <c r="Z488" s="83" t="str">
        <f>REPLACE(INDEX(GroupVertices[Group],MATCH(Edges[[#This Row],[Vertex 1]],GroupVertices[Vertex],0)),1,1,"")</f>
        <v>1</v>
      </c>
      <c r="AA488" s="83" t="str">
        <f>REPLACE(INDEX(GroupVertices[Group],MATCH(Edges[[#This Row],[Vertex 2]],GroupVertices[Vertex],0)),1,1,"")</f>
        <v>1</v>
      </c>
      <c r="AB488" s="49">
        <v>2</v>
      </c>
      <c r="AC488" s="50">
        <v>3.5714285714285716</v>
      </c>
      <c r="AD488" s="49">
        <v>3</v>
      </c>
      <c r="AE488" s="50">
        <v>5.357142857142857</v>
      </c>
      <c r="AF488" s="49">
        <v>0</v>
      </c>
      <c r="AG488" s="50">
        <v>0</v>
      </c>
      <c r="AH488" s="49">
        <v>51</v>
      </c>
      <c r="AI488" s="50">
        <v>91.07142857142857</v>
      </c>
      <c r="AJ488" s="49">
        <v>56</v>
      </c>
    </row>
    <row r="489" spans="1:36" ht="15">
      <c r="A489" s="69" t="s">
        <v>702</v>
      </c>
      <c r="B489" s="69" t="s">
        <v>702</v>
      </c>
      <c r="C489" s="70"/>
      <c r="D489" s="71"/>
      <c r="E489" s="72"/>
      <c r="F489" s="73"/>
      <c r="G489" s="70"/>
      <c r="H489" s="74"/>
      <c r="I489" s="75"/>
      <c r="J489" s="75"/>
      <c r="K489" s="35" t="s">
        <v>65</v>
      </c>
      <c r="L489" s="82">
        <v>489</v>
      </c>
      <c r="M489" s="82"/>
      <c r="N489" s="77"/>
      <c r="O489" s="84" t="s">
        <v>716</v>
      </c>
      <c r="P489" s="84" t="s">
        <v>716</v>
      </c>
      <c r="Q489" s="84" t="s">
        <v>1192</v>
      </c>
      <c r="R489" s="86" t="s">
        <v>1692</v>
      </c>
      <c r="S489" s="88">
        <v>43488.294594907406</v>
      </c>
      <c r="T489" s="84">
        <v>357</v>
      </c>
      <c r="U489" s="84">
        <v>105</v>
      </c>
      <c r="V489" s="84"/>
      <c r="W489" s="84"/>
      <c r="X489" s="84"/>
      <c r="Y489">
        <v>1</v>
      </c>
      <c r="Z489" s="83" t="str">
        <f>REPLACE(INDEX(GroupVertices[Group],MATCH(Edges[[#This Row],[Vertex 1]],GroupVertices[Vertex],0)),1,1,"")</f>
        <v>1</v>
      </c>
      <c r="AA489" s="83" t="str">
        <f>REPLACE(INDEX(GroupVertices[Group],MATCH(Edges[[#This Row],[Vertex 2]],GroupVertices[Vertex],0)),1,1,"")</f>
        <v>1</v>
      </c>
      <c r="AB489" s="49">
        <v>3</v>
      </c>
      <c r="AC489" s="50">
        <v>7.317073170731708</v>
      </c>
      <c r="AD489" s="49">
        <v>1</v>
      </c>
      <c r="AE489" s="50">
        <v>2.4390243902439024</v>
      </c>
      <c r="AF489" s="49">
        <v>0</v>
      </c>
      <c r="AG489" s="50">
        <v>0</v>
      </c>
      <c r="AH489" s="49">
        <v>37</v>
      </c>
      <c r="AI489" s="50">
        <v>90.2439024390244</v>
      </c>
      <c r="AJ489" s="49">
        <v>41</v>
      </c>
    </row>
    <row r="490" spans="1:36" ht="15">
      <c r="A490" s="69" t="s">
        <v>703</v>
      </c>
      <c r="B490" s="69" t="s">
        <v>703</v>
      </c>
      <c r="C490" s="70"/>
      <c r="D490" s="71"/>
      <c r="E490" s="72"/>
      <c r="F490" s="73"/>
      <c r="G490" s="70"/>
      <c r="H490" s="74"/>
      <c r="I490" s="75"/>
      <c r="J490" s="75"/>
      <c r="K490" s="35" t="s">
        <v>65</v>
      </c>
      <c r="L490" s="82">
        <v>490</v>
      </c>
      <c r="M490" s="82"/>
      <c r="N490" s="77"/>
      <c r="O490" s="84" t="s">
        <v>716</v>
      </c>
      <c r="P490" s="84" t="s">
        <v>716</v>
      </c>
      <c r="Q490" s="84" t="s">
        <v>1193</v>
      </c>
      <c r="R490" s="86" t="s">
        <v>1693</v>
      </c>
      <c r="S490" s="88">
        <v>43488.604166666664</v>
      </c>
      <c r="T490" s="84">
        <v>87</v>
      </c>
      <c r="U490" s="84">
        <v>3</v>
      </c>
      <c r="V490" s="84"/>
      <c r="W490" s="84"/>
      <c r="X490" s="84"/>
      <c r="Y490">
        <v>1</v>
      </c>
      <c r="Z490" s="83" t="str">
        <f>REPLACE(INDEX(GroupVertices[Group],MATCH(Edges[[#This Row],[Vertex 1]],GroupVertices[Vertex],0)),1,1,"")</f>
        <v>1</v>
      </c>
      <c r="AA490" s="83" t="str">
        <f>REPLACE(INDEX(GroupVertices[Group],MATCH(Edges[[#This Row],[Vertex 2]],GroupVertices[Vertex],0)),1,1,"")</f>
        <v>1</v>
      </c>
      <c r="AB490" s="49">
        <v>1</v>
      </c>
      <c r="AC490" s="50">
        <v>4.761904761904762</v>
      </c>
      <c r="AD490" s="49">
        <v>0</v>
      </c>
      <c r="AE490" s="50">
        <v>0</v>
      </c>
      <c r="AF490" s="49">
        <v>0</v>
      </c>
      <c r="AG490" s="50">
        <v>0</v>
      </c>
      <c r="AH490" s="49">
        <v>20</v>
      </c>
      <c r="AI490" s="50">
        <v>95.23809523809524</v>
      </c>
      <c r="AJ490" s="49">
        <v>21</v>
      </c>
    </row>
    <row r="491" spans="1:36" ht="15">
      <c r="A491" s="69" t="s">
        <v>704</v>
      </c>
      <c r="B491" s="69" t="s">
        <v>704</v>
      </c>
      <c r="C491" s="70"/>
      <c r="D491" s="71"/>
      <c r="E491" s="72"/>
      <c r="F491" s="73"/>
      <c r="G491" s="70"/>
      <c r="H491" s="74"/>
      <c r="I491" s="75"/>
      <c r="J491" s="75"/>
      <c r="K491" s="35" t="s">
        <v>65</v>
      </c>
      <c r="L491" s="82">
        <v>491</v>
      </c>
      <c r="M491" s="82"/>
      <c r="N491" s="77"/>
      <c r="O491" s="84" t="s">
        <v>716</v>
      </c>
      <c r="P491" s="84" t="s">
        <v>716</v>
      </c>
      <c r="Q491" s="84" t="s">
        <v>1194</v>
      </c>
      <c r="R491" s="86" t="s">
        <v>1694</v>
      </c>
      <c r="S491" s="88">
        <v>43488.89065972222</v>
      </c>
      <c r="T491" s="84">
        <v>389</v>
      </c>
      <c r="U491" s="84">
        <v>29</v>
      </c>
      <c r="V491" s="84"/>
      <c r="W491" s="84"/>
      <c r="X491" s="84"/>
      <c r="Y491">
        <v>1</v>
      </c>
      <c r="Z491" s="83" t="str">
        <f>REPLACE(INDEX(GroupVertices[Group],MATCH(Edges[[#This Row],[Vertex 1]],GroupVertices[Vertex],0)),1,1,"")</f>
        <v>1</v>
      </c>
      <c r="AA491" s="83" t="str">
        <f>REPLACE(INDEX(GroupVertices[Group],MATCH(Edges[[#This Row],[Vertex 2]],GroupVertices[Vertex],0)),1,1,"")</f>
        <v>1</v>
      </c>
      <c r="AB491" s="49">
        <v>0</v>
      </c>
      <c r="AC491" s="50">
        <v>0</v>
      </c>
      <c r="AD491" s="49">
        <v>0</v>
      </c>
      <c r="AE491" s="50">
        <v>0</v>
      </c>
      <c r="AF491" s="49">
        <v>0</v>
      </c>
      <c r="AG491" s="50">
        <v>0</v>
      </c>
      <c r="AH491" s="49">
        <v>18</v>
      </c>
      <c r="AI491" s="50">
        <v>100</v>
      </c>
      <c r="AJ491" s="49">
        <v>18</v>
      </c>
    </row>
    <row r="492" spans="1:36" ht="15">
      <c r="A492" s="69" t="s">
        <v>705</v>
      </c>
      <c r="B492" s="69" t="s">
        <v>705</v>
      </c>
      <c r="C492" s="70"/>
      <c r="D492" s="71"/>
      <c r="E492" s="72"/>
      <c r="F492" s="73"/>
      <c r="G492" s="70"/>
      <c r="H492" s="74"/>
      <c r="I492" s="75"/>
      <c r="J492" s="75"/>
      <c r="K492" s="35" t="s">
        <v>65</v>
      </c>
      <c r="L492" s="82">
        <v>492</v>
      </c>
      <c r="M492" s="82"/>
      <c r="N492" s="77"/>
      <c r="O492" s="84" t="s">
        <v>716</v>
      </c>
      <c r="P492" s="84" t="s">
        <v>716</v>
      </c>
      <c r="Q492" s="84" t="s">
        <v>1195</v>
      </c>
      <c r="R492" s="86" t="s">
        <v>1695</v>
      </c>
      <c r="S492" s="88">
        <v>43489.198483796295</v>
      </c>
      <c r="T492" s="84">
        <v>315</v>
      </c>
      <c r="U492" s="84">
        <v>8</v>
      </c>
      <c r="V492" s="84"/>
      <c r="W492" s="84"/>
      <c r="X492" s="84" t="s">
        <v>1791</v>
      </c>
      <c r="Y492">
        <v>1</v>
      </c>
      <c r="Z492" s="83" t="str">
        <f>REPLACE(INDEX(GroupVertices[Group],MATCH(Edges[[#This Row],[Vertex 1]],GroupVertices[Vertex],0)),1,1,"")</f>
        <v>1</v>
      </c>
      <c r="AA492" s="83" t="str">
        <f>REPLACE(INDEX(GroupVertices[Group],MATCH(Edges[[#This Row],[Vertex 2]],GroupVertices[Vertex],0)),1,1,"")</f>
        <v>1</v>
      </c>
      <c r="AB492" s="49">
        <v>1</v>
      </c>
      <c r="AC492" s="50">
        <v>3.0303030303030303</v>
      </c>
      <c r="AD492" s="49">
        <v>2</v>
      </c>
      <c r="AE492" s="50">
        <v>6.0606060606060606</v>
      </c>
      <c r="AF492" s="49">
        <v>0</v>
      </c>
      <c r="AG492" s="50">
        <v>0</v>
      </c>
      <c r="AH492" s="49">
        <v>30</v>
      </c>
      <c r="AI492" s="50">
        <v>90.9090909090909</v>
      </c>
      <c r="AJ492" s="49">
        <v>33</v>
      </c>
    </row>
    <row r="493" spans="1:36" ht="15">
      <c r="A493" s="69" t="s">
        <v>706</v>
      </c>
      <c r="B493" s="69" t="s">
        <v>706</v>
      </c>
      <c r="C493" s="70"/>
      <c r="D493" s="71"/>
      <c r="E493" s="72"/>
      <c r="F493" s="73"/>
      <c r="G493" s="70"/>
      <c r="H493" s="74"/>
      <c r="I493" s="75"/>
      <c r="J493" s="75"/>
      <c r="K493" s="35" t="s">
        <v>65</v>
      </c>
      <c r="L493" s="82">
        <v>493</v>
      </c>
      <c r="M493" s="82"/>
      <c r="N493" s="77"/>
      <c r="O493" s="84" t="s">
        <v>716</v>
      </c>
      <c r="P493" s="84" t="s">
        <v>716</v>
      </c>
      <c r="Q493" s="84" t="s">
        <v>1196</v>
      </c>
      <c r="R493" s="86" t="s">
        <v>1696</v>
      </c>
      <c r="S493" s="88">
        <v>43489.4390625</v>
      </c>
      <c r="T493" s="84">
        <v>347</v>
      </c>
      <c r="U493" s="84">
        <v>14</v>
      </c>
      <c r="V493" s="84"/>
      <c r="W493" s="84"/>
      <c r="X493" s="84"/>
      <c r="Y493">
        <v>1</v>
      </c>
      <c r="Z493" s="83" t="str">
        <f>REPLACE(INDEX(GroupVertices[Group],MATCH(Edges[[#This Row],[Vertex 1]],GroupVertices[Vertex],0)),1,1,"")</f>
        <v>1</v>
      </c>
      <c r="AA493" s="83" t="str">
        <f>REPLACE(INDEX(GroupVertices[Group],MATCH(Edges[[#This Row],[Vertex 2]],GroupVertices[Vertex],0)),1,1,"")</f>
        <v>1</v>
      </c>
      <c r="AB493" s="49">
        <v>0</v>
      </c>
      <c r="AC493" s="50">
        <v>0</v>
      </c>
      <c r="AD493" s="49">
        <v>0</v>
      </c>
      <c r="AE493" s="50">
        <v>0</v>
      </c>
      <c r="AF493" s="49">
        <v>0</v>
      </c>
      <c r="AG493" s="50">
        <v>0</v>
      </c>
      <c r="AH493" s="49">
        <v>5</v>
      </c>
      <c r="AI493" s="50">
        <v>100</v>
      </c>
      <c r="AJ493" s="49">
        <v>5</v>
      </c>
    </row>
    <row r="494" spans="1:36" ht="15">
      <c r="A494" s="69" t="s">
        <v>707</v>
      </c>
      <c r="B494" s="69" t="s">
        <v>707</v>
      </c>
      <c r="C494" s="70"/>
      <c r="D494" s="71"/>
      <c r="E494" s="72"/>
      <c r="F494" s="73"/>
      <c r="G494" s="70"/>
      <c r="H494" s="74"/>
      <c r="I494" s="75"/>
      <c r="J494" s="75"/>
      <c r="K494" s="35" t="s">
        <v>65</v>
      </c>
      <c r="L494" s="82">
        <v>494</v>
      </c>
      <c r="M494" s="82"/>
      <c r="N494" s="77"/>
      <c r="O494" s="84" t="s">
        <v>716</v>
      </c>
      <c r="P494" s="84" t="s">
        <v>716</v>
      </c>
      <c r="Q494" s="84" t="s">
        <v>1197</v>
      </c>
      <c r="R494" s="86" t="s">
        <v>1697</v>
      </c>
      <c r="S494" s="88">
        <v>43489.631215277775</v>
      </c>
      <c r="T494" s="84">
        <v>305</v>
      </c>
      <c r="U494" s="84">
        <v>20</v>
      </c>
      <c r="V494" s="84"/>
      <c r="W494" s="84"/>
      <c r="X494" s="84"/>
      <c r="Y494">
        <v>1</v>
      </c>
      <c r="Z494" s="83" t="str">
        <f>REPLACE(INDEX(GroupVertices[Group],MATCH(Edges[[#This Row],[Vertex 1]],GroupVertices[Vertex],0)),1,1,"")</f>
        <v>1</v>
      </c>
      <c r="AA494" s="83" t="str">
        <f>REPLACE(INDEX(GroupVertices[Group],MATCH(Edges[[#This Row],[Vertex 2]],GroupVertices[Vertex],0)),1,1,"")</f>
        <v>1</v>
      </c>
      <c r="AB494" s="49">
        <v>1</v>
      </c>
      <c r="AC494" s="50">
        <v>3.4482758620689653</v>
      </c>
      <c r="AD494" s="49">
        <v>0</v>
      </c>
      <c r="AE494" s="50">
        <v>0</v>
      </c>
      <c r="AF494" s="49">
        <v>0</v>
      </c>
      <c r="AG494" s="50">
        <v>0</v>
      </c>
      <c r="AH494" s="49">
        <v>28</v>
      </c>
      <c r="AI494" s="50">
        <v>96.55172413793103</v>
      </c>
      <c r="AJ494" s="49">
        <v>29</v>
      </c>
    </row>
    <row r="495" spans="1:36" ht="15">
      <c r="A495" s="69" t="s">
        <v>708</v>
      </c>
      <c r="B495" s="69" t="s">
        <v>708</v>
      </c>
      <c r="C495" s="70"/>
      <c r="D495" s="71"/>
      <c r="E495" s="72"/>
      <c r="F495" s="73"/>
      <c r="G495" s="70"/>
      <c r="H495" s="74"/>
      <c r="I495" s="75"/>
      <c r="J495" s="75"/>
      <c r="K495" s="35" t="s">
        <v>65</v>
      </c>
      <c r="L495" s="82">
        <v>495</v>
      </c>
      <c r="M495" s="82"/>
      <c r="N495" s="77"/>
      <c r="O495" s="84" t="s">
        <v>716</v>
      </c>
      <c r="P495" s="84" t="s">
        <v>716</v>
      </c>
      <c r="Q495" s="84" t="s">
        <v>1198</v>
      </c>
      <c r="R495" s="86" t="s">
        <v>1698</v>
      </c>
      <c r="S495" s="88">
        <v>43489.84001157407</v>
      </c>
      <c r="T495" s="84">
        <v>2133</v>
      </c>
      <c r="U495" s="84">
        <v>74</v>
      </c>
      <c r="V495" s="84"/>
      <c r="W495" s="84"/>
      <c r="X495" s="84"/>
      <c r="Y495">
        <v>1</v>
      </c>
      <c r="Z495" s="83" t="str">
        <f>REPLACE(INDEX(GroupVertices[Group],MATCH(Edges[[#This Row],[Vertex 1]],GroupVertices[Vertex],0)),1,1,"")</f>
        <v>1</v>
      </c>
      <c r="AA495" s="83" t="str">
        <f>REPLACE(INDEX(GroupVertices[Group],MATCH(Edges[[#This Row],[Vertex 2]],GroupVertices[Vertex],0)),1,1,"")</f>
        <v>1</v>
      </c>
      <c r="AB495" s="49">
        <v>0</v>
      </c>
      <c r="AC495" s="50">
        <v>0</v>
      </c>
      <c r="AD495" s="49">
        <v>0</v>
      </c>
      <c r="AE495" s="50">
        <v>0</v>
      </c>
      <c r="AF495" s="49">
        <v>0</v>
      </c>
      <c r="AG495" s="50">
        <v>0</v>
      </c>
      <c r="AH495" s="49">
        <v>16</v>
      </c>
      <c r="AI495" s="50">
        <v>100</v>
      </c>
      <c r="AJ495" s="49">
        <v>16</v>
      </c>
    </row>
    <row r="496" spans="1:36" ht="15">
      <c r="A496" s="69" t="s">
        <v>709</v>
      </c>
      <c r="B496" s="69" t="s">
        <v>709</v>
      </c>
      <c r="C496" s="70"/>
      <c r="D496" s="71"/>
      <c r="E496" s="72"/>
      <c r="F496" s="73"/>
      <c r="G496" s="70"/>
      <c r="H496" s="74"/>
      <c r="I496" s="75"/>
      <c r="J496" s="75"/>
      <c r="K496" s="35" t="s">
        <v>65</v>
      </c>
      <c r="L496" s="82">
        <v>496</v>
      </c>
      <c r="M496" s="82"/>
      <c r="N496" s="77"/>
      <c r="O496" s="84" t="s">
        <v>716</v>
      </c>
      <c r="P496" s="84" t="s">
        <v>716</v>
      </c>
      <c r="Q496" s="84" t="s">
        <v>1199</v>
      </c>
      <c r="R496" s="86" t="s">
        <v>1699</v>
      </c>
      <c r="S496" s="88">
        <v>43490</v>
      </c>
      <c r="T496" s="84">
        <v>3957</v>
      </c>
      <c r="U496" s="84">
        <v>107</v>
      </c>
      <c r="V496" s="84"/>
      <c r="W496" s="84"/>
      <c r="X496" s="84"/>
      <c r="Y496">
        <v>1</v>
      </c>
      <c r="Z496" s="83" t="str">
        <f>REPLACE(INDEX(GroupVertices[Group],MATCH(Edges[[#This Row],[Vertex 1]],GroupVertices[Vertex],0)),1,1,"")</f>
        <v>1</v>
      </c>
      <c r="AA496" s="83" t="str">
        <f>REPLACE(INDEX(GroupVertices[Group],MATCH(Edges[[#This Row],[Vertex 2]],GroupVertices[Vertex],0)),1,1,"")</f>
        <v>1</v>
      </c>
      <c r="AB496" s="49">
        <v>0</v>
      </c>
      <c r="AC496" s="50">
        <v>0</v>
      </c>
      <c r="AD496" s="49">
        <v>0</v>
      </c>
      <c r="AE496" s="50">
        <v>0</v>
      </c>
      <c r="AF496" s="49">
        <v>0</v>
      </c>
      <c r="AG496" s="50">
        <v>0</v>
      </c>
      <c r="AH496" s="49">
        <v>28</v>
      </c>
      <c r="AI496" s="50">
        <v>100</v>
      </c>
      <c r="AJ496" s="49">
        <v>28</v>
      </c>
    </row>
    <row r="497" spans="1:36" ht="15">
      <c r="A497" s="69" t="s">
        <v>710</v>
      </c>
      <c r="B497" s="69" t="s">
        <v>710</v>
      </c>
      <c r="C497" s="70"/>
      <c r="D497" s="71"/>
      <c r="E497" s="72"/>
      <c r="F497" s="73"/>
      <c r="G497" s="70"/>
      <c r="H497" s="74"/>
      <c r="I497" s="75"/>
      <c r="J497" s="75"/>
      <c r="K497" s="35" t="s">
        <v>65</v>
      </c>
      <c r="L497" s="82">
        <v>497</v>
      </c>
      <c r="M497" s="82"/>
      <c r="N497" s="77"/>
      <c r="O497" s="84" t="s">
        <v>716</v>
      </c>
      <c r="P497" s="84" t="s">
        <v>716</v>
      </c>
      <c r="Q497" s="84" t="s">
        <v>1200</v>
      </c>
      <c r="R497" s="86" t="s">
        <v>1700</v>
      </c>
      <c r="S497" s="88">
        <v>43490.21239583333</v>
      </c>
      <c r="T497" s="84">
        <v>136</v>
      </c>
      <c r="U497" s="84">
        <v>23</v>
      </c>
      <c r="V497" s="84"/>
      <c r="W497" s="84"/>
      <c r="X497" s="84" t="s">
        <v>1717</v>
      </c>
      <c r="Y497">
        <v>1</v>
      </c>
      <c r="Z497" s="83" t="str">
        <f>REPLACE(INDEX(GroupVertices[Group],MATCH(Edges[[#This Row],[Vertex 1]],GroupVertices[Vertex],0)),1,1,"")</f>
        <v>1</v>
      </c>
      <c r="AA497" s="83" t="str">
        <f>REPLACE(INDEX(GroupVertices[Group],MATCH(Edges[[#This Row],[Vertex 2]],GroupVertices[Vertex],0)),1,1,"")</f>
        <v>1</v>
      </c>
      <c r="AB497" s="49">
        <v>0</v>
      </c>
      <c r="AC497" s="50">
        <v>0</v>
      </c>
      <c r="AD497" s="49">
        <v>0</v>
      </c>
      <c r="AE497" s="50">
        <v>0</v>
      </c>
      <c r="AF497" s="49">
        <v>0</v>
      </c>
      <c r="AG497" s="50">
        <v>0</v>
      </c>
      <c r="AH497" s="49">
        <v>23</v>
      </c>
      <c r="AI497" s="50">
        <v>100</v>
      </c>
      <c r="AJ497" s="49">
        <v>23</v>
      </c>
    </row>
    <row r="498" spans="1:36" ht="15">
      <c r="A498" s="69" t="s">
        <v>711</v>
      </c>
      <c r="B498" s="69" t="s">
        <v>711</v>
      </c>
      <c r="C498" s="70"/>
      <c r="D498" s="71"/>
      <c r="E498" s="72"/>
      <c r="F498" s="73"/>
      <c r="G498" s="70"/>
      <c r="H498" s="74"/>
      <c r="I498" s="75"/>
      <c r="J498" s="75"/>
      <c r="K498" s="35" t="s">
        <v>65</v>
      </c>
      <c r="L498" s="82">
        <v>498</v>
      </c>
      <c r="M498" s="82"/>
      <c r="N498" s="77"/>
      <c r="O498" s="84" t="s">
        <v>716</v>
      </c>
      <c r="P498" s="84" t="s">
        <v>716</v>
      </c>
      <c r="Q498" s="84" t="s">
        <v>1201</v>
      </c>
      <c r="R498" s="86" t="s">
        <v>1701</v>
      </c>
      <c r="S498" s="88">
        <v>43490.28125</v>
      </c>
      <c r="T498" s="84">
        <v>275</v>
      </c>
      <c r="U498" s="84">
        <v>15</v>
      </c>
      <c r="V498" s="84"/>
      <c r="W498" s="84"/>
      <c r="X498" s="84"/>
      <c r="Y498">
        <v>1</v>
      </c>
      <c r="Z498" s="83" t="str">
        <f>REPLACE(INDEX(GroupVertices[Group],MATCH(Edges[[#This Row],[Vertex 1]],GroupVertices[Vertex],0)),1,1,"")</f>
        <v>1</v>
      </c>
      <c r="AA498" s="83" t="str">
        <f>REPLACE(INDEX(GroupVertices[Group],MATCH(Edges[[#This Row],[Vertex 2]],GroupVertices[Vertex],0)),1,1,"")</f>
        <v>1</v>
      </c>
      <c r="AB498" s="49">
        <v>0</v>
      </c>
      <c r="AC498" s="50">
        <v>0</v>
      </c>
      <c r="AD498" s="49">
        <v>1</v>
      </c>
      <c r="AE498" s="50">
        <v>3.225806451612903</v>
      </c>
      <c r="AF498" s="49">
        <v>0</v>
      </c>
      <c r="AG498" s="50">
        <v>0</v>
      </c>
      <c r="AH498" s="49">
        <v>30</v>
      </c>
      <c r="AI498" s="50">
        <v>96.7741935483871</v>
      </c>
      <c r="AJ498" s="49">
        <v>31</v>
      </c>
    </row>
    <row r="499" spans="1:36" ht="15">
      <c r="A499" s="69" t="s">
        <v>712</v>
      </c>
      <c r="B499" s="69" t="s">
        <v>712</v>
      </c>
      <c r="C499" s="70"/>
      <c r="D499" s="71"/>
      <c r="E499" s="72"/>
      <c r="F499" s="73"/>
      <c r="G499" s="70"/>
      <c r="H499" s="74"/>
      <c r="I499" s="75"/>
      <c r="J499" s="75"/>
      <c r="K499" s="35" t="s">
        <v>65</v>
      </c>
      <c r="L499" s="82">
        <v>499</v>
      </c>
      <c r="M499" s="82"/>
      <c r="N499" s="77"/>
      <c r="O499" s="84" t="s">
        <v>716</v>
      </c>
      <c r="P499" s="84" t="s">
        <v>716</v>
      </c>
      <c r="Q499" s="84" t="s">
        <v>1202</v>
      </c>
      <c r="R499" s="86" t="s">
        <v>1702</v>
      </c>
      <c r="S499" s="88">
        <v>43490.62038194444</v>
      </c>
      <c r="T499" s="84">
        <v>250</v>
      </c>
      <c r="U499" s="84">
        <v>33</v>
      </c>
      <c r="V499" s="84"/>
      <c r="W499" s="84"/>
      <c r="X499" s="84" t="s">
        <v>1713</v>
      </c>
      <c r="Y499">
        <v>1</v>
      </c>
      <c r="Z499" s="83" t="str">
        <f>REPLACE(INDEX(GroupVertices[Group],MATCH(Edges[[#This Row],[Vertex 1]],GroupVertices[Vertex],0)),1,1,"")</f>
        <v>1</v>
      </c>
      <c r="AA499" s="83" t="str">
        <f>REPLACE(INDEX(GroupVertices[Group],MATCH(Edges[[#This Row],[Vertex 2]],GroupVertices[Vertex],0)),1,1,"")</f>
        <v>1</v>
      </c>
      <c r="AB499" s="49">
        <v>0</v>
      </c>
      <c r="AC499" s="50">
        <v>0</v>
      </c>
      <c r="AD499" s="49">
        <v>1</v>
      </c>
      <c r="AE499" s="50">
        <v>4</v>
      </c>
      <c r="AF499" s="49">
        <v>0</v>
      </c>
      <c r="AG499" s="50">
        <v>0</v>
      </c>
      <c r="AH499" s="49">
        <v>24</v>
      </c>
      <c r="AI499" s="50">
        <v>96</v>
      </c>
      <c r="AJ499" s="49">
        <v>25</v>
      </c>
    </row>
    <row r="500" spans="1:36" ht="15">
      <c r="A500" s="69" t="s">
        <v>713</v>
      </c>
      <c r="B500" s="69" t="s">
        <v>713</v>
      </c>
      <c r="C500" s="70"/>
      <c r="D500" s="71"/>
      <c r="E500" s="72"/>
      <c r="F500" s="73"/>
      <c r="G500" s="70"/>
      <c r="H500" s="74"/>
      <c r="I500" s="75"/>
      <c r="J500" s="75"/>
      <c r="K500" s="35" t="s">
        <v>65</v>
      </c>
      <c r="L500" s="82">
        <v>500</v>
      </c>
      <c r="M500" s="82"/>
      <c r="N500" s="77"/>
      <c r="O500" s="84" t="s">
        <v>716</v>
      </c>
      <c r="P500" s="84" t="s">
        <v>716</v>
      </c>
      <c r="Q500" s="84" t="s">
        <v>1203</v>
      </c>
      <c r="R500" s="86" t="s">
        <v>1703</v>
      </c>
      <c r="S500" s="88">
        <v>43490.810324074075</v>
      </c>
      <c r="T500" s="84">
        <v>88</v>
      </c>
      <c r="U500" s="84">
        <v>29</v>
      </c>
      <c r="V500" s="84"/>
      <c r="W500" s="84"/>
      <c r="X500" s="84"/>
      <c r="Y500">
        <v>1</v>
      </c>
      <c r="Z500" s="83" t="str">
        <f>REPLACE(INDEX(GroupVertices[Group],MATCH(Edges[[#This Row],[Vertex 1]],GroupVertices[Vertex],0)),1,1,"")</f>
        <v>1</v>
      </c>
      <c r="AA500" s="83" t="str">
        <f>REPLACE(INDEX(GroupVertices[Group],MATCH(Edges[[#This Row],[Vertex 2]],GroupVertices[Vertex],0)),1,1,"")</f>
        <v>1</v>
      </c>
      <c r="AB500" s="49">
        <v>0</v>
      </c>
      <c r="AC500" s="50">
        <v>0</v>
      </c>
      <c r="AD500" s="49">
        <v>2</v>
      </c>
      <c r="AE500" s="50">
        <v>7.142857142857143</v>
      </c>
      <c r="AF500" s="49">
        <v>0</v>
      </c>
      <c r="AG500" s="50">
        <v>0</v>
      </c>
      <c r="AH500" s="49">
        <v>26</v>
      </c>
      <c r="AI500" s="50">
        <v>92.85714285714286</v>
      </c>
      <c r="AJ500" s="49">
        <v>28</v>
      </c>
    </row>
    <row r="501" spans="1:36" ht="15">
      <c r="A501" s="69" t="s">
        <v>714</v>
      </c>
      <c r="B501" s="69" t="s">
        <v>714</v>
      </c>
      <c r="C501" s="70"/>
      <c r="D501" s="71"/>
      <c r="E501" s="72"/>
      <c r="F501" s="73"/>
      <c r="G501" s="70"/>
      <c r="H501" s="74"/>
      <c r="I501" s="75"/>
      <c r="J501" s="75"/>
      <c r="K501" s="35" t="s">
        <v>65</v>
      </c>
      <c r="L501" s="82">
        <v>501</v>
      </c>
      <c r="M501" s="82"/>
      <c r="N501" s="77"/>
      <c r="O501" s="84" t="s">
        <v>716</v>
      </c>
      <c r="P501" s="84" t="s">
        <v>716</v>
      </c>
      <c r="Q501" s="84" t="s">
        <v>1204</v>
      </c>
      <c r="R501" s="86" t="s">
        <v>1704</v>
      </c>
      <c r="S501" s="88">
        <v>43490.94105324074</v>
      </c>
      <c r="T501" s="84">
        <v>172</v>
      </c>
      <c r="U501" s="84">
        <v>4</v>
      </c>
      <c r="V501" s="84"/>
      <c r="W501" s="84"/>
      <c r="X501" s="84"/>
      <c r="Y501">
        <v>1</v>
      </c>
      <c r="Z501" s="83" t="str">
        <f>REPLACE(INDEX(GroupVertices[Group],MATCH(Edges[[#This Row],[Vertex 1]],GroupVertices[Vertex],0)),1,1,"")</f>
        <v>1</v>
      </c>
      <c r="AA501" s="83" t="str">
        <f>REPLACE(INDEX(GroupVertices[Group],MATCH(Edges[[#This Row],[Vertex 2]],GroupVertices[Vertex],0)),1,1,"")</f>
        <v>1</v>
      </c>
      <c r="AB501" s="49">
        <v>0</v>
      </c>
      <c r="AC501" s="50">
        <v>0</v>
      </c>
      <c r="AD501" s="49">
        <v>0</v>
      </c>
      <c r="AE501" s="50">
        <v>0</v>
      </c>
      <c r="AF501" s="49">
        <v>0</v>
      </c>
      <c r="AG501" s="50">
        <v>0</v>
      </c>
      <c r="AH501" s="49">
        <v>12</v>
      </c>
      <c r="AI501" s="50">
        <v>100</v>
      </c>
      <c r="AJ501" s="49">
        <v>12</v>
      </c>
    </row>
    <row r="502" spans="1:36" ht="15">
      <c r="A502" s="69" t="s">
        <v>715</v>
      </c>
      <c r="B502" s="69" t="s">
        <v>715</v>
      </c>
      <c r="C502" s="70"/>
      <c r="D502" s="71"/>
      <c r="E502" s="72"/>
      <c r="F502" s="73"/>
      <c r="G502" s="70"/>
      <c r="H502" s="74"/>
      <c r="I502" s="75"/>
      <c r="J502" s="75"/>
      <c r="K502" s="35" t="s">
        <v>65</v>
      </c>
      <c r="L502" s="82">
        <v>502</v>
      </c>
      <c r="M502" s="82"/>
      <c r="N502" s="77"/>
      <c r="O502" s="84" t="s">
        <v>716</v>
      </c>
      <c r="P502" s="84" t="s">
        <v>716</v>
      </c>
      <c r="Q502" s="84" t="s">
        <v>1205</v>
      </c>
      <c r="R502" s="86" t="s">
        <v>1705</v>
      </c>
      <c r="S502" s="88">
        <v>43491.22917824074</v>
      </c>
      <c r="T502" s="84">
        <v>347</v>
      </c>
      <c r="U502" s="84">
        <v>10</v>
      </c>
      <c r="V502" s="84"/>
      <c r="W502" s="84"/>
      <c r="X502" s="84"/>
      <c r="Y502">
        <v>1</v>
      </c>
      <c r="Z502" s="83" t="str">
        <f>REPLACE(INDEX(GroupVertices[Group],MATCH(Edges[[#This Row],[Vertex 1]],GroupVertices[Vertex],0)),1,1,"")</f>
        <v>1</v>
      </c>
      <c r="AA502" s="83" t="str">
        <f>REPLACE(INDEX(GroupVertices[Group],MATCH(Edges[[#This Row],[Vertex 2]],GroupVertices[Vertex],0)),1,1,"")</f>
        <v>1</v>
      </c>
      <c r="AB502" s="49">
        <v>0</v>
      </c>
      <c r="AC502" s="50">
        <v>0</v>
      </c>
      <c r="AD502" s="49">
        <v>1</v>
      </c>
      <c r="AE502" s="50">
        <v>6.666666666666667</v>
      </c>
      <c r="AF502" s="49">
        <v>0</v>
      </c>
      <c r="AG502" s="50">
        <v>0</v>
      </c>
      <c r="AH502" s="49">
        <v>14</v>
      </c>
      <c r="AI502" s="50">
        <v>93.33333333333333</v>
      </c>
      <c r="AJ502"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2"/>
    <dataValidation allowBlank="1" showErrorMessage="1" sqref="N2:N5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2"/>
    <dataValidation allowBlank="1" showInputMessage="1" promptTitle="Edge Color" prompt="To select an optional edge color, right-click and select Select Color on the right-click menu." sqref="C3:C502"/>
    <dataValidation allowBlank="1" showInputMessage="1" promptTitle="Edge Width" prompt="Enter an optional edge width between 1 and 10." errorTitle="Invalid Edge Width" error="The optional edge width must be a whole number between 1 and 10." sqref="D3:D502"/>
    <dataValidation allowBlank="1" showInputMessage="1" promptTitle="Edge Opacity" prompt="Enter an optional edge opacity between 0 (transparent) and 100 (opaque)." errorTitle="Invalid Edge Opacity" error="The optional edge opacity must be a whole number between 0 and 10." sqref="F3:F5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showErrorMessage="1" promptTitle="Edge Label" prompt="Enter an optional edge label." errorTitle="Invalid Edge Visibility" error="You have entered an unrecognized edge visibility.  Try selecting from the drop-down list instead." sqref="H3:H5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2"/>
  </dataValidations>
  <hyperlinks>
    <hyperlink ref="R3" r:id="rId1" display="https://www.facebook.com/7297163299_10156011958743300"/>
    <hyperlink ref="R4" r:id="rId2" display="https://www.facebook.com/7297163299_10155406896346479"/>
    <hyperlink ref="R5" r:id="rId3" display="https://www.facebook.com/7297163299_10156019499528300"/>
    <hyperlink ref="R6" r:id="rId4" display="https://www.facebook.com/7297163299_10156020278798300"/>
    <hyperlink ref="R7" r:id="rId5" display="https://www.facebook.com/7297163299_10155414842041479"/>
    <hyperlink ref="R8" r:id="rId6" display="https://www.facebook.com/7297163299_10156022565683300"/>
    <hyperlink ref="R9" r:id="rId7" display="https://www.facebook.com/7297163299_10156023153328300"/>
    <hyperlink ref="R10" r:id="rId8" display="https://www.facebook.com/7297163299_10156025845423300"/>
    <hyperlink ref="R11" r:id="rId9" display="https://www.facebook.com/7297163299_10156027817133300"/>
    <hyperlink ref="R12" r:id="rId10" display="https://www.facebook.com/7297163299_10156029211493300"/>
    <hyperlink ref="R13" r:id="rId11" display="https://www.facebook.com/7297163299_10156030491128300"/>
    <hyperlink ref="R14" r:id="rId12" display="https://www.facebook.com/7297163299_10156030494478300"/>
    <hyperlink ref="R15" r:id="rId13" display="https://www.facebook.com/7297163299_10156030453288300"/>
    <hyperlink ref="R16" r:id="rId14" display="https://www.facebook.com/7297163299_10155422449706479"/>
    <hyperlink ref="R17" r:id="rId15" display="https://www.facebook.com/7297163299_10156036494868300"/>
    <hyperlink ref="R18" r:id="rId16" display="https://www.facebook.com/7297163299_10156036955098300"/>
    <hyperlink ref="R19" r:id="rId17" display="https://www.facebook.com/7297163299_10156038042433300"/>
    <hyperlink ref="R20" r:id="rId18" display="https://www.facebook.com/7297163299_10156039190918300"/>
    <hyperlink ref="R21" r:id="rId19" display="https://www.facebook.com/7297163299_10156039704243300"/>
    <hyperlink ref="R22" r:id="rId20" display="https://www.facebook.com/7297163299_10156040131738300"/>
    <hyperlink ref="R23" r:id="rId21" display="https://www.facebook.com/7297163299_10156040744973300"/>
    <hyperlink ref="R24" r:id="rId22" display="https://www.facebook.com/7297163299_10156040844283300"/>
    <hyperlink ref="R25" r:id="rId23" display="https://www.facebook.com/7297163299_10156042391558300"/>
    <hyperlink ref="R26" r:id="rId24" display="https://www.facebook.com/7297163299_10156042567098300"/>
    <hyperlink ref="R27" r:id="rId25" display="https://www.facebook.com/7297163299_10156043184873300"/>
    <hyperlink ref="R28" r:id="rId26" display="https://www.facebook.com/7297163299_10156043476123300"/>
    <hyperlink ref="R29" r:id="rId27" display="https://www.facebook.com/7297163299_10156045331228300"/>
    <hyperlink ref="R30" r:id="rId28" display="https://www.facebook.com/7297163299_10155438087441479"/>
    <hyperlink ref="R31" r:id="rId29" display="https://www.facebook.com/7297163299_1982341258467632"/>
    <hyperlink ref="R32" r:id="rId30" display="https://www.facebook.com/7297163299_10156736299684684"/>
    <hyperlink ref="R33" r:id="rId31" display="https://www.facebook.com/7297163299_10156055521698300"/>
    <hyperlink ref="R34" r:id="rId32" display="https://www.facebook.com/7297163299_10156056312903300"/>
    <hyperlink ref="R35" r:id="rId33" display="https://www.facebook.com/7297163299_10156234174109961"/>
    <hyperlink ref="R36" r:id="rId34" display="https://www.facebook.com/7297163299_10156059666333300"/>
    <hyperlink ref="R37" r:id="rId35" display="https://www.facebook.com/7297163299_10156060055828300"/>
    <hyperlink ref="R38" r:id="rId36" display="https://www.facebook.com/7297163299_10156060257928300"/>
    <hyperlink ref="R39" r:id="rId37" display="https://www.facebook.com/7297163299_10156056338873300"/>
    <hyperlink ref="R40" r:id="rId38" display="https://www.facebook.com/7297163299_10156746349649684"/>
    <hyperlink ref="R41" r:id="rId39" display="https://www.facebook.com/7297163299_10156063454678300"/>
    <hyperlink ref="R42" r:id="rId40" display="https://www.facebook.com/7297163299_10156071194193300"/>
    <hyperlink ref="R43" r:id="rId41" display="https://www.facebook.com/7297163299_10156753873534684"/>
    <hyperlink ref="R44" r:id="rId42" display="https://www.facebook.com/7297163299_10156075784878300"/>
    <hyperlink ref="R45" r:id="rId43" display="https://www.facebook.com/7297163299_10156952891677971"/>
    <hyperlink ref="R46" r:id="rId44" display="https://www.facebook.com/7297163299_10156080512928300"/>
    <hyperlink ref="R47" r:id="rId45" display="https://www.facebook.com/7297163299_10156084893308300"/>
    <hyperlink ref="R48" r:id="rId46" display="https://www.facebook.com/7297163299_10156087506243300"/>
    <hyperlink ref="R49" r:id="rId47" display="https://www.facebook.com/7297163299_10156773598639684"/>
    <hyperlink ref="R50" r:id="rId48" display="https://www.facebook.com/7297163299_10156094505413300"/>
    <hyperlink ref="R51" r:id="rId49" display="https://www.facebook.com/7297163299_10156097290238300"/>
    <hyperlink ref="R52" r:id="rId50" display="https://www.facebook.com/7297163299_10156104714563300"/>
    <hyperlink ref="R53" r:id="rId51" display="https://www.facebook.com/7297163299_10156110563158300"/>
    <hyperlink ref="R54" r:id="rId52" display="https://www.facebook.com/7297163299_10156121607808300"/>
    <hyperlink ref="R55" r:id="rId53" display="https://www.facebook.com/7297163299_10156122067213300"/>
    <hyperlink ref="R56" r:id="rId54" display="https://www.facebook.com/7297163299_10156127564068300"/>
    <hyperlink ref="R57" r:id="rId55" display="https://www.facebook.com/7297163299_10156128653598300"/>
    <hyperlink ref="R58" r:id="rId56" display="https://www.facebook.com/7297163299_10155510960356479"/>
    <hyperlink ref="R59" r:id="rId57" display="https://www.facebook.com/7297163299_10156138777218300"/>
    <hyperlink ref="R60" r:id="rId58" display="https://www.facebook.com/7297163299_10156140706898300"/>
    <hyperlink ref="R61" r:id="rId59" display="https://www.facebook.com/7297163299_10153324941803300"/>
    <hyperlink ref="R62" r:id="rId60" display="https://www.facebook.com/7297163299_10156142361363300"/>
    <hyperlink ref="R63" r:id="rId61" display="https://www.facebook.com/7297163299_10156143391438300"/>
    <hyperlink ref="R64" r:id="rId62" display="https://www.facebook.com/7297163299_10156145906543300"/>
    <hyperlink ref="R65" r:id="rId63" display="https://www.facebook.com/7297163299_10156147321278300"/>
    <hyperlink ref="R66" r:id="rId64" display="https://www.facebook.com/7297163299_10156145650353300"/>
    <hyperlink ref="R67" r:id="rId65" display="https://www.facebook.com/7297163299_10156147893743300"/>
    <hyperlink ref="R68" r:id="rId66" display="https://www.facebook.com/7297163299_2138615783127995"/>
    <hyperlink ref="R69" r:id="rId67" display="https://www.facebook.com/7297163299_10154916755399229"/>
    <hyperlink ref="R70" r:id="rId68" display="https://www.facebook.com/7297163299_10156157140078300"/>
    <hyperlink ref="R71" r:id="rId69" display="https://www.facebook.com/7297163299_2168306216759351"/>
    <hyperlink ref="R72" r:id="rId70" display="https://www.facebook.com/7297163299_1801350959971819"/>
    <hyperlink ref="R73" r:id="rId71" display="https://www.facebook.com/7297163299_10156851739884684"/>
    <hyperlink ref="R74" r:id="rId72" display="https://www.facebook.com/7297163299_10156164381278300"/>
    <hyperlink ref="R75" r:id="rId73" display="https://www.facebook.com/7297163299_10154924081004229"/>
    <hyperlink ref="R76" r:id="rId74" display="https://www.facebook.com/7297163299_10156165423183300"/>
    <hyperlink ref="R77" r:id="rId75" display="https://www.facebook.com/7297163299_10156604762594116"/>
    <hyperlink ref="R78" r:id="rId76" display="https://www.facebook.com/7297163299_1355000034637295"/>
    <hyperlink ref="R79" r:id="rId77" display="https://www.facebook.com/7297163299_10156180133448300"/>
    <hyperlink ref="R80" r:id="rId78" display="https://www.facebook.com/7297163299_933669056833761"/>
    <hyperlink ref="R81" r:id="rId79" display="https://www.facebook.com/7297163299_527454234368304"/>
    <hyperlink ref="R82" r:id="rId80" display="https://www.facebook.com/7297163299_289671825157047"/>
    <hyperlink ref="R83" r:id="rId81" display="https://www.facebook.com/7297163299_2003046259748162"/>
    <hyperlink ref="R84" r:id="rId82" display="https://www.facebook.com/7297163299_234278570584840"/>
    <hyperlink ref="R85" r:id="rId83" display="https://www.facebook.com/7297163299_10156191496143300"/>
    <hyperlink ref="R86" r:id="rId84" display="https://www.facebook.com/7297163299_10156192564203300"/>
    <hyperlink ref="R87" r:id="rId85" display="https://www.facebook.com/7297163299_968169753391363"/>
    <hyperlink ref="R88" r:id="rId86" display="https://www.facebook.com/7297163299_10156194770943300"/>
    <hyperlink ref="R89" r:id="rId87" display="https://www.facebook.com/7297163299_464697284033553"/>
    <hyperlink ref="R90" r:id="rId88" display="https://www.facebook.com/7297163299_289965964926062"/>
    <hyperlink ref="R91" r:id="rId89" display="https://www.facebook.com/7297163299_1101874693305115"/>
    <hyperlink ref="R92" r:id="rId90" display="https://www.facebook.com/7297163299_313334319456721"/>
    <hyperlink ref="R93" r:id="rId91" display="https://www.facebook.com/7297163299_2124738451111150"/>
    <hyperlink ref="R94" r:id="rId92" display="https://www.facebook.com/7297163299_10156208465373300"/>
    <hyperlink ref="R95" r:id="rId93" display="https://www.facebook.com/7297163299_562484804208503"/>
    <hyperlink ref="R96" r:id="rId94" display="https://www.facebook.com/7297163299_10156209599913300"/>
    <hyperlink ref="R97" r:id="rId95" display="https://www.facebook.com/7297163299_293463064716868"/>
    <hyperlink ref="R98" r:id="rId96" display="https://www.facebook.com/7297163299_705745849793295"/>
    <hyperlink ref="R99" r:id="rId97" display="https://www.facebook.com/7297163299_1767896513327196"/>
    <hyperlink ref="R100" r:id="rId98" display="https://www.facebook.com/7297163299_10156214512898300"/>
    <hyperlink ref="R101" r:id="rId99" display="https://www.facebook.com/7297163299_330252791079493"/>
    <hyperlink ref="R102" r:id="rId100" display="https://www.facebook.com/7297163299_543555346073341"/>
    <hyperlink ref="R103" r:id="rId101" display="https://www.facebook.com/7297163299_1708238905965804"/>
    <hyperlink ref="R104" r:id="rId102" display="https://www.facebook.com/7297163299_503381336793313"/>
    <hyperlink ref="R105" r:id="rId103" display="https://www.facebook.com/7297163299_1271602066314051"/>
    <hyperlink ref="R106" r:id="rId104" display="https://www.facebook.com/7297163299_226654348201618"/>
    <hyperlink ref="R107" r:id="rId105" display="https://www.facebook.com/7297163299_252767565394735"/>
    <hyperlink ref="R108" r:id="rId106" display="https://www.facebook.com/7297163299_10155595843171479"/>
    <hyperlink ref="R109" r:id="rId107" display="https://www.facebook.com/7297163299_489306248218507"/>
    <hyperlink ref="R110" r:id="rId108" display="https://www.facebook.com/7297163299_1149213061893912"/>
    <hyperlink ref="R111" r:id="rId109" display="https://www.facebook.com/7297163299_10156230127893300"/>
    <hyperlink ref="R112" r:id="rId110" display="https://www.facebook.com/7297163299_10156230543523300"/>
    <hyperlink ref="R113" r:id="rId111" display="https://www.facebook.com/7297163299_457257288101879"/>
    <hyperlink ref="R114" r:id="rId112" display="https://www.facebook.com/7297163299_10156241279358300"/>
    <hyperlink ref="R115" r:id="rId113" display="https://www.facebook.com/7297163299_10156241922858300"/>
    <hyperlink ref="R116" r:id="rId114" display="https://www.facebook.com/7297163299_1887413661567284"/>
    <hyperlink ref="R117" r:id="rId115" display="https://www.facebook.com/7297163299_1580202728751852"/>
    <hyperlink ref="R118" r:id="rId116" display="https://www.facebook.com/7297163299_10156246726863300"/>
    <hyperlink ref="R119" r:id="rId117" display="https://www.facebook.com/7297163299_1134308513390648"/>
    <hyperlink ref="R120" r:id="rId118" display="https://www.facebook.com/7297163299_683190015396193"/>
    <hyperlink ref="R121" r:id="rId119" display="https://www.facebook.com/7297163299_10156248409903300"/>
    <hyperlink ref="R122" r:id="rId120" display="https://www.facebook.com/7297163299_2145376305682933"/>
    <hyperlink ref="R123" r:id="rId121" display="https://www.facebook.com/7297163299_10156250201493300"/>
    <hyperlink ref="R124" r:id="rId122" display="https://www.facebook.com/7297163299_1888330748142242"/>
    <hyperlink ref="R125" r:id="rId123" display="https://www.facebook.com/7297163299_283315672393181"/>
    <hyperlink ref="R126" r:id="rId124" display="https://www.facebook.com/7297163299_10156254165993300"/>
    <hyperlink ref="R127" r:id="rId125" display="https://www.facebook.com/7297163299_709245539418579"/>
    <hyperlink ref="R128" r:id="rId126" display="https://www.facebook.com/7297163299_144876049791180"/>
    <hyperlink ref="R129" r:id="rId127" display="https://www.facebook.com/7297163299_342766479797627"/>
    <hyperlink ref="R130" r:id="rId128" display="https://www.facebook.com/7297163299_1946150085432848"/>
    <hyperlink ref="R131" r:id="rId129" display="https://www.facebook.com/7297163299_10156258393843300"/>
    <hyperlink ref="R132" r:id="rId130" display="https://www.facebook.com/7297163299_10156258948088300"/>
    <hyperlink ref="R133" r:id="rId131" display="https://www.facebook.com/7297163299_10156260068673300"/>
    <hyperlink ref="R134" r:id="rId132" display="https://www.facebook.com/7297163299_1854202217966785"/>
    <hyperlink ref="R135" r:id="rId133" display="https://www.facebook.com/7297163299_1227897034027619"/>
    <hyperlink ref="R136" r:id="rId134" display="https://www.facebook.com/7297163299_10156261949993300"/>
    <hyperlink ref="R137" r:id="rId135" display="https://www.facebook.com/7297163299_1058195481027435"/>
    <hyperlink ref="R138" r:id="rId136" display="https://www.facebook.com/7297163299_2102113406467934"/>
    <hyperlink ref="R139" r:id="rId137" display="https://www.facebook.com/7297163299_478297616022339"/>
    <hyperlink ref="R140" r:id="rId138" display="https://www.facebook.com/7297163299_2217884448469200"/>
    <hyperlink ref="R141" r:id="rId139" display="https://www.facebook.com/7297163299_341660473237385"/>
    <hyperlink ref="R142" r:id="rId140" display="https://www.facebook.com/7297163299_1883726958369620"/>
    <hyperlink ref="R143" r:id="rId141" display="https://www.facebook.com/7297163299_340512116694673"/>
    <hyperlink ref="R144" r:id="rId142" display="https://www.facebook.com/7297163299_971114993081516"/>
    <hyperlink ref="R145" r:id="rId143" display="https://www.facebook.com/7297163299_110393343178135"/>
    <hyperlink ref="R146" r:id="rId144" display="https://www.facebook.com/7297163299_10156272853213300"/>
    <hyperlink ref="R147" r:id="rId145" display="https://www.facebook.com/7297163299_10156273479423300"/>
    <hyperlink ref="R148" r:id="rId146" display="https://www.facebook.com/7297163299_10156275208913300"/>
    <hyperlink ref="R149" r:id="rId147" display="https://www.facebook.com/7297163299_10156275439398300"/>
    <hyperlink ref="R150" r:id="rId148" display="https://www.facebook.com/7297163299_1000875343448317"/>
    <hyperlink ref="R151" r:id="rId149" display="https://www.facebook.com/7297163299_10156276020288300"/>
    <hyperlink ref="R152" r:id="rId150" display="https://www.facebook.com/7297163299_10156277957383300"/>
    <hyperlink ref="R153" r:id="rId151" display="https://www.facebook.com/7297163299_341899493222602"/>
    <hyperlink ref="R154" r:id="rId152" display="https://www.facebook.com/7297163299_241185289905025"/>
    <hyperlink ref="R155" r:id="rId153" display="https://www.facebook.com/7297163299_10156281532788300"/>
    <hyperlink ref="R156" r:id="rId154" display="https://www.facebook.com/7297163299_279042282947561"/>
    <hyperlink ref="R157" r:id="rId155" display="https://www.facebook.com/7297163299_284637318819266"/>
    <hyperlink ref="R158" r:id="rId156" display="https://www.facebook.com/7297163299_10156287346638300"/>
    <hyperlink ref="R159" r:id="rId157" display="https://www.facebook.com/7297163299_921502434714796"/>
    <hyperlink ref="R160" r:id="rId158" display="https://www.facebook.com/7297163299_10156289752753300"/>
    <hyperlink ref="R161" r:id="rId159" display="https://www.facebook.com/7297163299_1970839192974928"/>
    <hyperlink ref="R162" r:id="rId160" display="https://www.facebook.com/7297163299_10156291147988300"/>
    <hyperlink ref="R163" r:id="rId161" display="https://www.facebook.com/7297163299_10156291159573300"/>
    <hyperlink ref="R164" r:id="rId162" display="https://www.facebook.com/7297163299_10156293157303300"/>
    <hyperlink ref="R165" r:id="rId163" display="https://www.facebook.com/7297163299_10156294472408300"/>
    <hyperlink ref="R166" r:id="rId164" display="https://www.facebook.com/7297163299_158319115112525"/>
    <hyperlink ref="R167" r:id="rId165" display="https://www.facebook.com/7297163299_477658122754245"/>
    <hyperlink ref="R168" r:id="rId166" display="https://www.facebook.com/7297163299_279493229574611"/>
    <hyperlink ref="R169" r:id="rId167" display="https://www.facebook.com/7297163299_922949064570133"/>
    <hyperlink ref="R170" r:id="rId168" display="https://www.facebook.com/7297163299_2154206534831764"/>
    <hyperlink ref="R171" r:id="rId169" display="https://www.facebook.com/7297163299_1618199068284005"/>
    <hyperlink ref="R172" r:id="rId170" display="https://www.facebook.com/7297163299_309995159597714"/>
    <hyperlink ref="R173" r:id="rId171" display="https://www.facebook.com/7297163299_10156306516773300"/>
    <hyperlink ref="R174" r:id="rId172" display="https://www.facebook.com/7297163299_2043800622617401"/>
    <hyperlink ref="R175" r:id="rId173" display="https://www.facebook.com/7297163299_513130312492786"/>
    <hyperlink ref="R176" r:id="rId174" display="https://www.facebook.com/7297163299_10156311722433515"/>
    <hyperlink ref="R177" r:id="rId175" display="https://www.facebook.com/7297163299_275245026454150"/>
    <hyperlink ref="R178" r:id="rId176" display="https://www.facebook.com/7297163299_1143953409105993"/>
    <hyperlink ref="R179" r:id="rId177" display="https://www.facebook.com/7297163299_323799381753711"/>
    <hyperlink ref="R180" r:id="rId178" display="https://www.facebook.com/7297163299_2063019197112361"/>
    <hyperlink ref="R181" r:id="rId179" display="https://www.facebook.com/7297163299_315327405944784"/>
    <hyperlink ref="R182" r:id="rId180" display="https://www.facebook.com/7297163299_611237219279288"/>
    <hyperlink ref="R183" r:id="rId181" display="https://www.facebook.com/7297163299_10156322361908300"/>
    <hyperlink ref="R184" r:id="rId182" display="https://www.facebook.com/7297163299_252835022245532"/>
    <hyperlink ref="R185" r:id="rId183" display="https://www.facebook.com/7297163299_254341401921486"/>
    <hyperlink ref="R186" r:id="rId184" display="https://www.facebook.com/7297163299_2085695721648007"/>
    <hyperlink ref="R187" r:id="rId185" display="https://www.facebook.com/7297163299_10156325260118300"/>
    <hyperlink ref="R188" r:id="rId186" display="https://www.facebook.com/7297163299_1239263816226445"/>
    <hyperlink ref="R189" r:id="rId187" display="https://www.facebook.com/7297163299_729015110789920"/>
    <hyperlink ref="R190" r:id="rId188" display="https://www.facebook.com/7297163299_10156330848293300"/>
    <hyperlink ref="R191" r:id="rId189" display="https://www.facebook.com/7297163299_10156328719823300"/>
    <hyperlink ref="R192" r:id="rId190" display="https://www.facebook.com/7297163299_315820635876046"/>
    <hyperlink ref="R193" r:id="rId191" display="https://www.facebook.com/7297163299_1319603878176978"/>
    <hyperlink ref="R194" r:id="rId192" display="https://www.facebook.com/7297163299_10156336944358300"/>
    <hyperlink ref="R195" r:id="rId193" display="https://www.facebook.com/7297163299_271892510177361"/>
    <hyperlink ref="R196" r:id="rId194" display="https://www.facebook.com/7297163299_318301265627983"/>
    <hyperlink ref="R197" r:id="rId195" display="https://www.facebook.com/7297163299_10156340348063300"/>
    <hyperlink ref="R198" r:id="rId196" display="https://www.facebook.com/7297163299_325986804620194"/>
    <hyperlink ref="R199" r:id="rId197" display="https://www.facebook.com/7297163299_10155061796759229"/>
    <hyperlink ref="R200" r:id="rId198" display="https://www.facebook.com/7297163299_10156344221853300"/>
    <hyperlink ref="R201" r:id="rId199" display="https://www.facebook.com/7297163299_322334028568304"/>
    <hyperlink ref="R202" r:id="rId200" display="https://www.facebook.com/7297163299_10156345635518300"/>
    <hyperlink ref="R203" r:id="rId201" display="https://www.facebook.com/7297163299_272685296764749"/>
    <hyperlink ref="R204" r:id="rId202" display="https://www.facebook.com/7297163299_1951580864918402"/>
    <hyperlink ref="R205" r:id="rId203" display="https://www.facebook.com/7297163299_326119891547932"/>
    <hyperlink ref="R206" r:id="rId204" display="https://www.facebook.com/7297163299_1890461784383104"/>
    <hyperlink ref="R207" r:id="rId205" display="https://www.facebook.com/7297163299_499499990562955"/>
    <hyperlink ref="R208" r:id="rId206" display="https://www.facebook.com/7297163299_901927463528516"/>
    <hyperlink ref="R209" r:id="rId207" display="https://www.facebook.com/7297163299_10156354872363300"/>
    <hyperlink ref="R210" r:id="rId208" display="https://www.facebook.com/7297163299_318321385614917"/>
    <hyperlink ref="R211" r:id="rId209" display="https://www.facebook.com/7297163299_565785090501805"/>
    <hyperlink ref="R212" r:id="rId210" display="https://www.facebook.com/7297163299_709267839442927"/>
    <hyperlink ref="R213" r:id="rId211" display="https://www.facebook.com/7297163299_10156366867078300"/>
    <hyperlink ref="R214" r:id="rId212" display="https://www.facebook.com/7297163299_281033905876995"/>
    <hyperlink ref="R215" r:id="rId213" display="https://www.facebook.com/7297163299_10156370261748300"/>
    <hyperlink ref="R216" r:id="rId214" display="https://www.facebook.com/7297163299_10156371010678300"/>
    <hyperlink ref="R217" r:id="rId215" display="https://www.facebook.com/7297163299_10156371571948300"/>
    <hyperlink ref="R218" r:id="rId216" display="https://www.facebook.com/7297163299_10156374059128300"/>
    <hyperlink ref="R219" r:id="rId217" display="https://www.facebook.com/7297163299_10156374865253300"/>
    <hyperlink ref="R220" r:id="rId218" display="https://www.facebook.com/7297163299_10156375784588300"/>
    <hyperlink ref="R221" r:id="rId219" display="https://www.facebook.com/7297163299_10156374874283300"/>
    <hyperlink ref="R222" r:id="rId220" display="https://www.facebook.com/7297163299_10156376749153300"/>
    <hyperlink ref="R223" r:id="rId221" display="https://www.facebook.com/7297163299_10156373204333300"/>
    <hyperlink ref="R224" r:id="rId222" display="https://www.facebook.com/7297163299_10156375429088300"/>
    <hyperlink ref="R225" r:id="rId223" display="https://www.facebook.com/7297163299_10156378019318300"/>
    <hyperlink ref="R226" r:id="rId224" display="https://www.facebook.com/7297163299_10156378600808300"/>
    <hyperlink ref="R227" r:id="rId225" display="https://www.facebook.com/7297163299_10156376691458300"/>
    <hyperlink ref="R228" r:id="rId226" display="https://www.facebook.com/7297163299_10156375658688300"/>
    <hyperlink ref="R229" r:id="rId227" display="https://www.facebook.com/7297163299_10156380096563300"/>
    <hyperlink ref="R230" r:id="rId228" display="https://www.facebook.com/7297163299_10156380374968300"/>
    <hyperlink ref="R231" r:id="rId229" display="https://www.facebook.com/7297163299_10156377689598300"/>
    <hyperlink ref="R232" r:id="rId230" display="https://www.facebook.com/7297163299_10156376959528300"/>
    <hyperlink ref="R233" r:id="rId231" display="https://www.facebook.com/7297163299_10156382233283300"/>
    <hyperlink ref="R234" r:id="rId232" display="https://www.facebook.com/7297163299_10156382625973300"/>
    <hyperlink ref="R235" r:id="rId233" display="https://www.facebook.com/7297163299_10156383483758300"/>
    <hyperlink ref="R236" r:id="rId234" display="https://www.facebook.com/7297163299_10156376962108300"/>
    <hyperlink ref="R237" r:id="rId235" display="https://www.facebook.com/7297163299_10156384379818300"/>
    <hyperlink ref="R238" r:id="rId236" display="https://www.facebook.com/7297163299_10156384816573300"/>
    <hyperlink ref="R239" r:id="rId237" display="https://www.facebook.com/7297163299_10156384972638300"/>
    <hyperlink ref="R240" r:id="rId238" display="https://www.facebook.com/7297163299_10156385770383300"/>
    <hyperlink ref="R241" r:id="rId239" display="https://www.facebook.com/7297163299_10156386275618300"/>
    <hyperlink ref="R242" r:id="rId240" display="https://www.facebook.com/7297163299_10156386349253300"/>
    <hyperlink ref="R243" r:id="rId241" display="https://www.facebook.com/7297163299_10156387050593300"/>
    <hyperlink ref="R244" r:id="rId242" display="https://www.facebook.com/7297163299_10156387603468300"/>
    <hyperlink ref="R245" r:id="rId243" display="https://www.facebook.com/7297163299_10156387843758300"/>
    <hyperlink ref="R246" r:id="rId244" display="https://www.facebook.com/7297163299_10156388288028300"/>
    <hyperlink ref="R247" r:id="rId245" display="https://www.facebook.com/7297163299_10156388779913300"/>
    <hyperlink ref="R248" r:id="rId246" display="https://www.facebook.com/7297163299_10156388780038300"/>
    <hyperlink ref="R249" r:id="rId247" display="https://www.facebook.com/7297163299_10156389921613300"/>
    <hyperlink ref="R250" r:id="rId248" display="https://www.facebook.com/7297163299_10156390585208300"/>
    <hyperlink ref="R251" r:id="rId249" display="https://www.facebook.com/7297163299_10156390893813300"/>
    <hyperlink ref="R252" r:id="rId250" display="https://www.facebook.com/7297163299_10156391022093300"/>
    <hyperlink ref="R253" r:id="rId251" display="https://www.facebook.com/7297163299_10156389012883300"/>
    <hyperlink ref="R254" r:id="rId252" display="https://www.facebook.com/7297163299_10156387916888300"/>
    <hyperlink ref="R255" r:id="rId253" display="https://www.facebook.com/7297163299_10156390919263300"/>
    <hyperlink ref="R256" r:id="rId254" display="https://www.facebook.com/7297163299_10156393411823300"/>
    <hyperlink ref="R257" r:id="rId255" display="https://www.facebook.com/7297163299_10156387918538300"/>
    <hyperlink ref="R258" r:id="rId256" display="https://www.facebook.com/7297163299_10156388973273300"/>
    <hyperlink ref="R259" r:id="rId257" display="https://www.facebook.com/7297163299_10156387919623300"/>
    <hyperlink ref="R260" r:id="rId258" display="https://www.facebook.com/7297163299_10156397866543300"/>
    <hyperlink ref="R261" r:id="rId259" display="https://www.facebook.com/7297163299_10156397992068300"/>
    <hyperlink ref="R262" r:id="rId260" display="https://www.facebook.com/7297163299_10156391653923300"/>
    <hyperlink ref="R263" r:id="rId261" display="https://www.facebook.com/7297163299_10156398714463300"/>
    <hyperlink ref="R264" r:id="rId262" display="https://www.facebook.com/7297163299_10156398846423300"/>
    <hyperlink ref="R265" r:id="rId263" display="https://www.facebook.com/7297163299_10156399043983300"/>
    <hyperlink ref="R266" r:id="rId264" display="https://www.facebook.com/7297163299_10156399821653300"/>
    <hyperlink ref="R267" r:id="rId265" display="https://www.facebook.com/7297163299_10156399989688300"/>
    <hyperlink ref="R268" r:id="rId266" display="https://www.facebook.com/7297163299_502412326945046"/>
    <hyperlink ref="R269" r:id="rId267" display="https://www.facebook.com/7297163299_10156401515908300"/>
    <hyperlink ref="R270" r:id="rId268" display="https://www.facebook.com/7297163299_10156401991088300"/>
    <hyperlink ref="R271" r:id="rId269" display="https://www.facebook.com/7297163299_10156402739843300"/>
    <hyperlink ref="R272" r:id="rId270" display="https://www.facebook.com/7297163299_186375485650104"/>
    <hyperlink ref="R273" r:id="rId271" display="https://www.facebook.com/7297163299_10156403440008300"/>
    <hyperlink ref="R274" r:id="rId272" display="https://www.facebook.com/7297163299_10156404356898300"/>
    <hyperlink ref="R275" r:id="rId273" display="https://www.facebook.com/7297163299_10156404447123300"/>
    <hyperlink ref="R276" r:id="rId274" display="https://www.facebook.com/7297163299_10156404810183300"/>
    <hyperlink ref="R277" r:id="rId275" display="https://www.facebook.com/7297163299_10156405092913300"/>
    <hyperlink ref="R278" r:id="rId276" display="https://www.facebook.com/7297163299_10156405475273300"/>
    <hyperlink ref="R279" r:id="rId277" display="https://www.facebook.com/7297163299_10156405582773300"/>
    <hyperlink ref="R280" r:id="rId278" display="https://www.facebook.com/7297163299_10156406372313300"/>
    <hyperlink ref="R281" r:id="rId279" display="https://www.facebook.com/7297163299_10156406822423300"/>
    <hyperlink ref="R282" r:id="rId280" display="https://www.facebook.com/7297163299_10156407243888300"/>
    <hyperlink ref="R283" r:id="rId281" display="https://www.facebook.com/7297163299_10156407691998300"/>
    <hyperlink ref="R284" r:id="rId282" display="https://www.facebook.com/7297163299_10156408150048300"/>
    <hyperlink ref="R285" r:id="rId283" display="https://www.facebook.com/7297163299_10156408462878300"/>
    <hyperlink ref="R286" r:id="rId284" display="https://www.facebook.com/7297163299_10156408846518300"/>
    <hyperlink ref="R287" r:id="rId285" display="https://www.facebook.com/7297163299_10156407085223300"/>
    <hyperlink ref="R288" r:id="rId286" display="https://www.facebook.com/7297163299_10156389044178300"/>
    <hyperlink ref="R289" r:id="rId287" display="https://www.facebook.com/7297163299_10156410956273300"/>
    <hyperlink ref="R290" r:id="rId288" display="https://www.facebook.com/7297163299_10156407125228300"/>
    <hyperlink ref="R291" r:id="rId289" display="https://www.facebook.com/7297163299_10156407833018300"/>
    <hyperlink ref="R292" r:id="rId290" display="https://www.facebook.com/7297163299_10156408795033300"/>
    <hyperlink ref="R293" r:id="rId291" display="https://www.facebook.com/7297163299_10156414104783300"/>
    <hyperlink ref="R294" r:id="rId292" display="https://www.facebook.com/7297163299_10156414337158300"/>
    <hyperlink ref="R295" r:id="rId293" display="https://www.facebook.com/7297163299_10156414968588300"/>
    <hyperlink ref="R296" r:id="rId294" display="https://www.facebook.com/7297163299_10156415039118300"/>
    <hyperlink ref="R297" r:id="rId295" display="https://www.facebook.com/7297163299_10156415670263300"/>
    <hyperlink ref="R298" r:id="rId296" display="https://www.facebook.com/7297163299_10156415958793300"/>
    <hyperlink ref="R299" r:id="rId297" display="https://www.facebook.com/7297163299_10156416641773300"/>
    <hyperlink ref="R300" r:id="rId298" display="https://www.facebook.com/7297163299_10156416457493300"/>
    <hyperlink ref="R301" r:id="rId299" display="https://www.facebook.com/7297163299_10156417205343300"/>
    <hyperlink ref="R302" r:id="rId300" display="https://www.facebook.com/7297163299_10156417421268300"/>
    <hyperlink ref="R303" r:id="rId301" display="https://www.facebook.com/7297163299_10156418237138300"/>
    <hyperlink ref="R304" r:id="rId302" display="https://www.facebook.com/7297163299_225133821717291"/>
    <hyperlink ref="R305" r:id="rId303" display="https://www.facebook.com/7297163299_371315946749318"/>
    <hyperlink ref="R306" r:id="rId304" display="https://www.facebook.com/7297163299_371306670083579"/>
    <hyperlink ref="R307" r:id="rId305" display="https://www.facebook.com/7297163299_10156419105393300"/>
    <hyperlink ref="R308" r:id="rId306" display="https://www.facebook.com/7297163299_10156417560183300"/>
    <hyperlink ref="R309" r:id="rId307" display="https://www.facebook.com/7297163299_10156420227448300"/>
    <hyperlink ref="R310" r:id="rId308" display="https://www.facebook.com/7297163299_10156420389253300"/>
    <hyperlink ref="R311" r:id="rId309" display="https://www.facebook.com/7297163299_10156420829718300"/>
    <hyperlink ref="R312" r:id="rId310" display="https://www.facebook.com/7297163299_10156417585108300"/>
    <hyperlink ref="R313" r:id="rId311" display="https://www.facebook.com/7297163299_10156422252183300"/>
    <hyperlink ref="R314" r:id="rId312" display="https://www.facebook.com/7297163299_10156422435573300"/>
    <hyperlink ref="R315" r:id="rId313" display="https://www.facebook.com/7297163299_10156421274983300"/>
    <hyperlink ref="R316" r:id="rId314" display="https://www.facebook.com/7297163299_10156423972528300"/>
    <hyperlink ref="R317" r:id="rId315" display="https://www.facebook.com/7297163299_10156421651858300"/>
    <hyperlink ref="R318" r:id="rId316" display="https://www.facebook.com/7297163299_10156424491373300"/>
    <hyperlink ref="R319" r:id="rId317" display="https://www.facebook.com/7297163299_10156424886823300"/>
    <hyperlink ref="R320" r:id="rId318" display="https://www.facebook.com/7297163299_10156418969588300"/>
    <hyperlink ref="R321" r:id="rId319" display="https://www.facebook.com/7297163299_10156424499513300"/>
    <hyperlink ref="R322" r:id="rId320" display="https://www.facebook.com/7297163299_10156418976013300"/>
    <hyperlink ref="R323" r:id="rId321" display="https://www.facebook.com/7297163299_10156424329983300"/>
    <hyperlink ref="R324" r:id="rId322" display="https://www.facebook.com/7297163299_10156430681418300"/>
    <hyperlink ref="R325" r:id="rId323" display="https://www.facebook.com/7297163299_10156431605958300"/>
    <hyperlink ref="R326" r:id="rId324" display="https://www.facebook.com/7297163299_10156429915793300"/>
    <hyperlink ref="R327" r:id="rId325" display="https://www.facebook.com/7297163299_10156432321348300"/>
    <hyperlink ref="R328" r:id="rId326" display="https://www.facebook.com/7297163299_10156432231738300"/>
    <hyperlink ref="R329" r:id="rId327" display="https://www.facebook.com/7297163299_10156433062508300"/>
    <hyperlink ref="R330" r:id="rId328" display="https://www.facebook.com/7297163299_10156433266788300"/>
    <hyperlink ref="R331" r:id="rId329" display="https://www.facebook.com/7297163299_10156424331853300"/>
    <hyperlink ref="R332" r:id="rId330" display="https://www.facebook.com/7297163299_10156435544338300"/>
    <hyperlink ref="R333" r:id="rId331" display="https://www.facebook.com/7297163299_10156436012793300"/>
    <hyperlink ref="R334" r:id="rId332" display="https://www.facebook.com/7297163299_10156436680108300"/>
    <hyperlink ref="R335" r:id="rId333" display="https://www.facebook.com/7297163299_2070502399676467"/>
    <hyperlink ref="R336" r:id="rId334" display="https://www.facebook.com/7297163299_10156437652428300"/>
    <hyperlink ref="R337" r:id="rId335" display="https://www.facebook.com/7297163299_10156437754198300"/>
    <hyperlink ref="R338" r:id="rId336" display="https://www.facebook.com/7297163299_266900997319699"/>
    <hyperlink ref="R339" r:id="rId337" display="https://www.facebook.com/7297163299_200487237573263"/>
    <hyperlink ref="R340" r:id="rId338" display="https://www.facebook.com/7297163299_344917046287938"/>
    <hyperlink ref="R341" r:id="rId339" display="https://www.facebook.com/7297163299_10156438650513300"/>
    <hyperlink ref="R342" r:id="rId340" display="https://www.facebook.com/7297163299_10156439083423300"/>
    <hyperlink ref="R343" r:id="rId341" display="https://www.facebook.com/7297163299_1813240388797742"/>
    <hyperlink ref="R344" r:id="rId342" display="https://www.facebook.com/7297163299_10156440579663300"/>
    <hyperlink ref="R345" r:id="rId343" display="https://www.facebook.com/7297163299_10156440924103300"/>
    <hyperlink ref="R346" r:id="rId344" display="https://www.facebook.com/7297163299_10156441093778300"/>
    <hyperlink ref="R347" r:id="rId345" display="https://www.facebook.com/7297163299_10156440342753300"/>
    <hyperlink ref="R348" r:id="rId346" display="https://www.facebook.com/7297163299_10156440567888300"/>
    <hyperlink ref="R349" r:id="rId347" display="https://www.facebook.com/7297163299_10156441120783300"/>
    <hyperlink ref="R350" r:id="rId348" display="https://www.facebook.com/7297163299_10156440338548300"/>
    <hyperlink ref="R351" r:id="rId349" display="https://www.facebook.com/7297163299_10156440909528300"/>
    <hyperlink ref="R352" r:id="rId350" display="https://www.facebook.com/7297163299_10156441402988300"/>
    <hyperlink ref="R353" r:id="rId351" display="https://www.facebook.com/7297163299_10156446834658300"/>
    <hyperlink ref="R354" r:id="rId352" display="https://www.facebook.com/7297163299_284897435545029"/>
    <hyperlink ref="R355" r:id="rId353" display="https://www.facebook.com/7297163299_10156447533393300"/>
    <hyperlink ref="R356" r:id="rId354" display="https://www.facebook.com/7297163299_10156447859478300"/>
    <hyperlink ref="R357" r:id="rId355" display="https://www.facebook.com/7297163299_10156448146328300"/>
    <hyperlink ref="R358" r:id="rId356" display="https://www.facebook.com/7297163299_10156448997353300"/>
    <hyperlink ref="R359" r:id="rId357" display="https://www.facebook.com/7297163299_10156449684888300"/>
    <hyperlink ref="R360" r:id="rId358" display="https://www.facebook.com/7297163299_10156450169108300"/>
    <hyperlink ref="R361" r:id="rId359" display="https://www.facebook.com/7297163299_10156450329853300"/>
    <hyperlink ref="R362" r:id="rId360" display="https://www.facebook.com/7297163299_10156451206308300"/>
    <hyperlink ref="R363" r:id="rId361" display="https://www.facebook.com/7297163299_1591346437634299"/>
    <hyperlink ref="R364" r:id="rId362" display="https://www.facebook.com/7297163299_10156452515973300"/>
    <hyperlink ref="R365" r:id="rId363" display="https://www.facebook.com/7297163299_10156451329738300"/>
    <hyperlink ref="R366" r:id="rId364" display="https://www.facebook.com/7297163299_10156453767728300"/>
    <hyperlink ref="R367" r:id="rId365" display="https://www.facebook.com/7297163299_10156453810698300"/>
    <hyperlink ref="R368" r:id="rId366" display="https://www.facebook.com/7297163299_10156454410563300"/>
    <hyperlink ref="R369" r:id="rId367" display="https://www.facebook.com/7297163299_10156455274438300"/>
    <hyperlink ref="R370" r:id="rId368" display="https://www.facebook.com/7297163299_10156455825493300"/>
    <hyperlink ref="R371" r:id="rId369" display="https://www.facebook.com/7297163299_10156452713383300"/>
    <hyperlink ref="R372" r:id="rId370" display="https://www.facebook.com/7297163299_10156456133098300"/>
    <hyperlink ref="R373" r:id="rId371" display="https://www.facebook.com/7297163299_10156456023403300"/>
    <hyperlink ref="R374" r:id="rId372" display="https://www.facebook.com/7297163299_10156458769868300"/>
    <hyperlink ref="R375" r:id="rId373" display="https://www.facebook.com/7297163299_10156459482768300"/>
    <hyperlink ref="R376" r:id="rId374" display="https://www.facebook.com/7297163299_10156455737618300"/>
    <hyperlink ref="R377" r:id="rId375" display="https://www.facebook.com/7297163299_10156455834528300"/>
    <hyperlink ref="R378" r:id="rId376" display="https://www.facebook.com/7297163299_10156447269968300"/>
    <hyperlink ref="R379" r:id="rId377" display="https://www.facebook.com/7297163299_10156456214163300"/>
    <hyperlink ref="R380" r:id="rId378" display="https://www.facebook.com/7297163299_10156420899363300"/>
    <hyperlink ref="R381" r:id="rId379" display="https://www.facebook.com/7297163299_10156453880793300"/>
    <hyperlink ref="R382" r:id="rId380" display="https://www.facebook.com/7297163299_10156464003358300"/>
    <hyperlink ref="R383" r:id="rId381" display="https://www.facebook.com/7297163299_10156456034698300"/>
    <hyperlink ref="R384" r:id="rId382" display="https://www.facebook.com/7297163299_10156454023863300"/>
    <hyperlink ref="R385" r:id="rId383" display="https://www.facebook.com/7297163299_10156463432938300"/>
    <hyperlink ref="R386" r:id="rId384" display="https://www.facebook.com/7297163299_10156465715363300"/>
    <hyperlink ref="R387" r:id="rId385" display="https://www.facebook.com/7297163299_996822047174441"/>
    <hyperlink ref="R388" r:id="rId386" display="https://www.facebook.com/7297163299_10156453943038300"/>
    <hyperlink ref="R389" r:id="rId387" display="https://www.facebook.com/7297163299_10156467973348300"/>
    <hyperlink ref="R390" r:id="rId388" display="https://www.facebook.com/7297163299_578671515905888"/>
    <hyperlink ref="R391" r:id="rId389" display="https://www.facebook.com/7297163299_10156461871833300"/>
    <hyperlink ref="R392" r:id="rId390" display="https://www.facebook.com/7297163299_10156420915483300"/>
    <hyperlink ref="R393" r:id="rId391" display="https://www.facebook.com/7297163299_10156447276808300"/>
    <hyperlink ref="R394" r:id="rId392" display="https://www.facebook.com/7297163299_10156456237908300"/>
    <hyperlink ref="R395" r:id="rId393" display="https://www.facebook.com/7297163299_10156471219608300"/>
    <hyperlink ref="R396" r:id="rId394" display="https://www.facebook.com/7297163299_10156453909148300"/>
    <hyperlink ref="R397" r:id="rId395" display="https://www.facebook.com/7297163299_10156472665723300"/>
    <hyperlink ref="R398" r:id="rId396" display="https://www.facebook.com/7297163299_10156420933673300"/>
    <hyperlink ref="R399" r:id="rId397" display="https://www.facebook.com/7297163299_10156447688613300"/>
    <hyperlink ref="R400" r:id="rId398" display="https://www.facebook.com/7297163299_10156474771743300"/>
    <hyperlink ref="R401" r:id="rId399" display="https://www.facebook.com/7297163299_10156471485998300"/>
    <hyperlink ref="R402" r:id="rId400" display="https://www.facebook.com/7297163299_10156453902538300"/>
    <hyperlink ref="R403" r:id="rId401" display="https://www.facebook.com/7297163299_10156456246203300"/>
    <hyperlink ref="R404" r:id="rId402" display="https://www.facebook.com/7297163299_10156471481878300"/>
    <hyperlink ref="R405" r:id="rId403" display="https://www.facebook.com/7297163299_10156454004363300"/>
    <hyperlink ref="R406" r:id="rId404" display="https://www.facebook.com/7297163299_10156456248823300"/>
    <hyperlink ref="R407" r:id="rId405" display="https://www.facebook.com/7297163299_10156420979143300"/>
    <hyperlink ref="R408" r:id="rId406" display="https://www.facebook.com/7297163299_10156482373683300"/>
    <hyperlink ref="R409" r:id="rId407" display="https://www.facebook.com/7297163299_10156471489298300"/>
    <hyperlink ref="R410" r:id="rId408" display="https://www.facebook.com/7297163299_10156454020443300"/>
    <hyperlink ref="R411" r:id="rId409" display="https://www.facebook.com/7297163299_10156484404878300"/>
    <hyperlink ref="R412" r:id="rId410" display="https://www.facebook.com/7297163299_10156485030068300"/>
    <hyperlink ref="R413" r:id="rId411" display="https://www.facebook.com/7297163299_10156485636478300"/>
    <hyperlink ref="R414" r:id="rId412" display="https://www.facebook.com/7297163299_10156486395298300"/>
    <hyperlink ref="R415" r:id="rId413" display="https://www.facebook.com/7297163299_10156486397428300"/>
    <hyperlink ref="R416" r:id="rId414" display="https://www.facebook.com/7297163299_10156485104878300"/>
    <hyperlink ref="R417" r:id="rId415" display="https://www.facebook.com/7297163299_10156487725273300"/>
    <hyperlink ref="R418" r:id="rId416" display="https://www.facebook.com/7297163299_10156487841103300"/>
    <hyperlink ref="R419" r:id="rId417" display="https://www.facebook.com/7297163299_10156488065328300"/>
    <hyperlink ref="R420" r:id="rId418" display="https://www.facebook.com/7297163299_10156488475033300"/>
    <hyperlink ref="R421" r:id="rId419" display="https://www.facebook.com/7297163299_10156485023943300"/>
    <hyperlink ref="R422" r:id="rId420" display="https://www.facebook.com/7297163299_10156485934448300"/>
    <hyperlink ref="R423" r:id="rId421" display="https://www.facebook.com/7297163299_10156488069698300"/>
    <hyperlink ref="R424" r:id="rId422" display="https://www.facebook.com/7297163299_10156488667763300"/>
    <hyperlink ref="R425" r:id="rId423" display="https://www.facebook.com/7297163299_10156485034778300"/>
    <hyperlink ref="R426" r:id="rId424" display="https://www.facebook.com/7297163299_10156488664548300"/>
    <hyperlink ref="R427" r:id="rId425" display="https://www.facebook.com/7297163299_10156494210243300"/>
    <hyperlink ref="R428" r:id="rId426" display="https://www.facebook.com/7297163299_10156494214128300"/>
    <hyperlink ref="R429" r:id="rId427" display="https://www.facebook.com/7297163299_10156494840053300"/>
    <hyperlink ref="R430" r:id="rId428" display="https://www.facebook.com/7297163299_10156495358013300"/>
    <hyperlink ref="R431" r:id="rId429" display="https://www.facebook.com/7297163299_10156495717198300"/>
    <hyperlink ref="R432" r:id="rId430" display="https://www.facebook.com/7297163299_10156496560918300"/>
    <hyperlink ref="R433" r:id="rId431" display="https://www.facebook.com/7297163299_10156497170313300"/>
    <hyperlink ref="R434" r:id="rId432" display="https://www.facebook.com/7297163299_10156497526558300"/>
    <hyperlink ref="R435" r:id="rId433" display="https://www.facebook.com/7297163299_10156497993658300"/>
    <hyperlink ref="R436" r:id="rId434" display="https://www.facebook.com/7297163299_10156498528738300"/>
    <hyperlink ref="R437" r:id="rId435" display="https://www.facebook.com/7297163299_10156498988308300"/>
    <hyperlink ref="R438" r:id="rId436" display="https://www.facebook.com/7297163299_10156499705078300"/>
    <hyperlink ref="R439" r:id="rId437" display="https://www.facebook.com/7297163299_10156499791353300"/>
    <hyperlink ref="R440" r:id="rId438" display="https://www.facebook.com/7297163299_10156500652393300"/>
    <hyperlink ref="R441" r:id="rId439" display="https://www.facebook.com/7297163299_10156500697763300"/>
    <hyperlink ref="R442" r:id="rId440" display="https://www.facebook.com/7297163299_10156501378878300"/>
    <hyperlink ref="R443" r:id="rId441" display="https://www.facebook.com/7297163299_10156501910298300"/>
    <hyperlink ref="R444" r:id="rId442" display="https://www.facebook.com/7297163299_10156502194163300"/>
    <hyperlink ref="R445" r:id="rId443" display="https://www.facebook.com/7297163299_10156502904533300"/>
    <hyperlink ref="R446" r:id="rId444" display="https://www.facebook.com/7297163299_10156503980788300"/>
    <hyperlink ref="R447" r:id="rId445" display="https://www.facebook.com/7297163299_10156503980313300"/>
    <hyperlink ref="R448" r:id="rId446" display="https://www.facebook.com/7297163299_10156505003923300"/>
    <hyperlink ref="R449" r:id="rId447" display="https://www.facebook.com/7297163299_10156504400873300"/>
    <hyperlink ref="R450" r:id="rId448" display="https://www.facebook.com/7297163299_10156507516678300"/>
    <hyperlink ref="R451" r:id="rId449" display="https://www.facebook.com/7297163299_10156504402343300"/>
    <hyperlink ref="R452" r:id="rId450" display="https://www.facebook.com/7297163299_10156509913708300"/>
    <hyperlink ref="R453" r:id="rId451" display="https://www.facebook.com/7297163299_10156510393528300"/>
    <hyperlink ref="R454" r:id="rId452" display="https://www.facebook.com/7297163299_10156511073693300"/>
    <hyperlink ref="R455" r:id="rId453" display="https://www.facebook.com/7297163299_10156511382873300"/>
    <hyperlink ref="R456" r:id="rId454" display="https://www.facebook.com/7297163299_10156511832898300"/>
    <hyperlink ref="R457" r:id="rId455" display="https://www.facebook.com/7297163299_10156511951218300"/>
    <hyperlink ref="R458" r:id="rId456" display="https://www.facebook.com/7297163299_10156512268448300"/>
    <hyperlink ref="R459" r:id="rId457" display="https://www.facebook.com/7297163299_10156513209818300"/>
    <hyperlink ref="R460" r:id="rId458" display="https://www.facebook.com/7297163299_10156513270263300"/>
    <hyperlink ref="R461" r:id="rId459" display="https://www.facebook.com/7297163299_10156514155593300"/>
    <hyperlink ref="R462" r:id="rId460" display="https://www.facebook.com/7297163299_10156512394278300"/>
    <hyperlink ref="R463" r:id="rId461" display="https://www.facebook.com/7297163299_10156515185423300"/>
    <hyperlink ref="R464" r:id="rId462" display="https://www.facebook.com/7297163299_10156515366423300"/>
    <hyperlink ref="R465" r:id="rId463" display="https://www.facebook.com/7297163299_10156516147973300"/>
    <hyperlink ref="R466" r:id="rId464" display="https://www.facebook.com/7297163299_10156516421503300"/>
    <hyperlink ref="R467" r:id="rId465" display="https://www.facebook.com/7297163299_10156516426223300"/>
    <hyperlink ref="R468" r:id="rId466" display="https://www.facebook.com/7297163299_10156517363948300"/>
    <hyperlink ref="R469" r:id="rId467" display="https://www.facebook.com/7297163299_10156518241188300"/>
    <hyperlink ref="R470" r:id="rId468" display="https://www.facebook.com/7297163299_10156518411068300"/>
    <hyperlink ref="R471" r:id="rId469" display="https://www.facebook.com/7297163299_10156518683003300"/>
    <hyperlink ref="R472" r:id="rId470" display="https://www.facebook.com/7297163299_10156519586888300"/>
    <hyperlink ref="R473" r:id="rId471" display="https://www.facebook.com/7297163299_10156519696238300"/>
    <hyperlink ref="R474" r:id="rId472" display="https://www.facebook.com/7297163299_10156518568643300"/>
    <hyperlink ref="R475" r:id="rId473" display="https://www.facebook.com/7297163299_10156521301283300"/>
    <hyperlink ref="R476" r:id="rId474" display="https://www.facebook.com/7297163299_10156519742198300"/>
    <hyperlink ref="R477" r:id="rId475" display="https://www.facebook.com/7297163299_10156518298858300"/>
    <hyperlink ref="R478" r:id="rId476" display="https://www.facebook.com/7297163299_10156523164583300"/>
    <hyperlink ref="R479" r:id="rId477" display="https://www.facebook.com/7297163299_10156519742813300"/>
    <hyperlink ref="R480" r:id="rId478" display="https://www.facebook.com/7297163299_10156525087363300"/>
    <hyperlink ref="R481" r:id="rId479" display="https://www.facebook.com/7297163299_10156525608713300"/>
    <hyperlink ref="R482" r:id="rId480" display="https://www.facebook.com/7297163299_10156519710578300"/>
    <hyperlink ref="R483" r:id="rId481" display="https://www.facebook.com/7297163299_352641345573727"/>
    <hyperlink ref="R484" r:id="rId482" display="https://www.facebook.com/7297163299_10156527102278300"/>
    <hyperlink ref="R485" r:id="rId483" display="https://www.facebook.com/7297163299_10156523190463300"/>
    <hyperlink ref="R486" r:id="rId484" display="https://www.facebook.com/7297163299_2096472033763461"/>
    <hyperlink ref="R487" r:id="rId485" display="https://www.facebook.com/7297163299_10156528621003300"/>
    <hyperlink ref="R488" r:id="rId486" display="https://www.facebook.com/7297163299_10156529232168300"/>
    <hyperlink ref="R489" r:id="rId487" display="https://www.facebook.com/7297163299_10156529477913300"/>
    <hyperlink ref="R490" r:id="rId488" display="https://www.facebook.com/7297163299_10156529873983300"/>
    <hyperlink ref="R491" r:id="rId489" display="https://www.facebook.com/7297163299_10156530804573300"/>
    <hyperlink ref="R492" r:id="rId490" display="https://www.facebook.com/7297163299_10156531421073300"/>
    <hyperlink ref="R493" r:id="rId491" display="https://www.facebook.com/7297163299_10156531782858300"/>
    <hyperlink ref="R494" r:id="rId492" display="https://www.facebook.com/7297163299_10156532170553300"/>
    <hyperlink ref="R495" r:id="rId493" display="https://www.facebook.com/7297163299_10156532669538300"/>
    <hyperlink ref="R496" r:id="rId494" display="https://www.facebook.com/7297163299_10156532955603300"/>
    <hyperlink ref="R497" r:id="rId495" display="https://www.facebook.com/7297163299_10156533407138300"/>
    <hyperlink ref="R498" r:id="rId496" display="https://www.facebook.com/7297163299_10156533533443300"/>
    <hyperlink ref="R499" r:id="rId497" display="https://www.facebook.com/7297163299_10156534291898300"/>
    <hyperlink ref="R500" r:id="rId498" display="https://www.facebook.com/7297163299_10156534956528300"/>
    <hyperlink ref="R501" r:id="rId499" display="https://www.facebook.com/7297163299_10156535442728300"/>
    <hyperlink ref="R502" r:id="rId500" display="https://www.facebook.com/7297163299_10156533701578300"/>
  </hyperlinks>
  <printOptions/>
  <pageMargins left="0.7" right="0.7" top="0.75" bottom="0.75" header="0.3" footer="0.3"/>
  <pageSetup horizontalDpi="600" verticalDpi="600" orientation="portrait" r:id="rId504"/>
  <legacyDrawing r:id="rId502"/>
  <tableParts>
    <tablePart r:id="rId50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7941A-6ABA-4153-8E67-D1B901B98DB9}">
  <dimension ref="A1:L14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8.00390625" style="0" bestFit="1" customWidth="1"/>
    <col min="10" max="10" width="36.421875" style="0" bestFit="1" customWidth="1"/>
    <col min="11" max="11" width="37.28125" style="0" bestFit="1" customWidth="1"/>
    <col min="12" max="12" width="38.00390625" style="0" bestFit="1" customWidth="1"/>
  </cols>
  <sheetData>
    <row r="1" spans="1:12" ht="15" customHeight="1">
      <c r="A1" s="13" t="s">
        <v>3354</v>
      </c>
      <c r="B1" s="13" t="s">
        <v>3355</v>
      </c>
      <c r="C1" s="13" t="s">
        <v>3348</v>
      </c>
      <c r="D1" s="13" t="s">
        <v>3349</v>
      </c>
      <c r="E1" s="13" t="s">
        <v>3356</v>
      </c>
      <c r="F1" s="13" t="s">
        <v>144</v>
      </c>
      <c r="G1" s="13" t="s">
        <v>3357</v>
      </c>
      <c r="H1" s="13" t="s">
        <v>3358</v>
      </c>
      <c r="I1" s="13" t="s">
        <v>3359</v>
      </c>
      <c r="J1" s="13" t="s">
        <v>3360</v>
      </c>
      <c r="K1" s="13" t="s">
        <v>3361</v>
      </c>
      <c r="L1" s="13" t="s">
        <v>3362</v>
      </c>
    </row>
    <row r="2" spans="1:12" ht="15">
      <c r="A2" s="105" t="s">
        <v>2335</v>
      </c>
      <c r="B2" s="105" t="s">
        <v>2330</v>
      </c>
      <c r="C2" s="105">
        <v>62</v>
      </c>
      <c r="D2" s="110">
        <v>0.008851599054762897</v>
      </c>
      <c r="E2" s="110">
        <v>1.8080267286386744</v>
      </c>
      <c r="F2" s="105" t="s">
        <v>3350</v>
      </c>
      <c r="G2" s="105" t="b">
        <v>0</v>
      </c>
      <c r="H2" s="105" t="b">
        <v>0</v>
      </c>
      <c r="I2" s="105" t="b">
        <v>0</v>
      </c>
      <c r="J2" s="105" t="b">
        <v>0</v>
      </c>
      <c r="K2" s="105" t="b">
        <v>0</v>
      </c>
      <c r="L2" s="105" t="b">
        <v>0</v>
      </c>
    </row>
    <row r="3" spans="1:12" ht="15">
      <c r="A3" s="105" t="s">
        <v>2331</v>
      </c>
      <c r="B3" s="105" t="s">
        <v>2337</v>
      </c>
      <c r="C3" s="105">
        <v>35</v>
      </c>
      <c r="D3" s="110">
        <v>0.005433362971442194</v>
      </c>
      <c r="E3" s="110">
        <v>1.750133496170312</v>
      </c>
      <c r="F3" s="105" t="s">
        <v>3350</v>
      </c>
      <c r="G3" s="105" t="b">
        <v>0</v>
      </c>
      <c r="H3" s="105" t="b">
        <v>0</v>
      </c>
      <c r="I3" s="105" t="b">
        <v>0</v>
      </c>
      <c r="J3" s="105" t="b">
        <v>0</v>
      </c>
      <c r="K3" s="105" t="b">
        <v>0</v>
      </c>
      <c r="L3" s="105" t="b">
        <v>0</v>
      </c>
    </row>
    <row r="4" spans="1:12" ht="15">
      <c r="A4" s="105" t="s">
        <v>2341</v>
      </c>
      <c r="B4" s="105" t="s">
        <v>2379</v>
      </c>
      <c r="C4" s="105">
        <v>21</v>
      </c>
      <c r="D4" s="110">
        <v>0.003805352820307218</v>
      </c>
      <c r="E4" s="110">
        <v>2.177321555861182</v>
      </c>
      <c r="F4" s="105" t="s">
        <v>3350</v>
      </c>
      <c r="G4" s="105" t="b">
        <v>0</v>
      </c>
      <c r="H4" s="105" t="b">
        <v>0</v>
      </c>
      <c r="I4" s="105" t="b">
        <v>0</v>
      </c>
      <c r="J4" s="105" t="b">
        <v>0</v>
      </c>
      <c r="K4" s="105" t="b">
        <v>0</v>
      </c>
      <c r="L4" s="105" t="b">
        <v>0</v>
      </c>
    </row>
    <row r="5" spans="1:12" ht="15">
      <c r="A5" s="105" t="s">
        <v>2364</v>
      </c>
      <c r="B5" s="105" t="s">
        <v>2335</v>
      </c>
      <c r="C5" s="105">
        <v>20</v>
      </c>
      <c r="D5" s="110">
        <v>0.003739149363181721</v>
      </c>
      <c r="E5" s="110">
        <v>1.9251401277350177</v>
      </c>
      <c r="F5" s="105" t="s">
        <v>3350</v>
      </c>
      <c r="G5" s="105" t="b">
        <v>0</v>
      </c>
      <c r="H5" s="105" t="b">
        <v>1</v>
      </c>
      <c r="I5" s="105" t="b">
        <v>0</v>
      </c>
      <c r="J5" s="105" t="b">
        <v>0</v>
      </c>
      <c r="K5" s="105" t="b">
        <v>0</v>
      </c>
      <c r="L5" s="105" t="b">
        <v>0</v>
      </c>
    </row>
    <row r="6" spans="1:12" ht="15">
      <c r="A6" s="105" t="s">
        <v>2361</v>
      </c>
      <c r="B6" s="105" t="s">
        <v>2348</v>
      </c>
      <c r="C6" s="105">
        <v>13</v>
      </c>
      <c r="D6" s="110">
        <v>0.0027138884450306666</v>
      </c>
      <c r="E6" s="110">
        <v>1.8922174756526533</v>
      </c>
      <c r="F6" s="105" t="s">
        <v>3350</v>
      </c>
      <c r="G6" s="105" t="b">
        <v>0</v>
      </c>
      <c r="H6" s="105" t="b">
        <v>0</v>
      </c>
      <c r="I6" s="105" t="b">
        <v>0</v>
      </c>
      <c r="J6" s="105" t="b">
        <v>0</v>
      </c>
      <c r="K6" s="105" t="b">
        <v>0</v>
      </c>
      <c r="L6" s="105" t="b">
        <v>0</v>
      </c>
    </row>
    <row r="7" spans="1:12" ht="15">
      <c r="A7" s="105" t="s">
        <v>2349</v>
      </c>
      <c r="B7" s="105" t="s">
        <v>2351</v>
      </c>
      <c r="C7" s="105">
        <v>12</v>
      </c>
      <c r="D7" s="110">
        <v>0.002560313041491841</v>
      </c>
      <c r="E7" s="110">
        <v>1.8404645711439729</v>
      </c>
      <c r="F7" s="105" t="s">
        <v>3350</v>
      </c>
      <c r="G7" s="105" t="b">
        <v>0</v>
      </c>
      <c r="H7" s="105" t="b">
        <v>0</v>
      </c>
      <c r="I7" s="105" t="b">
        <v>0</v>
      </c>
      <c r="J7" s="105" t="b">
        <v>0</v>
      </c>
      <c r="K7" s="105" t="b">
        <v>0</v>
      </c>
      <c r="L7" s="105" t="b">
        <v>0</v>
      </c>
    </row>
    <row r="8" spans="1:12" ht="15">
      <c r="A8" s="105" t="s">
        <v>2341</v>
      </c>
      <c r="B8" s="105" t="s">
        <v>2336</v>
      </c>
      <c r="C8" s="105">
        <v>11</v>
      </c>
      <c r="D8" s="110">
        <v>0.002401944251051791</v>
      </c>
      <c r="E8" s="110">
        <v>1.4705262140132065</v>
      </c>
      <c r="F8" s="105" t="s">
        <v>3350</v>
      </c>
      <c r="G8" s="105" t="b">
        <v>0</v>
      </c>
      <c r="H8" s="105" t="b">
        <v>0</v>
      </c>
      <c r="I8" s="105" t="b">
        <v>0</v>
      </c>
      <c r="J8" s="105" t="b">
        <v>0</v>
      </c>
      <c r="K8" s="105" t="b">
        <v>0</v>
      </c>
      <c r="L8" s="105" t="b">
        <v>0</v>
      </c>
    </row>
    <row r="9" spans="1:12" ht="15">
      <c r="A9" s="105" t="s">
        <v>2339</v>
      </c>
      <c r="B9" s="105" t="s">
        <v>2372</v>
      </c>
      <c r="C9" s="105">
        <v>11</v>
      </c>
      <c r="D9" s="110">
        <v>0.002401944251051791</v>
      </c>
      <c r="E9" s="110">
        <v>1.9251401277350177</v>
      </c>
      <c r="F9" s="105" t="s">
        <v>3350</v>
      </c>
      <c r="G9" s="105" t="b">
        <v>0</v>
      </c>
      <c r="H9" s="105" t="b">
        <v>0</v>
      </c>
      <c r="I9" s="105" t="b">
        <v>0</v>
      </c>
      <c r="J9" s="105" t="b">
        <v>0</v>
      </c>
      <c r="K9" s="105" t="b">
        <v>0</v>
      </c>
      <c r="L9" s="105" t="b">
        <v>0</v>
      </c>
    </row>
    <row r="10" spans="1:12" ht="15">
      <c r="A10" s="105" t="s">
        <v>2338</v>
      </c>
      <c r="B10" s="105" t="s">
        <v>2418</v>
      </c>
      <c r="C10" s="105">
        <v>11</v>
      </c>
      <c r="D10" s="110">
        <v>0.002401944251051791</v>
      </c>
      <c r="E10" s="110">
        <v>2.077898742312269</v>
      </c>
      <c r="F10" s="105" t="s">
        <v>3350</v>
      </c>
      <c r="G10" s="105" t="b">
        <v>0</v>
      </c>
      <c r="H10" s="105" t="b">
        <v>0</v>
      </c>
      <c r="I10" s="105" t="b">
        <v>0</v>
      </c>
      <c r="J10" s="105" t="b">
        <v>0</v>
      </c>
      <c r="K10" s="105" t="b">
        <v>0</v>
      </c>
      <c r="L10" s="105" t="b">
        <v>0</v>
      </c>
    </row>
    <row r="11" spans="1:12" ht="15">
      <c r="A11" s="105" t="s">
        <v>2330</v>
      </c>
      <c r="B11" s="105" t="s">
        <v>2431</v>
      </c>
      <c r="C11" s="105">
        <v>11</v>
      </c>
      <c r="D11" s="110">
        <v>0.0024621796706496843</v>
      </c>
      <c r="E11" s="110">
        <v>1.7702381677492747</v>
      </c>
      <c r="F11" s="105" t="s">
        <v>3350</v>
      </c>
      <c r="G11" s="105" t="b">
        <v>0</v>
      </c>
      <c r="H11" s="105" t="b">
        <v>0</v>
      </c>
      <c r="I11" s="105" t="b">
        <v>0</v>
      </c>
      <c r="J11" s="105" t="b">
        <v>0</v>
      </c>
      <c r="K11" s="105" t="b">
        <v>0</v>
      </c>
      <c r="L11" s="105" t="b">
        <v>0</v>
      </c>
    </row>
    <row r="12" spans="1:12" ht="15">
      <c r="A12" s="105" t="s">
        <v>2449</v>
      </c>
      <c r="B12" s="105" t="s">
        <v>2450</v>
      </c>
      <c r="C12" s="105">
        <v>11</v>
      </c>
      <c r="D12" s="110">
        <v>0.0026032049574718327</v>
      </c>
      <c r="E12" s="110">
        <v>2.808026728638674</v>
      </c>
      <c r="F12" s="105" t="s">
        <v>3350</v>
      </c>
      <c r="G12" s="105" t="b">
        <v>0</v>
      </c>
      <c r="H12" s="105" t="b">
        <v>0</v>
      </c>
      <c r="I12" s="105" t="b">
        <v>0</v>
      </c>
      <c r="J12" s="105" t="b">
        <v>0</v>
      </c>
      <c r="K12" s="105" t="b">
        <v>0</v>
      </c>
      <c r="L12" s="105" t="b">
        <v>0</v>
      </c>
    </row>
    <row r="13" spans="1:12" ht="15">
      <c r="A13" s="105" t="s">
        <v>2390</v>
      </c>
      <c r="B13" s="105" t="s">
        <v>2333</v>
      </c>
      <c r="C13" s="105">
        <v>10</v>
      </c>
      <c r="D13" s="110">
        <v>0.0022383451551360764</v>
      </c>
      <c r="E13" s="110">
        <v>1.8127905184347384</v>
      </c>
      <c r="F13" s="105" t="s">
        <v>3350</v>
      </c>
      <c r="G13" s="105" t="b">
        <v>0</v>
      </c>
      <c r="H13" s="105" t="b">
        <v>0</v>
      </c>
      <c r="I13" s="105" t="b">
        <v>0</v>
      </c>
      <c r="J13" s="105" t="b">
        <v>0</v>
      </c>
      <c r="K13" s="105" t="b">
        <v>0</v>
      </c>
      <c r="L13" s="105" t="b">
        <v>0</v>
      </c>
    </row>
    <row r="14" spans="1:12" ht="15">
      <c r="A14" s="105" t="s">
        <v>2408</v>
      </c>
      <c r="B14" s="105" t="s">
        <v>2353</v>
      </c>
      <c r="C14" s="105">
        <v>10</v>
      </c>
      <c r="D14" s="110">
        <v>0.0022383451551360764</v>
      </c>
      <c r="E14" s="110">
        <v>2.1548142148633307</v>
      </c>
      <c r="F14" s="105" t="s">
        <v>3350</v>
      </c>
      <c r="G14" s="105" t="b">
        <v>0</v>
      </c>
      <c r="H14" s="105" t="b">
        <v>0</v>
      </c>
      <c r="I14" s="105" t="b">
        <v>0</v>
      </c>
      <c r="J14" s="105" t="b">
        <v>0</v>
      </c>
      <c r="K14" s="105" t="b">
        <v>0</v>
      </c>
      <c r="L14" s="105" t="b">
        <v>0</v>
      </c>
    </row>
    <row r="15" spans="1:12" ht="15">
      <c r="A15" s="105" t="s">
        <v>2330</v>
      </c>
      <c r="B15" s="105" t="s">
        <v>2383</v>
      </c>
      <c r="C15" s="105">
        <v>10</v>
      </c>
      <c r="D15" s="110">
        <v>0.0022988789434158423</v>
      </c>
      <c r="E15" s="110">
        <v>1.4858074339047551</v>
      </c>
      <c r="F15" s="105" t="s">
        <v>3350</v>
      </c>
      <c r="G15" s="105" t="b">
        <v>0</v>
      </c>
      <c r="H15" s="105" t="b">
        <v>0</v>
      </c>
      <c r="I15" s="105" t="b">
        <v>0</v>
      </c>
      <c r="J15" s="105" t="b">
        <v>0</v>
      </c>
      <c r="K15" s="105" t="b">
        <v>0</v>
      </c>
      <c r="L15" s="105" t="b">
        <v>0</v>
      </c>
    </row>
    <row r="16" spans="1:12" ht="15">
      <c r="A16" s="105" t="s">
        <v>2333</v>
      </c>
      <c r="B16" s="105" t="s">
        <v>2469</v>
      </c>
      <c r="C16" s="105">
        <v>9</v>
      </c>
      <c r="D16" s="110">
        <v>0.0020689910490742586</v>
      </c>
      <c r="E16" s="110">
        <v>2.029875478255031</v>
      </c>
      <c r="F16" s="105" t="s">
        <v>3350</v>
      </c>
      <c r="G16" s="105" t="b">
        <v>0</v>
      </c>
      <c r="H16" s="105" t="b">
        <v>0</v>
      </c>
      <c r="I16" s="105" t="b">
        <v>0</v>
      </c>
      <c r="J16" s="105" t="b">
        <v>0</v>
      </c>
      <c r="K16" s="105" t="b">
        <v>0</v>
      </c>
      <c r="L16" s="105" t="b">
        <v>0</v>
      </c>
    </row>
    <row r="17" spans="1:12" ht="15">
      <c r="A17" s="105" t="s">
        <v>2469</v>
      </c>
      <c r="B17" s="105" t="s">
        <v>2470</v>
      </c>
      <c r="C17" s="105">
        <v>9</v>
      </c>
      <c r="D17" s="110">
        <v>0.0020689910490742586</v>
      </c>
      <c r="E17" s="110">
        <v>2.8951769043575744</v>
      </c>
      <c r="F17" s="105" t="s">
        <v>3350</v>
      </c>
      <c r="G17" s="105" t="b">
        <v>0</v>
      </c>
      <c r="H17" s="105" t="b">
        <v>0</v>
      </c>
      <c r="I17" s="105" t="b">
        <v>0</v>
      </c>
      <c r="J17" s="105" t="b">
        <v>0</v>
      </c>
      <c r="K17" s="105" t="b">
        <v>0</v>
      </c>
      <c r="L17" s="105" t="b">
        <v>0</v>
      </c>
    </row>
    <row r="18" spans="1:12" ht="15">
      <c r="A18" s="105" t="s">
        <v>2406</v>
      </c>
      <c r="B18" s="105" t="s">
        <v>2334</v>
      </c>
      <c r="C18" s="105">
        <v>9</v>
      </c>
      <c r="D18" s="110">
        <v>0.0020689910490742586</v>
      </c>
      <c r="E18" s="110">
        <v>1.8282301147269613</v>
      </c>
      <c r="F18" s="105" t="s">
        <v>3350</v>
      </c>
      <c r="G18" s="105" t="b">
        <v>0</v>
      </c>
      <c r="H18" s="105" t="b">
        <v>0</v>
      </c>
      <c r="I18" s="105" t="b">
        <v>0</v>
      </c>
      <c r="J18" s="105" t="b">
        <v>0</v>
      </c>
      <c r="K18" s="105" t="b">
        <v>0</v>
      </c>
      <c r="L18" s="105" t="b">
        <v>0</v>
      </c>
    </row>
    <row r="19" spans="1:12" ht="15">
      <c r="A19" s="105" t="s">
        <v>2343</v>
      </c>
      <c r="B19" s="105" t="s">
        <v>2361</v>
      </c>
      <c r="C19" s="105">
        <v>9</v>
      </c>
      <c r="D19" s="110">
        <v>0.0020689910490742586</v>
      </c>
      <c r="E19" s="110">
        <v>1.7130512154078177</v>
      </c>
      <c r="F19" s="105" t="s">
        <v>3350</v>
      </c>
      <c r="G19" s="105" t="b">
        <v>0</v>
      </c>
      <c r="H19" s="105" t="b">
        <v>0</v>
      </c>
      <c r="I19" s="105" t="b">
        <v>0</v>
      </c>
      <c r="J19" s="105" t="b">
        <v>0</v>
      </c>
      <c r="K19" s="105" t="b">
        <v>0</v>
      </c>
      <c r="L19" s="105" t="b">
        <v>0</v>
      </c>
    </row>
    <row r="20" spans="1:12" ht="15">
      <c r="A20" s="105" t="s">
        <v>2402</v>
      </c>
      <c r="B20" s="105" t="s">
        <v>2410</v>
      </c>
      <c r="C20" s="105">
        <v>8</v>
      </c>
      <c r="D20" s="110">
        <v>0.0018932399690704239</v>
      </c>
      <c r="E20" s="110">
        <v>2.430290106054924</v>
      </c>
      <c r="F20" s="105" t="s">
        <v>3350</v>
      </c>
      <c r="G20" s="105" t="b">
        <v>0</v>
      </c>
      <c r="H20" s="105" t="b">
        <v>0</v>
      </c>
      <c r="I20" s="105" t="b">
        <v>0</v>
      </c>
      <c r="J20" s="105" t="b">
        <v>0</v>
      </c>
      <c r="K20" s="105" t="b">
        <v>0</v>
      </c>
      <c r="L20" s="105" t="b">
        <v>0</v>
      </c>
    </row>
    <row r="21" spans="1:12" ht="15">
      <c r="A21" s="105" t="s">
        <v>2345</v>
      </c>
      <c r="B21" s="105" t="s">
        <v>2381</v>
      </c>
      <c r="C21" s="105">
        <v>8</v>
      </c>
      <c r="D21" s="110">
        <v>0.0018932399690704239</v>
      </c>
      <c r="E21" s="110">
        <v>1.8175062493351881</v>
      </c>
      <c r="F21" s="105" t="s">
        <v>3350</v>
      </c>
      <c r="G21" s="105" t="b">
        <v>0</v>
      </c>
      <c r="H21" s="105" t="b">
        <v>0</v>
      </c>
      <c r="I21" s="105" t="b">
        <v>0</v>
      </c>
      <c r="J21" s="105" t="b">
        <v>0</v>
      </c>
      <c r="K21" s="105" t="b">
        <v>0</v>
      </c>
      <c r="L21" s="105" t="b">
        <v>0</v>
      </c>
    </row>
    <row r="22" spans="1:12" ht="15">
      <c r="A22" s="105" t="s">
        <v>2512</v>
      </c>
      <c r="B22" s="105" t="s">
        <v>2344</v>
      </c>
      <c r="C22" s="105">
        <v>8</v>
      </c>
      <c r="D22" s="110">
        <v>0.0020254677628085372</v>
      </c>
      <c r="E22" s="110">
        <v>2.226170123398999</v>
      </c>
      <c r="F22" s="105" t="s">
        <v>3350</v>
      </c>
      <c r="G22" s="105" t="b">
        <v>0</v>
      </c>
      <c r="H22" s="105" t="b">
        <v>0</v>
      </c>
      <c r="I22" s="105" t="b">
        <v>0</v>
      </c>
      <c r="J22" s="105" t="b">
        <v>0</v>
      </c>
      <c r="K22" s="105" t="b">
        <v>0</v>
      </c>
      <c r="L22" s="105" t="b">
        <v>0</v>
      </c>
    </row>
    <row r="23" spans="1:12" ht="15">
      <c r="A23" s="105" t="s">
        <v>2515</v>
      </c>
      <c r="B23" s="105" t="s">
        <v>2353</v>
      </c>
      <c r="C23" s="105">
        <v>8</v>
      </c>
      <c r="D23" s="110">
        <v>0.0018932399690704239</v>
      </c>
      <c r="E23" s="110">
        <v>2.330905473919012</v>
      </c>
      <c r="F23" s="105" t="s">
        <v>3350</v>
      </c>
      <c r="G23" s="105" t="b">
        <v>0</v>
      </c>
      <c r="H23" s="105" t="b">
        <v>0</v>
      </c>
      <c r="I23" s="105" t="b">
        <v>0</v>
      </c>
      <c r="J23" s="105" t="b">
        <v>0</v>
      </c>
      <c r="K23" s="105" t="b">
        <v>0</v>
      </c>
      <c r="L23" s="105" t="b">
        <v>0</v>
      </c>
    </row>
    <row r="24" spans="1:12" ht="15">
      <c r="A24" s="105" t="s">
        <v>2330</v>
      </c>
      <c r="B24" s="105" t="s">
        <v>2343</v>
      </c>
      <c r="C24" s="105">
        <v>8</v>
      </c>
      <c r="D24" s="110">
        <v>0.0018932399690704239</v>
      </c>
      <c r="E24" s="110">
        <v>1.0776482600510315</v>
      </c>
      <c r="F24" s="105" t="s">
        <v>3350</v>
      </c>
      <c r="G24" s="105" t="b">
        <v>0</v>
      </c>
      <c r="H24" s="105" t="b">
        <v>0</v>
      </c>
      <c r="I24" s="105" t="b">
        <v>0</v>
      </c>
      <c r="J24" s="105" t="b">
        <v>0</v>
      </c>
      <c r="K24" s="105" t="b">
        <v>0</v>
      </c>
      <c r="L24" s="105" t="b">
        <v>0</v>
      </c>
    </row>
    <row r="25" spans="1:12" ht="15">
      <c r="A25" s="105" t="s">
        <v>2490</v>
      </c>
      <c r="B25" s="105" t="s">
        <v>2344</v>
      </c>
      <c r="C25" s="105">
        <v>8</v>
      </c>
      <c r="D25" s="110">
        <v>0.0020254677628085372</v>
      </c>
      <c r="E25" s="110">
        <v>2.175017600951618</v>
      </c>
      <c r="F25" s="105" t="s">
        <v>3350</v>
      </c>
      <c r="G25" s="105" t="b">
        <v>0</v>
      </c>
      <c r="H25" s="105" t="b">
        <v>0</v>
      </c>
      <c r="I25" s="105" t="b">
        <v>0</v>
      </c>
      <c r="J25" s="105" t="b">
        <v>0</v>
      </c>
      <c r="K25" s="105" t="b">
        <v>0</v>
      </c>
      <c r="L25" s="105" t="b">
        <v>0</v>
      </c>
    </row>
    <row r="26" spans="1:12" ht="15">
      <c r="A26" s="105" t="s">
        <v>2343</v>
      </c>
      <c r="B26" s="105" t="s">
        <v>2416</v>
      </c>
      <c r="C26" s="105">
        <v>8</v>
      </c>
      <c r="D26" s="110">
        <v>0.002211832370884401</v>
      </c>
      <c r="E26" s="110">
        <v>1.9629286886244175</v>
      </c>
      <c r="F26" s="105" t="s">
        <v>3350</v>
      </c>
      <c r="G26" s="105" t="b">
        <v>0</v>
      </c>
      <c r="H26" s="105" t="b">
        <v>0</v>
      </c>
      <c r="I26" s="105" t="b">
        <v>0</v>
      </c>
      <c r="J26" s="105" t="b">
        <v>0</v>
      </c>
      <c r="K26" s="105" t="b">
        <v>0</v>
      </c>
      <c r="L26" s="105" t="b">
        <v>0</v>
      </c>
    </row>
    <row r="27" spans="1:12" ht="15">
      <c r="A27" s="105" t="s">
        <v>2339</v>
      </c>
      <c r="B27" s="105" t="s">
        <v>2527</v>
      </c>
      <c r="C27" s="105">
        <v>8</v>
      </c>
      <c r="D27" s="110">
        <v>0.0018932399690704239</v>
      </c>
      <c r="E27" s="110">
        <v>2.226170123398999</v>
      </c>
      <c r="F27" s="105" t="s">
        <v>3350</v>
      </c>
      <c r="G27" s="105" t="b">
        <v>0</v>
      </c>
      <c r="H27" s="105" t="b">
        <v>0</v>
      </c>
      <c r="I27" s="105" t="b">
        <v>0</v>
      </c>
      <c r="J27" s="105" t="b">
        <v>0</v>
      </c>
      <c r="K27" s="105" t="b">
        <v>0</v>
      </c>
      <c r="L27" s="105" t="b">
        <v>0</v>
      </c>
    </row>
    <row r="28" spans="1:12" ht="15">
      <c r="A28" s="105" t="s">
        <v>2527</v>
      </c>
      <c r="B28" s="105" t="s">
        <v>2491</v>
      </c>
      <c r="C28" s="105">
        <v>8</v>
      </c>
      <c r="D28" s="110">
        <v>0.0018932399690704239</v>
      </c>
      <c r="E28" s="110">
        <v>2.8951769043575744</v>
      </c>
      <c r="F28" s="105" t="s">
        <v>3350</v>
      </c>
      <c r="G28" s="105" t="b">
        <v>0</v>
      </c>
      <c r="H28" s="105" t="b">
        <v>0</v>
      </c>
      <c r="I28" s="105" t="b">
        <v>0</v>
      </c>
      <c r="J28" s="105" t="b">
        <v>0</v>
      </c>
      <c r="K28" s="105" t="b">
        <v>1</v>
      </c>
      <c r="L28" s="105" t="b">
        <v>0</v>
      </c>
    </row>
    <row r="29" spans="1:12" ht="15">
      <c r="A29" s="105" t="s">
        <v>2528</v>
      </c>
      <c r="B29" s="105" t="s">
        <v>2494</v>
      </c>
      <c r="C29" s="105">
        <v>7</v>
      </c>
      <c r="D29" s="110">
        <v>0.001710288323756016</v>
      </c>
      <c r="E29" s="110">
        <v>2.946329426804956</v>
      </c>
      <c r="F29" s="105" t="s">
        <v>3350</v>
      </c>
      <c r="G29" s="105" t="b">
        <v>0</v>
      </c>
      <c r="H29" s="105" t="b">
        <v>0</v>
      </c>
      <c r="I29" s="105" t="b">
        <v>0</v>
      </c>
      <c r="J29" s="105" t="b">
        <v>0</v>
      </c>
      <c r="K29" s="105" t="b">
        <v>0</v>
      </c>
      <c r="L29" s="105" t="b">
        <v>0</v>
      </c>
    </row>
    <row r="30" spans="1:12" ht="15">
      <c r="A30" s="105" t="s">
        <v>2365</v>
      </c>
      <c r="B30" s="105" t="s">
        <v>2340</v>
      </c>
      <c r="C30" s="105">
        <v>7</v>
      </c>
      <c r="D30" s="110">
        <v>0.001710288323756016</v>
      </c>
      <c r="E30" s="110">
        <v>1.6241101320710365</v>
      </c>
      <c r="F30" s="105" t="s">
        <v>3350</v>
      </c>
      <c r="G30" s="105" t="b">
        <v>0</v>
      </c>
      <c r="H30" s="105" t="b">
        <v>0</v>
      </c>
      <c r="I30" s="105" t="b">
        <v>0</v>
      </c>
      <c r="J30" s="105" t="b">
        <v>0</v>
      </c>
      <c r="K30" s="105" t="b">
        <v>0</v>
      </c>
      <c r="L30" s="105" t="b">
        <v>0</v>
      </c>
    </row>
    <row r="31" spans="1:12" ht="15">
      <c r="A31" s="105" t="s">
        <v>2333</v>
      </c>
      <c r="B31" s="105" t="s">
        <v>2498</v>
      </c>
      <c r="C31" s="105">
        <v>7</v>
      </c>
      <c r="D31" s="110">
        <v>0.001710288323756016</v>
      </c>
      <c r="E31" s="110">
        <v>2.029875478255031</v>
      </c>
      <c r="F31" s="105" t="s">
        <v>3350</v>
      </c>
      <c r="G31" s="105" t="b">
        <v>0</v>
      </c>
      <c r="H31" s="105" t="b">
        <v>0</v>
      </c>
      <c r="I31" s="105" t="b">
        <v>0</v>
      </c>
      <c r="J31" s="105" t="b">
        <v>0</v>
      </c>
      <c r="K31" s="105" t="b">
        <v>0</v>
      </c>
      <c r="L31" s="105" t="b">
        <v>0</v>
      </c>
    </row>
    <row r="32" spans="1:12" ht="15">
      <c r="A32" s="105" t="s">
        <v>2436</v>
      </c>
      <c r="B32" s="105" t="s">
        <v>2351</v>
      </c>
      <c r="C32" s="105">
        <v>7</v>
      </c>
      <c r="D32" s="110">
        <v>0.001710288323756016</v>
      </c>
      <c r="E32" s="110">
        <v>2.1090567243026555</v>
      </c>
      <c r="F32" s="105" t="s">
        <v>3350</v>
      </c>
      <c r="G32" s="105" t="b">
        <v>0</v>
      </c>
      <c r="H32" s="105" t="b">
        <v>0</v>
      </c>
      <c r="I32" s="105" t="b">
        <v>0</v>
      </c>
      <c r="J32" s="105" t="b">
        <v>0</v>
      </c>
      <c r="K32" s="105" t="b">
        <v>0</v>
      </c>
      <c r="L32" s="105" t="b">
        <v>0</v>
      </c>
    </row>
    <row r="33" spans="1:12" ht="15">
      <c r="A33" s="105" t="s">
        <v>2476</v>
      </c>
      <c r="B33" s="105" t="s">
        <v>2332</v>
      </c>
      <c r="C33" s="105">
        <v>7</v>
      </c>
      <c r="D33" s="110">
        <v>0.001710288323756016</v>
      </c>
      <c r="E33" s="110">
        <v>1.9340949703879442</v>
      </c>
      <c r="F33" s="105" t="s">
        <v>3350</v>
      </c>
      <c r="G33" s="105" t="b">
        <v>0</v>
      </c>
      <c r="H33" s="105" t="b">
        <v>0</v>
      </c>
      <c r="I33" s="105" t="b">
        <v>0</v>
      </c>
      <c r="J33" s="105" t="b">
        <v>0</v>
      </c>
      <c r="K33" s="105" t="b">
        <v>0</v>
      </c>
      <c r="L33" s="105" t="b">
        <v>0</v>
      </c>
    </row>
    <row r="34" spans="1:12" ht="15">
      <c r="A34" s="105" t="s">
        <v>2368</v>
      </c>
      <c r="B34" s="105" t="s">
        <v>2388</v>
      </c>
      <c r="C34" s="105">
        <v>7</v>
      </c>
      <c r="D34" s="110">
        <v>0.0017722842924574702</v>
      </c>
      <c r="E34" s="110">
        <v>2.0355526111467213</v>
      </c>
      <c r="F34" s="105" t="s">
        <v>3350</v>
      </c>
      <c r="G34" s="105" t="b">
        <v>0</v>
      </c>
      <c r="H34" s="105" t="b">
        <v>0</v>
      </c>
      <c r="I34" s="105" t="b">
        <v>0</v>
      </c>
      <c r="J34" s="105" t="b">
        <v>0</v>
      </c>
      <c r="K34" s="105" t="b">
        <v>0</v>
      </c>
      <c r="L34" s="105" t="b">
        <v>0</v>
      </c>
    </row>
    <row r="35" spans="1:12" ht="15">
      <c r="A35" s="105" t="s">
        <v>2330</v>
      </c>
      <c r="B35" s="105" t="s">
        <v>2519</v>
      </c>
      <c r="C35" s="105">
        <v>7</v>
      </c>
      <c r="D35" s="110">
        <v>0.001710288323756016</v>
      </c>
      <c r="E35" s="110">
        <v>1.7500347816609876</v>
      </c>
      <c r="F35" s="105" t="s">
        <v>3350</v>
      </c>
      <c r="G35" s="105" t="b">
        <v>0</v>
      </c>
      <c r="H35" s="105" t="b">
        <v>0</v>
      </c>
      <c r="I35" s="105" t="b">
        <v>0</v>
      </c>
      <c r="J35" s="105" t="b">
        <v>0</v>
      </c>
      <c r="K35" s="105" t="b">
        <v>0</v>
      </c>
      <c r="L35" s="105" t="b">
        <v>0</v>
      </c>
    </row>
    <row r="36" spans="1:12" ht="15">
      <c r="A36" s="105" t="s">
        <v>2399</v>
      </c>
      <c r="B36" s="105" t="s">
        <v>2361</v>
      </c>
      <c r="C36" s="105">
        <v>7</v>
      </c>
      <c r="D36" s="110">
        <v>0.001710288323756016</v>
      </c>
      <c r="E36" s="110">
        <v>2.016910501090663</v>
      </c>
      <c r="F36" s="105" t="s">
        <v>3350</v>
      </c>
      <c r="G36" s="105" t="b">
        <v>0</v>
      </c>
      <c r="H36" s="105" t="b">
        <v>0</v>
      </c>
      <c r="I36" s="105" t="b">
        <v>0</v>
      </c>
      <c r="J36" s="105" t="b">
        <v>0</v>
      </c>
      <c r="K36" s="105" t="b">
        <v>0</v>
      </c>
      <c r="L36" s="105" t="b">
        <v>0</v>
      </c>
    </row>
    <row r="37" spans="1:12" ht="15">
      <c r="A37" s="105" t="s">
        <v>2401</v>
      </c>
      <c r="B37" s="105" t="s">
        <v>2461</v>
      </c>
      <c r="C37" s="105">
        <v>7</v>
      </c>
      <c r="D37" s="110">
        <v>0.001710288323756016</v>
      </c>
      <c r="E37" s="110">
        <v>2.5361549617159067</v>
      </c>
      <c r="F37" s="105" t="s">
        <v>3350</v>
      </c>
      <c r="G37" s="105" t="b">
        <v>0</v>
      </c>
      <c r="H37" s="105" t="b">
        <v>0</v>
      </c>
      <c r="I37" s="105" t="b">
        <v>0</v>
      </c>
      <c r="J37" s="105" t="b">
        <v>0</v>
      </c>
      <c r="K37" s="105" t="b">
        <v>0</v>
      </c>
      <c r="L37" s="105" t="b">
        <v>0</v>
      </c>
    </row>
    <row r="38" spans="1:12" ht="15">
      <c r="A38" s="105" t="s">
        <v>2395</v>
      </c>
      <c r="B38" s="105" t="s">
        <v>2415</v>
      </c>
      <c r="C38" s="105">
        <v>7</v>
      </c>
      <c r="D38" s="110">
        <v>0.001710288323756016</v>
      </c>
      <c r="E38" s="110">
        <v>2.317940496754644</v>
      </c>
      <c r="F38" s="105" t="s">
        <v>3350</v>
      </c>
      <c r="G38" s="105" t="b">
        <v>0</v>
      </c>
      <c r="H38" s="105" t="b">
        <v>0</v>
      </c>
      <c r="I38" s="105" t="b">
        <v>0</v>
      </c>
      <c r="J38" s="105" t="b">
        <v>1</v>
      </c>
      <c r="K38" s="105" t="b">
        <v>0</v>
      </c>
      <c r="L38" s="105" t="b">
        <v>0</v>
      </c>
    </row>
    <row r="39" spans="1:12" ht="15">
      <c r="A39" s="105" t="s">
        <v>2416</v>
      </c>
      <c r="B39" s="105" t="s">
        <v>2364</v>
      </c>
      <c r="C39" s="105">
        <v>7</v>
      </c>
      <c r="D39" s="110">
        <v>0.001710288323756016</v>
      </c>
      <c r="E39" s="110">
        <v>2.101231386790699</v>
      </c>
      <c r="F39" s="105" t="s">
        <v>3350</v>
      </c>
      <c r="G39" s="105" t="b">
        <v>0</v>
      </c>
      <c r="H39" s="105" t="b">
        <v>0</v>
      </c>
      <c r="I39" s="105" t="b">
        <v>0</v>
      </c>
      <c r="J39" s="105" t="b">
        <v>0</v>
      </c>
      <c r="K39" s="105" t="b">
        <v>1</v>
      </c>
      <c r="L39" s="105" t="b">
        <v>0</v>
      </c>
    </row>
    <row r="40" spans="1:12" ht="15">
      <c r="A40" s="105" t="s">
        <v>2416</v>
      </c>
      <c r="B40" s="105" t="s">
        <v>2376</v>
      </c>
      <c r="C40" s="105">
        <v>7</v>
      </c>
      <c r="D40" s="110">
        <v>0.001710288323756016</v>
      </c>
      <c r="E40" s="110">
        <v>2.269635817180089</v>
      </c>
      <c r="F40" s="105" t="s">
        <v>3350</v>
      </c>
      <c r="G40" s="105" t="b">
        <v>0</v>
      </c>
      <c r="H40" s="105" t="b">
        <v>0</v>
      </c>
      <c r="I40" s="105" t="b">
        <v>0</v>
      </c>
      <c r="J40" s="105" t="b">
        <v>0</v>
      </c>
      <c r="K40" s="105" t="b">
        <v>0</v>
      </c>
      <c r="L40" s="105" t="b">
        <v>0</v>
      </c>
    </row>
    <row r="41" spans="1:12" ht="15">
      <c r="A41" s="105" t="s">
        <v>2410</v>
      </c>
      <c r="B41" s="105" t="s">
        <v>2338</v>
      </c>
      <c r="C41" s="105">
        <v>6</v>
      </c>
      <c r="D41" s="110">
        <v>0.001519100822106403</v>
      </c>
      <c r="E41" s="110">
        <v>1.8002013911267178</v>
      </c>
      <c r="F41" s="105" t="s">
        <v>3350</v>
      </c>
      <c r="G41" s="105" t="b">
        <v>0</v>
      </c>
      <c r="H41" s="105" t="b">
        <v>0</v>
      </c>
      <c r="I41" s="105" t="b">
        <v>0</v>
      </c>
      <c r="J41" s="105" t="b">
        <v>0</v>
      </c>
      <c r="K41" s="105" t="b">
        <v>0</v>
      </c>
      <c r="L41" s="105" t="b">
        <v>0</v>
      </c>
    </row>
    <row r="42" spans="1:12" ht="15">
      <c r="A42" s="105" t="s">
        <v>2331</v>
      </c>
      <c r="B42" s="105" t="s">
        <v>2351</v>
      </c>
      <c r="C42" s="105">
        <v>6</v>
      </c>
      <c r="D42" s="110">
        <v>0.0015819513944421285</v>
      </c>
      <c r="E42" s="110">
        <v>1.1644245274541936</v>
      </c>
      <c r="F42" s="105" t="s">
        <v>3350</v>
      </c>
      <c r="G42" s="105" t="b">
        <v>0</v>
      </c>
      <c r="H42" s="105" t="b">
        <v>0</v>
      </c>
      <c r="I42" s="105" t="b">
        <v>0</v>
      </c>
      <c r="J42" s="105" t="b">
        <v>0</v>
      </c>
      <c r="K42" s="105" t="b">
        <v>0</v>
      </c>
      <c r="L42" s="105" t="b">
        <v>0</v>
      </c>
    </row>
    <row r="43" spans="1:12" ht="15">
      <c r="A43" s="105" t="s">
        <v>2562</v>
      </c>
      <c r="B43" s="105" t="s">
        <v>2334</v>
      </c>
      <c r="C43" s="105">
        <v>6</v>
      </c>
      <c r="D43" s="110">
        <v>0.001519100822106403</v>
      </c>
      <c r="E43" s="110">
        <v>2.050078864343318</v>
      </c>
      <c r="F43" s="105" t="s">
        <v>3350</v>
      </c>
      <c r="G43" s="105" t="b">
        <v>0</v>
      </c>
      <c r="H43" s="105" t="b">
        <v>0</v>
      </c>
      <c r="I43" s="105" t="b">
        <v>0</v>
      </c>
      <c r="J43" s="105" t="b">
        <v>0</v>
      </c>
      <c r="K43" s="105" t="b">
        <v>0</v>
      </c>
      <c r="L43" s="105" t="b">
        <v>0</v>
      </c>
    </row>
    <row r="44" spans="1:12" ht="15">
      <c r="A44" s="105" t="s">
        <v>2345</v>
      </c>
      <c r="B44" s="105" t="s">
        <v>2366</v>
      </c>
      <c r="C44" s="105">
        <v>6</v>
      </c>
      <c r="D44" s="110">
        <v>0.001519100822106403</v>
      </c>
      <c r="E44" s="110">
        <v>1.61684679878877</v>
      </c>
      <c r="F44" s="105" t="s">
        <v>3350</v>
      </c>
      <c r="G44" s="105" t="b">
        <v>0</v>
      </c>
      <c r="H44" s="105" t="b">
        <v>0</v>
      </c>
      <c r="I44" s="105" t="b">
        <v>0</v>
      </c>
      <c r="J44" s="105" t="b">
        <v>0</v>
      </c>
      <c r="K44" s="105" t="b">
        <v>0</v>
      </c>
      <c r="L44" s="105" t="b">
        <v>0</v>
      </c>
    </row>
    <row r="45" spans="1:12" ht="15">
      <c r="A45" s="105" t="s">
        <v>2377</v>
      </c>
      <c r="B45" s="105" t="s">
        <v>2568</v>
      </c>
      <c r="C45" s="105">
        <v>6</v>
      </c>
      <c r="D45" s="110">
        <v>0.001519100822106403</v>
      </c>
      <c r="E45" s="110">
        <v>2.5706658128440703</v>
      </c>
      <c r="F45" s="105" t="s">
        <v>3350</v>
      </c>
      <c r="G45" s="105" t="b">
        <v>0</v>
      </c>
      <c r="H45" s="105" t="b">
        <v>0</v>
      </c>
      <c r="I45" s="105" t="b">
        <v>0</v>
      </c>
      <c r="J45" s="105" t="b">
        <v>0</v>
      </c>
      <c r="K45" s="105" t="b">
        <v>0</v>
      </c>
      <c r="L45" s="105" t="b">
        <v>0</v>
      </c>
    </row>
    <row r="46" spans="1:12" ht="15">
      <c r="A46" s="105" t="s">
        <v>2338</v>
      </c>
      <c r="B46" s="105" t="s">
        <v>2573</v>
      </c>
      <c r="C46" s="105">
        <v>6</v>
      </c>
      <c r="D46" s="110">
        <v>0.001519100822106403</v>
      </c>
      <c r="E46" s="110">
        <v>2.150449409460881</v>
      </c>
      <c r="F46" s="105" t="s">
        <v>3350</v>
      </c>
      <c r="G46" s="105" t="b">
        <v>0</v>
      </c>
      <c r="H46" s="105" t="b">
        <v>0</v>
      </c>
      <c r="I46" s="105" t="b">
        <v>0</v>
      </c>
      <c r="J46" s="105" t="b">
        <v>0</v>
      </c>
      <c r="K46" s="105" t="b">
        <v>0</v>
      </c>
      <c r="L46" s="105" t="b">
        <v>0</v>
      </c>
    </row>
    <row r="47" spans="1:12" ht="15">
      <c r="A47" s="105" t="s">
        <v>2358</v>
      </c>
      <c r="B47" s="105" t="s">
        <v>2396</v>
      </c>
      <c r="C47" s="105">
        <v>6</v>
      </c>
      <c r="D47" s="110">
        <v>0.001519100822106403</v>
      </c>
      <c r="E47" s="110">
        <v>1.960117711290589</v>
      </c>
      <c r="F47" s="105" t="s">
        <v>3350</v>
      </c>
      <c r="G47" s="105" t="b">
        <v>0</v>
      </c>
      <c r="H47" s="105" t="b">
        <v>0</v>
      </c>
      <c r="I47" s="105" t="b">
        <v>0</v>
      </c>
      <c r="J47" s="105" t="b">
        <v>0</v>
      </c>
      <c r="K47" s="105" t="b">
        <v>0</v>
      </c>
      <c r="L47" s="105" t="b">
        <v>0</v>
      </c>
    </row>
    <row r="48" spans="1:12" ht="15">
      <c r="A48" s="105" t="s">
        <v>2396</v>
      </c>
      <c r="B48" s="105" t="s">
        <v>2360</v>
      </c>
      <c r="C48" s="105">
        <v>6</v>
      </c>
      <c r="D48" s="110">
        <v>0.001519100822106403</v>
      </c>
      <c r="E48" s="110">
        <v>1.9743581504051992</v>
      </c>
      <c r="F48" s="105" t="s">
        <v>3350</v>
      </c>
      <c r="G48" s="105" t="b">
        <v>0</v>
      </c>
      <c r="H48" s="105" t="b">
        <v>0</v>
      </c>
      <c r="I48" s="105" t="b">
        <v>0</v>
      </c>
      <c r="J48" s="105" t="b">
        <v>0</v>
      </c>
      <c r="K48" s="105" t="b">
        <v>0</v>
      </c>
      <c r="L48" s="105" t="b">
        <v>0</v>
      </c>
    </row>
    <row r="49" spans="1:12" ht="15">
      <c r="A49" s="105" t="s">
        <v>2370</v>
      </c>
      <c r="B49" s="105" t="s">
        <v>2477</v>
      </c>
      <c r="C49" s="105">
        <v>6</v>
      </c>
      <c r="D49" s="110">
        <v>0.001519100822106403</v>
      </c>
      <c r="E49" s="110">
        <v>2.311600318723625</v>
      </c>
      <c r="F49" s="105" t="s">
        <v>3350</v>
      </c>
      <c r="G49" s="105" t="b">
        <v>1</v>
      </c>
      <c r="H49" s="105" t="b">
        <v>0</v>
      </c>
      <c r="I49" s="105" t="b">
        <v>0</v>
      </c>
      <c r="J49" s="105" t="b">
        <v>0</v>
      </c>
      <c r="K49" s="105" t="b">
        <v>0</v>
      </c>
      <c r="L49" s="105" t="b">
        <v>0</v>
      </c>
    </row>
    <row r="50" spans="1:12" ht="15">
      <c r="A50" s="105" t="s">
        <v>2477</v>
      </c>
      <c r="B50" s="105" t="s">
        <v>2457</v>
      </c>
      <c r="C50" s="105">
        <v>6</v>
      </c>
      <c r="D50" s="110">
        <v>0.001519100822106403</v>
      </c>
      <c r="E50" s="110">
        <v>2.673328154741218</v>
      </c>
      <c r="F50" s="105" t="s">
        <v>3350</v>
      </c>
      <c r="G50" s="105" t="b">
        <v>0</v>
      </c>
      <c r="H50" s="105" t="b">
        <v>0</v>
      </c>
      <c r="I50" s="105" t="b">
        <v>0</v>
      </c>
      <c r="J50" s="105" t="b">
        <v>0</v>
      </c>
      <c r="K50" s="105" t="b">
        <v>0</v>
      </c>
      <c r="L50" s="105" t="b">
        <v>0</v>
      </c>
    </row>
    <row r="51" spans="1:12" ht="15">
      <c r="A51" s="105" t="s">
        <v>2540</v>
      </c>
      <c r="B51" s="105" t="s">
        <v>2398</v>
      </c>
      <c r="C51" s="105">
        <v>6</v>
      </c>
      <c r="D51" s="110">
        <v>0.0015819513944421285</v>
      </c>
      <c r="E51" s="110">
        <v>2.5520237027880124</v>
      </c>
      <c r="F51" s="105" t="s">
        <v>3350</v>
      </c>
      <c r="G51" s="105" t="b">
        <v>0</v>
      </c>
      <c r="H51" s="105" t="b">
        <v>0</v>
      </c>
      <c r="I51" s="105" t="b">
        <v>0</v>
      </c>
      <c r="J51" s="105" t="b">
        <v>1</v>
      </c>
      <c r="K51" s="105" t="b">
        <v>0</v>
      </c>
      <c r="L51" s="105" t="b">
        <v>0</v>
      </c>
    </row>
    <row r="52" spans="1:12" ht="15">
      <c r="A52" s="105" t="s">
        <v>2554</v>
      </c>
      <c r="B52" s="105" t="s">
        <v>2340</v>
      </c>
      <c r="C52" s="105">
        <v>6</v>
      </c>
      <c r="D52" s="110">
        <v>0.001519100822106403</v>
      </c>
      <c r="E52" s="110">
        <v>2.0922765441377726</v>
      </c>
      <c r="F52" s="105" t="s">
        <v>3350</v>
      </c>
      <c r="G52" s="105" t="b">
        <v>0</v>
      </c>
      <c r="H52" s="105" t="b">
        <v>0</v>
      </c>
      <c r="I52" s="105" t="b">
        <v>0</v>
      </c>
      <c r="J52" s="105" t="b">
        <v>0</v>
      </c>
      <c r="K52" s="105" t="b">
        <v>0</v>
      </c>
      <c r="L52" s="105" t="b">
        <v>0</v>
      </c>
    </row>
    <row r="53" spans="1:12" ht="15">
      <c r="A53" s="105" t="s">
        <v>2602</v>
      </c>
      <c r="B53" s="105" t="s">
        <v>2557</v>
      </c>
      <c r="C53" s="105">
        <v>6</v>
      </c>
      <c r="D53" s="110">
        <v>0.0015819513944421285</v>
      </c>
      <c r="E53" s="110">
        <v>3.0043213737826426</v>
      </c>
      <c r="F53" s="105" t="s">
        <v>3350</v>
      </c>
      <c r="G53" s="105" t="b">
        <v>0</v>
      </c>
      <c r="H53" s="105" t="b">
        <v>0</v>
      </c>
      <c r="I53" s="105" t="b">
        <v>0</v>
      </c>
      <c r="J53" s="105" t="b">
        <v>0</v>
      </c>
      <c r="K53" s="105" t="b">
        <v>0</v>
      </c>
      <c r="L53" s="105" t="b">
        <v>0</v>
      </c>
    </row>
    <row r="54" spans="1:12" ht="15">
      <c r="A54" s="105" t="s">
        <v>2402</v>
      </c>
      <c r="B54" s="105" t="s">
        <v>2382</v>
      </c>
      <c r="C54" s="105">
        <v>6</v>
      </c>
      <c r="D54" s="110">
        <v>0.001519100822106403</v>
      </c>
      <c r="E54" s="110">
        <v>2.150449409460881</v>
      </c>
      <c r="F54" s="105" t="s">
        <v>3350</v>
      </c>
      <c r="G54" s="105" t="b">
        <v>0</v>
      </c>
      <c r="H54" s="105" t="b">
        <v>0</v>
      </c>
      <c r="I54" s="105" t="b">
        <v>0</v>
      </c>
      <c r="J54" s="105" t="b">
        <v>0</v>
      </c>
      <c r="K54" s="105" t="b">
        <v>0</v>
      </c>
      <c r="L54" s="105" t="b">
        <v>0</v>
      </c>
    </row>
    <row r="55" spans="1:12" ht="15">
      <c r="A55" s="105" t="s">
        <v>2382</v>
      </c>
      <c r="B55" s="105" t="s">
        <v>2403</v>
      </c>
      <c r="C55" s="105">
        <v>6</v>
      </c>
      <c r="D55" s="110">
        <v>0.001519100822106403</v>
      </c>
      <c r="E55" s="110">
        <v>2.1292601103909425</v>
      </c>
      <c r="F55" s="105" t="s">
        <v>3350</v>
      </c>
      <c r="G55" s="105" t="b">
        <v>0</v>
      </c>
      <c r="H55" s="105" t="b">
        <v>0</v>
      </c>
      <c r="I55" s="105" t="b">
        <v>0</v>
      </c>
      <c r="J55" s="105" t="b">
        <v>0</v>
      </c>
      <c r="K55" s="105" t="b">
        <v>1</v>
      </c>
      <c r="L55" s="105" t="b">
        <v>0</v>
      </c>
    </row>
    <row r="56" spans="1:12" ht="15">
      <c r="A56" s="105" t="s">
        <v>2403</v>
      </c>
      <c r="B56" s="105" t="s">
        <v>2558</v>
      </c>
      <c r="C56" s="105">
        <v>6</v>
      </c>
      <c r="D56" s="110">
        <v>0.001519100822106403</v>
      </c>
      <c r="E56" s="110">
        <v>2.6063813651106047</v>
      </c>
      <c r="F56" s="105" t="s">
        <v>3350</v>
      </c>
      <c r="G56" s="105" t="b">
        <v>0</v>
      </c>
      <c r="H56" s="105" t="b">
        <v>1</v>
      </c>
      <c r="I56" s="105" t="b">
        <v>0</v>
      </c>
      <c r="J56" s="105" t="b">
        <v>0</v>
      </c>
      <c r="K56" s="105" t="b">
        <v>0</v>
      </c>
      <c r="L56" s="105" t="b">
        <v>0</v>
      </c>
    </row>
    <row r="57" spans="1:12" ht="15">
      <c r="A57" s="105" t="s">
        <v>2343</v>
      </c>
      <c r="B57" s="105" t="s">
        <v>2367</v>
      </c>
      <c r="C57" s="105">
        <v>6</v>
      </c>
      <c r="D57" s="110">
        <v>0.001519100822106403</v>
      </c>
      <c r="E57" s="110">
        <v>1.5691446397235376</v>
      </c>
      <c r="F57" s="105" t="s">
        <v>3350</v>
      </c>
      <c r="G57" s="105" t="b">
        <v>0</v>
      </c>
      <c r="H57" s="105" t="b">
        <v>0</v>
      </c>
      <c r="I57" s="105" t="b">
        <v>0</v>
      </c>
      <c r="J57" s="105" t="b">
        <v>0</v>
      </c>
      <c r="K57" s="105" t="b">
        <v>0</v>
      </c>
      <c r="L57" s="105" t="b">
        <v>0</v>
      </c>
    </row>
    <row r="58" spans="1:12" ht="15">
      <c r="A58" s="105" t="s">
        <v>2380</v>
      </c>
      <c r="B58" s="105" t="s">
        <v>2367</v>
      </c>
      <c r="C58" s="105">
        <v>6</v>
      </c>
      <c r="D58" s="110">
        <v>0.001519100822106403</v>
      </c>
      <c r="E58" s="110">
        <v>1.8903780214758057</v>
      </c>
      <c r="F58" s="105" t="s">
        <v>3350</v>
      </c>
      <c r="G58" s="105" t="b">
        <v>0</v>
      </c>
      <c r="H58" s="105" t="b">
        <v>0</v>
      </c>
      <c r="I58" s="105" t="b">
        <v>0</v>
      </c>
      <c r="J58" s="105" t="b">
        <v>0</v>
      </c>
      <c r="K58" s="105" t="b">
        <v>0</v>
      </c>
      <c r="L58" s="105" t="b">
        <v>0</v>
      </c>
    </row>
    <row r="59" spans="1:12" ht="15">
      <c r="A59" s="105" t="s">
        <v>2606</v>
      </c>
      <c r="B59" s="105" t="s">
        <v>2426</v>
      </c>
      <c r="C59" s="105">
        <v>6</v>
      </c>
      <c r="D59" s="110">
        <v>0.0015819513944421285</v>
      </c>
      <c r="E59" s="110">
        <v>2.7702381677492744</v>
      </c>
      <c r="F59" s="105" t="s">
        <v>3350</v>
      </c>
      <c r="G59" s="105" t="b">
        <v>0</v>
      </c>
      <c r="H59" s="105" t="b">
        <v>0</v>
      </c>
      <c r="I59" s="105" t="b">
        <v>0</v>
      </c>
      <c r="J59" s="105" t="b">
        <v>0</v>
      </c>
      <c r="K59" s="105" t="b">
        <v>0</v>
      </c>
      <c r="L59" s="105" t="b">
        <v>0</v>
      </c>
    </row>
    <row r="60" spans="1:12" ht="15">
      <c r="A60" s="105" t="s">
        <v>2351</v>
      </c>
      <c r="B60" s="105" t="s">
        <v>2336</v>
      </c>
      <c r="C60" s="105">
        <v>5</v>
      </c>
      <c r="D60" s="110">
        <v>0.0013823952318027504</v>
      </c>
      <c r="E60" s="110">
        <v>1.3230801364070552</v>
      </c>
      <c r="F60" s="105" t="s">
        <v>3350</v>
      </c>
      <c r="G60" s="105" t="b">
        <v>0</v>
      </c>
      <c r="H60" s="105" t="b">
        <v>0</v>
      </c>
      <c r="I60" s="105" t="b">
        <v>0</v>
      </c>
      <c r="J60" s="105" t="b">
        <v>0</v>
      </c>
      <c r="K60" s="105" t="b">
        <v>0</v>
      </c>
      <c r="L60" s="105" t="b">
        <v>0</v>
      </c>
    </row>
    <row r="61" spans="1:12" ht="15">
      <c r="A61" s="105" t="s">
        <v>2468</v>
      </c>
      <c r="B61" s="105" t="s">
        <v>2531</v>
      </c>
      <c r="C61" s="105">
        <v>5</v>
      </c>
      <c r="D61" s="110">
        <v>0.0013182928287017736</v>
      </c>
      <c r="E61" s="110">
        <v>2.7490488686793366</v>
      </c>
      <c r="F61" s="105" t="s">
        <v>3350</v>
      </c>
      <c r="G61" s="105" t="b">
        <v>0</v>
      </c>
      <c r="H61" s="105" t="b">
        <v>0</v>
      </c>
      <c r="I61" s="105" t="b">
        <v>0</v>
      </c>
      <c r="J61" s="105" t="b">
        <v>0</v>
      </c>
      <c r="K61" s="105" t="b">
        <v>0</v>
      </c>
      <c r="L61" s="105" t="b">
        <v>0</v>
      </c>
    </row>
    <row r="62" spans="1:12" ht="15">
      <c r="A62" s="105" t="s">
        <v>2334</v>
      </c>
      <c r="B62" s="105" t="s">
        <v>2393</v>
      </c>
      <c r="C62" s="105">
        <v>5</v>
      </c>
      <c r="D62" s="110">
        <v>0.0013182928287017736</v>
      </c>
      <c r="E62" s="110">
        <v>1.5247254999351247</v>
      </c>
      <c r="F62" s="105" t="s">
        <v>3350</v>
      </c>
      <c r="G62" s="105" t="b">
        <v>0</v>
      </c>
      <c r="H62" s="105" t="b">
        <v>0</v>
      </c>
      <c r="I62" s="105" t="b">
        <v>0</v>
      </c>
      <c r="J62" s="105" t="b">
        <v>0</v>
      </c>
      <c r="K62" s="105" t="b">
        <v>0</v>
      </c>
      <c r="L62" s="105" t="b">
        <v>0</v>
      </c>
    </row>
    <row r="63" spans="1:12" ht="15">
      <c r="A63" s="105" t="s">
        <v>2352</v>
      </c>
      <c r="B63" s="105" t="s">
        <v>2341</v>
      </c>
      <c r="C63" s="105">
        <v>5</v>
      </c>
      <c r="D63" s="110">
        <v>0.0013182928287017736</v>
      </c>
      <c r="E63" s="110">
        <v>1.332223515846925</v>
      </c>
      <c r="F63" s="105" t="s">
        <v>3350</v>
      </c>
      <c r="G63" s="105" t="b">
        <v>0</v>
      </c>
      <c r="H63" s="105" t="b">
        <v>0</v>
      </c>
      <c r="I63" s="105" t="b">
        <v>0</v>
      </c>
      <c r="J63" s="105" t="b">
        <v>0</v>
      </c>
      <c r="K63" s="105" t="b">
        <v>0</v>
      </c>
      <c r="L63" s="105" t="b">
        <v>0</v>
      </c>
    </row>
    <row r="64" spans="1:12" ht="15">
      <c r="A64" s="105" t="s">
        <v>2375</v>
      </c>
      <c r="B64" s="105" t="s">
        <v>2333</v>
      </c>
      <c r="C64" s="105">
        <v>5</v>
      </c>
      <c r="D64" s="110">
        <v>0.0013182928287017736</v>
      </c>
      <c r="E64" s="110">
        <v>1.3734578246044757</v>
      </c>
      <c r="F64" s="105" t="s">
        <v>3350</v>
      </c>
      <c r="G64" s="105" t="b">
        <v>0</v>
      </c>
      <c r="H64" s="105" t="b">
        <v>0</v>
      </c>
      <c r="I64" s="105" t="b">
        <v>0</v>
      </c>
      <c r="J64" s="105" t="b">
        <v>0</v>
      </c>
      <c r="K64" s="105" t="b">
        <v>0</v>
      </c>
      <c r="L64" s="105" t="b">
        <v>0</v>
      </c>
    </row>
    <row r="65" spans="1:12" ht="15">
      <c r="A65" s="105" t="s">
        <v>2338</v>
      </c>
      <c r="B65" s="105" t="s">
        <v>2419</v>
      </c>
      <c r="C65" s="105">
        <v>5</v>
      </c>
      <c r="D65" s="110">
        <v>0.0013182928287017736</v>
      </c>
      <c r="E65" s="110">
        <v>1.7354760614900626</v>
      </c>
      <c r="F65" s="105" t="s">
        <v>3350</v>
      </c>
      <c r="G65" s="105" t="b">
        <v>0</v>
      </c>
      <c r="H65" s="105" t="b">
        <v>0</v>
      </c>
      <c r="I65" s="105" t="b">
        <v>0</v>
      </c>
      <c r="J65" s="105" t="b">
        <v>0</v>
      </c>
      <c r="K65" s="105" t="b">
        <v>1</v>
      </c>
      <c r="L65" s="105" t="b">
        <v>0</v>
      </c>
    </row>
    <row r="66" spans="1:12" ht="15">
      <c r="A66" s="105" t="s">
        <v>2579</v>
      </c>
      <c r="B66" s="105" t="s">
        <v>2637</v>
      </c>
      <c r="C66" s="105">
        <v>5</v>
      </c>
      <c r="D66" s="110">
        <v>0.0013182928287017736</v>
      </c>
      <c r="E66" s="110">
        <v>3.0712681634132557</v>
      </c>
      <c r="F66" s="105" t="s">
        <v>3350</v>
      </c>
      <c r="G66" s="105" t="b">
        <v>0</v>
      </c>
      <c r="H66" s="105" t="b">
        <v>0</v>
      </c>
      <c r="I66" s="105" t="b">
        <v>0</v>
      </c>
      <c r="J66" s="105" t="b">
        <v>0</v>
      </c>
      <c r="K66" s="105" t="b">
        <v>0</v>
      </c>
      <c r="L66" s="105" t="b">
        <v>0</v>
      </c>
    </row>
    <row r="67" spans="1:12" ht="15">
      <c r="A67" s="105" t="s">
        <v>2644</v>
      </c>
      <c r="B67" s="105" t="s">
        <v>2414</v>
      </c>
      <c r="C67" s="105">
        <v>5</v>
      </c>
      <c r="D67" s="110">
        <v>0.0013182928287017736</v>
      </c>
      <c r="E67" s="110">
        <v>2.7032913781186614</v>
      </c>
      <c r="F67" s="105" t="s">
        <v>3350</v>
      </c>
      <c r="G67" s="105" t="b">
        <v>0</v>
      </c>
      <c r="H67" s="105" t="b">
        <v>0</v>
      </c>
      <c r="I67" s="105" t="b">
        <v>0</v>
      </c>
      <c r="J67" s="105" t="b">
        <v>0</v>
      </c>
      <c r="K67" s="105" t="b">
        <v>0</v>
      </c>
      <c r="L67" s="105" t="b">
        <v>0</v>
      </c>
    </row>
    <row r="68" spans="1:12" ht="15">
      <c r="A68" s="105" t="s">
        <v>2357</v>
      </c>
      <c r="B68" s="105" t="s">
        <v>2646</v>
      </c>
      <c r="C68" s="105">
        <v>5</v>
      </c>
      <c r="D68" s="110">
        <v>0.0013182928287017736</v>
      </c>
      <c r="E68" s="110">
        <v>2.372298159077237</v>
      </c>
      <c r="F68" s="105" t="s">
        <v>3350</v>
      </c>
      <c r="G68" s="105" t="b">
        <v>0</v>
      </c>
      <c r="H68" s="105" t="b">
        <v>0</v>
      </c>
      <c r="I68" s="105" t="b">
        <v>0</v>
      </c>
      <c r="J68" s="105" t="b">
        <v>0</v>
      </c>
      <c r="K68" s="105" t="b">
        <v>0</v>
      </c>
      <c r="L68" s="105" t="b">
        <v>0</v>
      </c>
    </row>
    <row r="69" spans="1:12" ht="15">
      <c r="A69" s="105" t="s">
        <v>2484</v>
      </c>
      <c r="B69" s="105" t="s">
        <v>2335</v>
      </c>
      <c r="C69" s="105">
        <v>5</v>
      </c>
      <c r="D69" s="110">
        <v>0.0013182928287017736</v>
      </c>
      <c r="E69" s="110">
        <v>1.8159956583099497</v>
      </c>
      <c r="F69" s="105" t="s">
        <v>3350</v>
      </c>
      <c r="G69" s="105" t="b">
        <v>0</v>
      </c>
      <c r="H69" s="105" t="b">
        <v>0</v>
      </c>
      <c r="I69" s="105" t="b">
        <v>0</v>
      </c>
      <c r="J69" s="105" t="b">
        <v>0</v>
      </c>
      <c r="K69" s="105" t="b">
        <v>0</v>
      </c>
      <c r="L69" s="105" t="b">
        <v>0</v>
      </c>
    </row>
    <row r="70" spans="1:12" ht="15">
      <c r="A70" s="105" t="s">
        <v>2518</v>
      </c>
      <c r="B70" s="105" t="s">
        <v>2378</v>
      </c>
      <c r="C70" s="105">
        <v>5</v>
      </c>
      <c r="D70" s="110">
        <v>0.0013182928287017736</v>
      </c>
      <c r="E70" s="110">
        <v>2.3442694354769933</v>
      </c>
      <c r="F70" s="105" t="s">
        <v>3350</v>
      </c>
      <c r="G70" s="105" t="b">
        <v>0</v>
      </c>
      <c r="H70" s="105" t="b">
        <v>0</v>
      </c>
      <c r="I70" s="105" t="b">
        <v>0</v>
      </c>
      <c r="J70" s="105" t="b">
        <v>0</v>
      </c>
      <c r="K70" s="105" t="b">
        <v>0</v>
      </c>
      <c r="L70" s="105" t="b">
        <v>0</v>
      </c>
    </row>
    <row r="71" spans="1:12" ht="15">
      <c r="A71" s="105" t="s">
        <v>2437</v>
      </c>
      <c r="B71" s="105" t="s">
        <v>2591</v>
      </c>
      <c r="C71" s="105">
        <v>5</v>
      </c>
      <c r="D71" s="110">
        <v>0.0013182928287017736</v>
      </c>
      <c r="E71" s="110">
        <v>2.7288454825910495</v>
      </c>
      <c r="F71" s="105" t="s">
        <v>3350</v>
      </c>
      <c r="G71" s="105" t="b">
        <v>0</v>
      </c>
      <c r="H71" s="105" t="b">
        <v>0</v>
      </c>
      <c r="I71" s="105" t="b">
        <v>0</v>
      </c>
      <c r="J71" s="105" t="b">
        <v>0</v>
      </c>
      <c r="K71" s="105" t="b">
        <v>0</v>
      </c>
      <c r="L71" s="105" t="b">
        <v>0</v>
      </c>
    </row>
    <row r="72" spans="1:12" ht="15">
      <c r="A72" s="105" t="s">
        <v>2370</v>
      </c>
      <c r="B72" s="105" t="s">
        <v>2653</v>
      </c>
      <c r="C72" s="105">
        <v>5</v>
      </c>
      <c r="D72" s="110">
        <v>0.0013823952318027504</v>
      </c>
      <c r="E72" s="110">
        <v>2.4876915777793065</v>
      </c>
      <c r="F72" s="105" t="s">
        <v>3350</v>
      </c>
      <c r="G72" s="105" t="b">
        <v>1</v>
      </c>
      <c r="H72" s="105" t="b">
        <v>0</v>
      </c>
      <c r="I72" s="105" t="b">
        <v>0</v>
      </c>
      <c r="J72" s="105" t="b">
        <v>0</v>
      </c>
      <c r="K72" s="105" t="b">
        <v>0</v>
      </c>
      <c r="L72" s="105" t="b">
        <v>0</v>
      </c>
    </row>
    <row r="73" spans="1:12" ht="15">
      <c r="A73" s="105" t="s">
        <v>2653</v>
      </c>
      <c r="B73" s="105" t="s">
        <v>2595</v>
      </c>
      <c r="C73" s="105">
        <v>5</v>
      </c>
      <c r="D73" s="110">
        <v>0.0013823952318027504</v>
      </c>
      <c r="E73" s="110">
        <v>3.0712681634132557</v>
      </c>
      <c r="F73" s="105" t="s">
        <v>3350</v>
      </c>
      <c r="G73" s="105" t="b">
        <v>0</v>
      </c>
      <c r="H73" s="105" t="b">
        <v>0</v>
      </c>
      <c r="I73" s="105" t="b">
        <v>0</v>
      </c>
      <c r="J73" s="105" t="b">
        <v>0</v>
      </c>
      <c r="K73" s="105" t="b">
        <v>0</v>
      </c>
      <c r="L73" s="105" t="b">
        <v>0</v>
      </c>
    </row>
    <row r="74" spans="1:12" ht="15">
      <c r="A74" s="105" t="s">
        <v>2386</v>
      </c>
      <c r="B74" s="105" t="s">
        <v>2340</v>
      </c>
      <c r="C74" s="105">
        <v>5</v>
      </c>
      <c r="D74" s="110">
        <v>0.0013182928287017736</v>
      </c>
      <c r="E74" s="110">
        <v>1.5794397371515756</v>
      </c>
      <c r="F74" s="105" t="s">
        <v>3350</v>
      </c>
      <c r="G74" s="105" t="b">
        <v>1</v>
      </c>
      <c r="H74" s="105" t="b">
        <v>0</v>
      </c>
      <c r="I74" s="105" t="b">
        <v>0</v>
      </c>
      <c r="J74" s="105" t="b">
        <v>0</v>
      </c>
      <c r="K74" s="105" t="b">
        <v>0</v>
      </c>
      <c r="L74" s="105" t="b">
        <v>0</v>
      </c>
    </row>
    <row r="75" spans="1:12" ht="15">
      <c r="A75" s="105" t="s">
        <v>2446</v>
      </c>
      <c r="B75" s="105" t="s">
        <v>2480</v>
      </c>
      <c r="C75" s="105">
        <v>5</v>
      </c>
      <c r="D75" s="110">
        <v>0.0013182928287017736</v>
      </c>
      <c r="E75" s="110">
        <v>2.552754223535368</v>
      </c>
      <c r="F75" s="105" t="s">
        <v>3350</v>
      </c>
      <c r="G75" s="105" t="b">
        <v>0</v>
      </c>
      <c r="H75" s="105" t="b">
        <v>0</v>
      </c>
      <c r="I75" s="105" t="b">
        <v>0</v>
      </c>
      <c r="J75" s="105" t="b">
        <v>0</v>
      </c>
      <c r="K75" s="105" t="b">
        <v>0</v>
      </c>
      <c r="L75" s="105" t="b">
        <v>0</v>
      </c>
    </row>
    <row r="76" spans="1:12" ht="15">
      <c r="A76" s="105" t="s">
        <v>2347</v>
      </c>
      <c r="B76" s="105" t="s">
        <v>2338</v>
      </c>
      <c r="C76" s="105">
        <v>5</v>
      </c>
      <c r="D76" s="110">
        <v>0.0013182928287017736</v>
      </c>
      <c r="E76" s="110">
        <v>1.2873645841405208</v>
      </c>
      <c r="F76" s="105" t="s">
        <v>3350</v>
      </c>
      <c r="G76" s="105" t="b">
        <v>0</v>
      </c>
      <c r="H76" s="105" t="b">
        <v>0</v>
      </c>
      <c r="I76" s="105" t="b">
        <v>0</v>
      </c>
      <c r="J76" s="105" t="b">
        <v>0</v>
      </c>
      <c r="K76" s="105" t="b">
        <v>0</v>
      </c>
      <c r="L76" s="105" t="b">
        <v>0</v>
      </c>
    </row>
    <row r="77" spans="1:12" ht="15">
      <c r="A77" s="105" t="s">
        <v>2357</v>
      </c>
      <c r="B77" s="105" t="s">
        <v>2393</v>
      </c>
      <c r="C77" s="105">
        <v>5</v>
      </c>
      <c r="D77" s="110">
        <v>0.0013182928287017736</v>
      </c>
      <c r="E77" s="110">
        <v>1.8671481807573311</v>
      </c>
      <c r="F77" s="105" t="s">
        <v>3350</v>
      </c>
      <c r="G77" s="105" t="b">
        <v>0</v>
      </c>
      <c r="H77" s="105" t="b">
        <v>0</v>
      </c>
      <c r="I77" s="105" t="b">
        <v>0</v>
      </c>
      <c r="J77" s="105" t="b">
        <v>0</v>
      </c>
      <c r="K77" s="105" t="b">
        <v>0</v>
      </c>
      <c r="L77" s="105" t="b">
        <v>0</v>
      </c>
    </row>
    <row r="78" spans="1:12" ht="15">
      <c r="A78" s="105" t="s">
        <v>2358</v>
      </c>
      <c r="B78" s="105" t="s">
        <v>2657</v>
      </c>
      <c r="C78" s="105">
        <v>5</v>
      </c>
      <c r="D78" s="110">
        <v>0.0013823952318027504</v>
      </c>
      <c r="E78" s="110">
        <v>2.3580577199626265</v>
      </c>
      <c r="F78" s="105" t="s">
        <v>3350</v>
      </c>
      <c r="G78" s="105" t="b">
        <v>0</v>
      </c>
      <c r="H78" s="105" t="b">
        <v>0</v>
      </c>
      <c r="I78" s="105" t="b">
        <v>0</v>
      </c>
      <c r="J78" s="105" t="b">
        <v>0</v>
      </c>
      <c r="K78" s="105" t="b">
        <v>0</v>
      </c>
      <c r="L78" s="105" t="b">
        <v>0</v>
      </c>
    </row>
    <row r="79" spans="1:12" ht="15">
      <c r="A79" s="105" t="s">
        <v>2669</v>
      </c>
      <c r="B79" s="105" t="s">
        <v>2670</v>
      </c>
      <c r="C79" s="105">
        <v>5</v>
      </c>
      <c r="D79" s="110">
        <v>0.0013182928287017736</v>
      </c>
      <c r="E79" s="110">
        <v>3.150449409460881</v>
      </c>
      <c r="F79" s="105" t="s">
        <v>3350</v>
      </c>
      <c r="G79" s="105" t="b">
        <v>0</v>
      </c>
      <c r="H79" s="105" t="b">
        <v>0</v>
      </c>
      <c r="I79" s="105" t="b">
        <v>0</v>
      </c>
      <c r="J79" s="105" t="b">
        <v>0</v>
      </c>
      <c r="K79" s="105" t="b">
        <v>0</v>
      </c>
      <c r="L79" s="105" t="b">
        <v>0</v>
      </c>
    </row>
    <row r="80" spans="1:12" ht="15">
      <c r="A80" s="105" t="s">
        <v>2381</v>
      </c>
      <c r="B80" s="105" t="s">
        <v>2333</v>
      </c>
      <c r="C80" s="105">
        <v>5</v>
      </c>
      <c r="D80" s="110">
        <v>0.0013182928287017736</v>
      </c>
      <c r="E80" s="110">
        <v>1.4148505097627007</v>
      </c>
      <c r="F80" s="105" t="s">
        <v>3350</v>
      </c>
      <c r="G80" s="105" t="b">
        <v>0</v>
      </c>
      <c r="H80" s="105" t="b">
        <v>0</v>
      </c>
      <c r="I80" s="105" t="b">
        <v>0</v>
      </c>
      <c r="J80" s="105" t="b">
        <v>0</v>
      </c>
      <c r="K80" s="105" t="b">
        <v>0</v>
      </c>
      <c r="L80" s="105" t="b">
        <v>0</v>
      </c>
    </row>
    <row r="81" spans="1:12" ht="15">
      <c r="A81" s="105" t="s">
        <v>2342</v>
      </c>
      <c r="B81" s="105" t="s">
        <v>2368</v>
      </c>
      <c r="C81" s="105">
        <v>5</v>
      </c>
      <c r="D81" s="110">
        <v>0.0013823952318027504</v>
      </c>
      <c r="E81" s="110">
        <v>1.6029208330010984</v>
      </c>
      <c r="F81" s="105" t="s">
        <v>3350</v>
      </c>
      <c r="G81" s="105" t="b">
        <v>1</v>
      </c>
      <c r="H81" s="105" t="b">
        <v>0</v>
      </c>
      <c r="I81" s="105" t="b">
        <v>0</v>
      </c>
      <c r="J81" s="105" t="b">
        <v>0</v>
      </c>
      <c r="K81" s="105" t="b">
        <v>0</v>
      </c>
      <c r="L81" s="105" t="b">
        <v>0</v>
      </c>
    </row>
    <row r="82" spans="1:12" ht="15">
      <c r="A82" s="105" t="s">
        <v>2409</v>
      </c>
      <c r="B82" s="105" t="s">
        <v>2673</v>
      </c>
      <c r="C82" s="105">
        <v>5</v>
      </c>
      <c r="D82" s="110">
        <v>0.0013823952318027504</v>
      </c>
      <c r="E82" s="110">
        <v>2.673328154741218</v>
      </c>
      <c r="F82" s="105" t="s">
        <v>3350</v>
      </c>
      <c r="G82" s="105" t="b">
        <v>0</v>
      </c>
      <c r="H82" s="105" t="b">
        <v>0</v>
      </c>
      <c r="I82" s="105" t="b">
        <v>0</v>
      </c>
      <c r="J82" s="105" t="b">
        <v>0</v>
      </c>
      <c r="K82" s="105" t="b">
        <v>0</v>
      </c>
      <c r="L82" s="105" t="b">
        <v>0</v>
      </c>
    </row>
    <row r="83" spans="1:12" ht="15">
      <c r="A83" s="105" t="s">
        <v>2342</v>
      </c>
      <c r="B83" s="105" t="s">
        <v>2387</v>
      </c>
      <c r="C83" s="105">
        <v>5</v>
      </c>
      <c r="D83" s="110">
        <v>0.0013182928287017736</v>
      </c>
      <c r="E83" s="110">
        <v>1.6946912063567439</v>
      </c>
      <c r="F83" s="105" t="s">
        <v>3350</v>
      </c>
      <c r="G83" s="105" t="b">
        <v>1</v>
      </c>
      <c r="H83" s="105" t="b">
        <v>0</v>
      </c>
      <c r="I83" s="105" t="b">
        <v>0</v>
      </c>
      <c r="J83" s="105" t="b">
        <v>0</v>
      </c>
      <c r="K83" s="105" t="b">
        <v>0</v>
      </c>
      <c r="L83" s="105" t="b">
        <v>0</v>
      </c>
    </row>
    <row r="84" spans="1:12" ht="15">
      <c r="A84" s="105" t="s">
        <v>2404</v>
      </c>
      <c r="B84" s="105" t="s">
        <v>2336</v>
      </c>
      <c r="C84" s="105">
        <v>4</v>
      </c>
      <c r="D84" s="110">
        <v>0.0011059161854422004</v>
      </c>
      <c r="E84" s="110">
        <v>1.52720011906298</v>
      </c>
      <c r="F84" s="105" t="s">
        <v>3350</v>
      </c>
      <c r="G84" s="105" t="b">
        <v>1</v>
      </c>
      <c r="H84" s="105" t="b">
        <v>0</v>
      </c>
      <c r="I84" s="105" t="b">
        <v>0</v>
      </c>
      <c r="J84" s="105" t="b">
        <v>0</v>
      </c>
      <c r="K84" s="105" t="b">
        <v>0</v>
      </c>
      <c r="L84" s="105" t="b">
        <v>0</v>
      </c>
    </row>
    <row r="85" spans="1:12" ht="15">
      <c r="A85" s="105" t="s">
        <v>2386</v>
      </c>
      <c r="B85" s="105" t="s">
        <v>2435</v>
      </c>
      <c r="C85" s="105">
        <v>4</v>
      </c>
      <c r="D85" s="110">
        <v>0.0011059161854422004</v>
      </c>
      <c r="E85" s="110">
        <v>2.1727258041720328</v>
      </c>
      <c r="F85" s="105" t="s">
        <v>3350</v>
      </c>
      <c r="G85" s="105" t="b">
        <v>1</v>
      </c>
      <c r="H85" s="105" t="b">
        <v>0</v>
      </c>
      <c r="I85" s="105" t="b">
        <v>0</v>
      </c>
      <c r="J85" s="105" t="b">
        <v>0</v>
      </c>
      <c r="K85" s="105" t="b">
        <v>0</v>
      </c>
      <c r="L85" s="105" t="b">
        <v>0</v>
      </c>
    </row>
    <row r="86" spans="1:12" ht="15">
      <c r="A86" s="105" t="s">
        <v>2331</v>
      </c>
      <c r="B86" s="105" t="s">
        <v>2419</v>
      </c>
      <c r="C86" s="105">
        <v>4</v>
      </c>
      <c r="D86" s="110">
        <v>0.0011059161854422004</v>
      </c>
      <c r="E86" s="110">
        <v>1.4184579604419512</v>
      </c>
      <c r="F86" s="105" t="s">
        <v>3350</v>
      </c>
      <c r="G86" s="105" t="b">
        <v>0</v>
      </c>
      <c r="H86" s="105" t="b">
        <v>0</v>
      </c>
      <c r="I86" s="105" t="b">
        <v>0</v>
      </c>
      <c r="J86" s="105" t="b">
        <v>0</v>
      </c>
      <c r="K86" s="105" t="b">
        <v>1</v>
      </c>
      <c r="L86" s="105" t="b">
        <v>0</v>
      </c>
    </row>
    <row r="87" spans="1:12" ht="15">
      <c r="A87" s="105" t="s">
        <v>2347</v>
      </c>
      <c r="B87" s="105" t="s">
        <v>2506</v>
      </c>
      <c r="C87" s="105">
        <v>4</v>
      </c>
      <c r="D87" s="110">
        <v>0.0011059161854422004</v>
      </c>
      <c r="E87" s="110">
        <v>1.968605821516108</v>
      </c>
      <c r="F87" s="105" t="s">
        <v>3350</v>
      </c>
      <c r="G87" s="105" t="b">
        <v>0</v>
      </c>
      <c r="H87" s="105" t="b">
        <v>0</v>
      </c>
      <c r="I87" s="105" t="b">
        <v>0</v>
      </c>
      <c r="J87" s="105" t="b">
        <v>0</v>
      </c>
      <c r="K87" s="105" t="b">
        <v>0</v>
      </c>
      <c r="L87" s="105" t="b">
        <v>0</v>
      </c>
    </row>
    <row r="88" spans="1:12" ht="15">
      <c r="A88" s="105" t="s">
        <v>2508</v>
      </c>
      <c r="B88" s="105" t="s">
        <v>2424</v>
      </c>
      <c r="C88" s="105">
        <v>4</v>
      </c>
      <c r="D88" s="110">
        <v>0.0011059161854422004</v>
      </c>
      <c r="E88" s="110">
        <v>2.469208172085293</v>
      </c>
      <c r="F88" s="105" t="s">
        <v>3350</v>
      </c>
      <c r="G88" s="105" t="b">
        <v>0</v>
      </c>
      <c r="H88" s="105" t="b">
        <v>0</v>
      </c>
      <c r="I88" s="105" t="b">
        <v>0</v>
      </c>
      <c r="J88" s="105" t="b">
        <v>0</v>
      </c>
      <c r="K88" s="105" t="b">
        <v>0</v>
      </c>
      <c r="L88" s="105" t="b">
        <v>0</v>
      </c>
    </row>
    <row r="89" spans="1:12" ht="15">
      <c r="A89" s="105" t="s">
        <v>2331</v>
      </c>
      <c r="B89" s="105" t="s">
        <v>2622</v>
      </c>
      <c r="C89" s="105">
        <v>4</v>
      </c>
      <c r="D89" s="110">
        <v>0.0011059161854422004</v>
      </c>
      <c r="E89" s="110">
        <v>1.8334313084127691</v>
      </c>
      <c r="F89" s="105" t="s">
        <v>3350</v>
      </c>
      <c r="G89" s="105" t="b">
        <v>0</v>
      </c>
      <c r="H89" s="105" t="b">
        <v>0</v>
      </c>
      <c r="I89" s="105" t="b">
        <v>0</v>
      </c>
      <c r="J89" s="105" t="b">
        <v>0</v>
      </c>
      <c r="K89" s="105" t="b">
        <v>0</v>
      </c>
      <c r="L89" s="105" t="b">
        <v>0</v>
      </c>
    </row>
    <row r="90" spans="1:12" ht="15">
      <c r="A90" s="105" t="s">
        <v>2509</v>
      </c>
      <c r="B90" s="105" t="s">
        <v>2706</v>
      </c>
      <c r="C90" s="105">
        <v>4</v>
      </c>
      <c r="D90" s="110">
        <v>0.0011059161854422004</v>
      </c>
      <c r="E90" s="110">
        <v>2.946329426804956</v>
      </c>
      <c r="F90" s="105" t="s">
        <v>3350</v>
      </c>
      <c r="G90" s="105" t="b">
        <v>0</v>
      </c>
      <c r="H90" s="105" t="b">
        <v>0</v>
      </c>
      <c r="I90" s="105" t="b">
        <v>0</v>
      </c>
      <c r="J90" s="105" t="b">
        <v>0</v>
      </c>
      <c r="K90" s="105" t="b">
        <v>0</v>
      </c>
      <c r="L90" s="105" t="b">
        <v>0</v>
      </c>
    </row>
    <row r="91" spans="1:12" ht="15">
      <c r="A91" s="105" t="s">
        <v>2468</v>
      </c>
      <c r="B91" s="105" t="s">
        <v>2713</v>
      </c>
      <c r="C91" s="105">
        <v>4</v>
      </c>
      <c r="D91" s="110">
        <v>0.0011059161854422004</v>
      </c>
      <c r="E91" s="110">
        <v>2.8951769043575744</v>
      </c>
      <c r="F91" s="105" t="s">
        <v>3350</v>
      </c>
      <c r="G91" s="105" t="b">
        <v>0</v>
      </c>
      <c r="H91" s="105" t="b">
        <v>0</v>
      </c>
      <c r="I91" s="105" t="b">
        <v>0</v>
      </c>
      <c r="J91" s="105" t="b">
        <v>0</v>
      </c>
      <c r="K91" s="105" t="b">
        <v>0</v>
      </c>
      <c r="L91" s="105" t="b">
        <v>0</v>
      </c>
    </row>
    <row r="92" spans="1:12" ht="15">
      <c r="A92" s="105" t="s">
        <v>2413</v>
      </c>
      <c r="B92" s="105" t="s">
        <v>2585</v>
      </c>
      <c r="C92" s="105">
        <v>4</v>
      </c>
      <c r="D92" s="110">
        <v>0.0011059161854422004</v>
      </c>
      <c r="E92" s="110">
        <v>2.6063813651106047</v>
      </c>
      <c r="F92" s="105" t="s">
        <v>3350</v>
      </c>
      <c r="G92" s="105" t="b">
        <v>0</v>
      </c>
      <c r="H92" s="105" t="b">
        <v>0</v>
      </c>
      <c r="I92" s="105" t="b">
        <v>0</v>
      </c>
      <c r="J92" s="105" t="b">
        <v>0</v>
      </c>
      <c r="K92" s="105" t="b">
        <v>0</v>
      </c>
      <c r="L92" s="105" t="b">
        <v>0</v>
      </c>
    </row>
    <row r="93" spans="1:12" ht="15">
      <c r="A93" s="105" t="s">
        <v>2343</v>
      </c>
      <c r="B93" s="105" t="s">
        <v>2399</v>
      </c>
      <c r="C93" s="105">
        <v>4</v>
      </c>
      <c r="D93" s="110">
        <v>0.0011059161854422004</v>
      </c>
      <c r="E93" s="110">
        <v>1.5775778072604003</v>
      </c>
      <c r="F93" s="105" t="s">
        <v>3350</v>
      </c>
      <c r="G93" s="105" t="b">
        <v>0</v>
      </c>
      <c r="H93" s="105" t="b">
        <v>0</v>
      </c>
      <c r="I93" s="105" t="b">
        <v>0</v>
      </c>
      <c r="J93" s="105" t="b">
        <v>0</v>
      </c>
      <c r="K93" s="105" t="b">
        <v>0</v>
      </c>
      <c r="L93" s="105" t="b">
        <v>0</v>
      </c>
    </row>
    <row r="94" spans="1:12" ht="15">
      <c r="A94" s="105" t="s">
        <v>2506</v>
      </c>
      <c r="B94" s="105" t="s">
        <v>2335</v>
      </c>
      <c r="C94" s="105">
        <v>4</v>
      </c>
      <c r="D94" s="110">
        <v>0.0011059161854422004</v>
      </c>
      <c r="E94" s="110">
        <v>1.7702381677492747</v>
      </c>
      <c r="F94" s="105" t="s">
        <v>3350</v>
      </c>
      <c r="G94" s="105" t="b">
        <v>0</v>
      </c>
      <c r="H94" s="105" t="b">
        <v>0</v>
      </c>
      <c r="I94" s="105" t="b">
        <v>0</v>
      </c>
      <c r="J94" s="105" t="b">
        <v>0</v>
      </c>
      <c r="K94" s="105" t="b">
        <v>0</v>
      </c>
      <c r="L94" s="105" t="b">
        <v>0</v>
      </c>
    </row>
    <row r="95" spans="1:12" ht="15">
      <c r="A95" s="105" t="s">
        <v>2382</v>
      </c>
      <c r="B95" s="105" t="s">
        <v>2357</v>
      </c>
      <c r="C95" s="105">
        <v>4</v>
      </c>
      <c r="D95" s="110">
        <v>0.0011059161854422004</v>
      </c>
      <c r="E95" s="110">
        <v>1.6521388556712802</v>
      </c>
      <c r="F95" s="105" t="s">
        <v>3350</v>
      </c>
      <c r="G95" s="105" t="b">
        <v>0</v>
      </c>
      <c r="H95" s="105" t="b">
        <v>0</v>
      </c>
      <c r="I95" s="105" t="b">
        <v>0</v>
      </c>
      <c r="J95" s="105" t="b">
        <v>0</v>
      </c>
      <c r="K95" s="105" t="b">
        <v>0</v>
      </c>
      <c r="L95" s="105" t="b">
        <v>0</v>
      </c>
    </row>
    <row r="96" spans="1:12" ht="15">
      <c r="A96" s="105" t="s">
        <v>2344</v>
      </c>
      <c r="B96" s="105" t="s">
        <v>2448</v>
      </c>
      <c r="C96" s="105">
        <v>4</v>
      </c>
      <c r="D96" s="110">
        <v>0.0011059161854422004</v>
      </c>
      <c r="E96" s="110">
        <v>1.8190221129401376</v>
      </c>
      <c r="F96" s="105" t="s">
        <v>3350</v>
      </c>
      <c r="G96" s="105" t="b">
        <v>0</v>
      </c>
      <c r="H96" s="105" t="b">
        <v>0</v>
      </c>
      <c r="I96" s="105" t="b">
        <v>0</v>
      </c>
      <c r="J96" s="105" t="b">
        <v>0</v>
      </c>
      <c r="K96" s="105" t="b">
        <v>1</v>
      </c>
      <c r="L96" s="105" t="b">
        <v>0</v>
      </c>
    </row>
    <row r="97" spans="1:12" ht="15">
      <c r="A97" s="105" t="s">
        <v>2520</v>
      </c>
      <c r="B97" s="105" t="s">
        <v>2447</v>
      </c>
      <c r="C97" s="105">
        <v>4</v>
      </c>
      <c r="D97" s="110">
        <v>0.0011059161854422004</v>
      </c>
      <c r="E97" s="110">
        <v>2.5069967329746934</v>
      </c>
      <c r="F97" s="105" t="s">
        <v>3350</v>
      </c>
      <c r="G97" s="105" t="b">
        <v>0</v>
      </c>
      <c r="H97" s="105" t="b">
        <v>0</v>
      </c>
      <c r="I97" s="105" t="b">
        <v>0</v>
      </c>
      <c r="J97" s="105" t="b">
        <v>0</v>
      </c>
      <c r="K97" s="105" t="b">
        <v>0</v>
      </c>
      <c r="L97" s="105" t="b">
        <v>0</v>
      </c>
    </row>
    <row r="98" spans="1:12" ht="15">
      <c r="A98" s="105" t="s">
        <v>2489</v>
      </c>
      <c r="B98" s="105" t="s">
        <v>2369</v>
      </c>
      <c r="C98" s="105">
        <v>4</v>
      </c>
      <c r="D98" s="110">
        <v>0.0011059161854422004</v>
      </c>
      <c r="E98" s="110">
        <v>2.1355090596679442</v>
      </c>
      <c r="F98" s="105" t="s">
        <v>3350</v>
      </c>
      <c r="G98" s="105" t="b">
        <v>1</v>
      </c>
      <c r="H98" s="105" t="b">
        <v>0</v>
      </c>
      <c r="I98" s="105" t="b">
        <v>0</v>
      </c>
      <c r="J98" s="105" t="b">
        <v>0</v>
      </c>
      <c r="K98" s="105" t="b">
        <v>0</v>
      </c>
      <c r="L98" s="105" t="b">
        <v>0</v>
      </c>
    </row>
    <row r="99" spans="1:12" ht="15">
      <c r="A99" s="105" t="s">
        <v>2486</v>
      </c>
      <c r="B99" s="105" t="s">
        <v>2340</v>
      </c>
      <c r="C99" s="105">
        <v>4</v>
      </c>
      <c r="D99" s="110">
        <v>0.0011059161854422004</v>
      </c>
      <c r="E99" s="110">
        <v>1.8070408156570232</v>
      </c>
      <c r="F99" s="105" t="s">
        <v>3350</v>
      </c>
      <c r="G99" s="105" t="b">
        <v>0</v>
      </c>
      <c r="H99" s="105" t="b">
        <v>0</v>
      </c>
      <c r="I99" s="105" t="b">
        <v>0</v>
      </c>
      <c r="J99" s="105" t="b">
        <v>0</v>
      </c>
      <c r="K99" s="105" t="b">
        <v>0</v>
      </c>
      <c r="L99" s="105" t="b">
        <v>0</v>
      </c>
    </row>
    <row r="100" spans="1:12" ht="15">
      <c r="A100" s="105" t="s">
        <v>2352</v>
      </c>
      <c r="B100" s="105" t="s">
        <v>2343</v>
      </c>
      <c r="C100" s="105">
        <v>4</v>
      </c>
      <c r="D100" s="110">
        <v>0.0011059161854422004</v>
      </c>
      <c r="E100" s="110">
        <v>1.2739429051949998</v>
      </c>
      <c r="F100" s="105" t="s">
        <v>3350</v>
      </c>
      <c r="G100" s="105" t="b">
        <v>0</v>
      </c>
      <c r="H100" s="105" t="b">
        <v>0</v>
      </c>
      <c r="I100" s="105" t="b">
        <v>0</v>
      </c>
      <c r="J100" s="105" t="b">
        <v>0</v>
      </c>
      <c r="K100" s="105" t="b">
        <v>0</v>
      </c>
      <c r="L100" s="105" t="b">
        <v>0</v>
      </c>
    </row>
    <row r="101" spans="1:12" ht="15">
      <c r="A101" s="105" t="s">
        <v>2446</v>
      </c>
      <c r="B101" s="105" t="s">
        <v>2439</v>
      </c>
      <c r="C101" s="105">
        <v>4</v>
      </c>
      <c r="D101" s="110">
        <v>0.0011059161854422004</v>
      </c>
      <c r="E101" s="110">
        <v>2.368694034808412</v>
      </c>
      <c r="F101" s="105" t="s">
        <v>3350</v>
      </c>
      <c r="G101" s="105" t="b">
        <v>0</v>
      </c>
      <c r="H101" s="105" t="b">
        <v>0</v>
      </c>
      <c r="I101" s="105" t="b">
        <v>0</v>
      </c>
      <c r="J101" s="105" t="b">
        <v>0</v>
      </c>
      <c r="K101" s="105" t="b">
        <v>0</v>
      </c>
      <c r="L101" s="105" t="b">
        <v>0</v>
      </c>
    </row>
    <row r="102" spans="1:12" ht="15">
      <c r="A102" s="105" t="s">
        <v>2334</v>
      </c>
      <c r="B102" s="105" t="s">
        <v>2390</v>
      </c>
      <c r="C102" s="105">
        <v>4</v>
      </c>
      <c r="D102" s="110">
        <v>0.0011059161854422004</v>
      </c>
      <c r="E102" s="110">
        <v>1.4014865482047192</v>
      </c>
      <c r="F102" s="105" t="s">
        <v>3350</v>
      </c>
      <c r="G102" s="105" t="b">
        <v>0</v>
      </c>
      <c r="H102" s="105" t="b">
        <v>0</v>
      </c>
      <c r="I102" s="105" t="b">
        <v>0</v>
      </c>
      <c r="J102" s="105" t="b">
        <v>0</v>
      </c>
      <c r="K102" s="105" t="b">
        <v>0</v>
      </c>
      <c r="L102" s="105" t="b">
        <v>0</v>
      </c>
    </row>
    <row r="103" spans="1:12" ht="15">
      <c r="A103" s="105" t="s">
        <v>2388</v>
      </c>
      <c r="B103" s="105" t="s">
        <v>2761</v>
      </c>
      <c r="C103" s="105">
        <v>4</v>
      </c>
      <c r="D103" s="110">
        <v>0.0011059161854422004</v>
      </c>
      <c r="E103" s="110">
        <v>2.5706658128440703</v>
      </c>
      <c r="F103" s="105" t="s">
        <v>3350</v>
      </c>
      <c r="G103" s="105" t="b">
        <v>0</v>
      </c>
      <c r="H103" s="105" t="b">
        <v>0</v>
      </c>
      <c r="I103" s="105" t="b">
        <v>0</v>
      </c>
      <c r="J103" s="105" t="b">
        <v>0</v>
      </c>
      <c r="K103" s="105" t="b">
        <v>0</v>
      </c>
      <c r="L103" s="105" t="b">
        <v>0</v>
      </c>
    </row>
    <row r="104" spans="1:12" ht="15">
      <c r="A104" s="105" t="s">
        <v>2338</v>
      </c>
      <c r="B104" s="105" t="s">
        <v>2398</v>
      </c>
      <c r="C104" s="105">
        <v>4</v>
      </c>
      <c r="D104" s="110">
        <v>0.0011059161854422004</v>
      </c>
      <c r="E104" s="110">
        <v>1.522060479410569</v>
      </c>
      <c r="F104" s="105" t="s">
        <v>3350</v>
      </c>
      <c r="G104" s="105" t="b">
        <v>0</v>
      </c>
      <c r="H104" s="105" t="b">
        <v>0</v>
      </c>
      <c r="I104" s="105" t="b">
        <v>0</v>
      </c>
      <c r="J104" s="105" t="b">
        <v>1</v>
      </c>
      <c r="K104" s="105" t="b">
        <v>0</v>
      </c>
      <c r="L104" s="105" t="b">
        <v>0</v>
      </c>
    </row>
    <row r="105" spans="1:12" ht="15">
      <c r="A105" s="105" t="s">
        <v>2763</v>
      </c>
      <c r="B105" s="105" t="s">
        <v>2764</v>
      </c>
      <c r="C105" s="105">
        <v>4</v>
      </c>
      <c r="D105" s="110">
        <v>0.0011059161854422004</v>
      </c>
      <c r="E105" s="110">
        <v>3.247359422468937</v>
      </c>
      <c r="F105" s="105" t="s">
        <v>3350</v>
      </c>
      <c r="G105" s="105" t="b">
        <v>0</v>
      </c>
      <c r="H105" s="105" t="b">
        <v>0</v>
      </c>
      <c r="I105" s="105" t="b">
        <v>0</v>
      </c>
      <c r="J105" s="105" t="b">
        <v>0</v>
      </c>
      <c r="K105" s="105" t="b">
        <v>0</v>
      </c>
      <c r="L105" s="105" t="b">
        <v>0</v>
      </c>
    </row>
    <row r="106" spans="1:12" ht="15">
      <c r="A106" s="105" t="s">
        <v>2376</v>
      </c>
      <c r="B106" s="105" t="s">
        <v>2348</v>
      </c>
      <c r="C106" s="105">
        <v>4</v>
      </c>
      <c r="D106" s="110">
        <v>0.0011059161854422004</v>
      </c>
      <c r="E106" s="110">
        <v>1.5494765137741324</v>
      </c>
      <c r="F106" s="105" t="s">
        <v>3350</v>
      </c>
      <c r="G106" s="105" t="b">
        <v>0</v>
      </c>
      <c r="H106" s="105" t="b">
        <v>0</v>
      </c>
      <c r="I106" s="105" t="b">
        <v>0</v>
      </c>
      <c r="J106" s="105" t="b">
        <v>0</v>
      </c>
      <c r="K106" s="105" t="b">
        <v>0</v>
      </c>
      <c r="L106" s="105" t="b">
        <v>0</v>
      </c>
    </row>
    <row r="107" spans="1:12" ht="15">
      <c r="A107" s="105" t="s">
        <v>2399</v>
      </c>
      <c r="B107" s="105" t="s">
        <v>2423</v>
      </c>
      <c r="C107" s="105">
        <v>4</v>
      </c>
      <c r="D107" s="110">
        <v>0.0011059161854422004</v>
      </c>
      <c r="E107" s="110">
        <v>2.107087131439751</v>
      </c>
      <c r="F107" s="105" t="s">
        <v>3350</v>
      </c>
      <c r="G107" s="105" t="b">
        <v>0</v>
      </c>
      <c r="H107" s="105" t="b">
        <v>0</v>
      </c>
      <c r="I107" s="105" t="b">
        <v>0</v>
      </c>
      <c r="J107" s="105" t="b">
        <v>0</v>
      </c>
      <c r="K107" s="105" t="b">
        <v>0</v>
      </c>
      <c r="L107" s="105" t="b">
        <v>0</v>
      </c>
    </row>
    <row r="108" spans="1:12" ht="15">
      <c r="A108" s="105" t="s">
        <v>2374</v>
      </c>
      <c r="B108" s="105" t="s">
        <v>2342</v>
      </c>
      <c r="C108" s="105">
        <v>4</v>
      </c>
      <c r="D108" s="110">
        <v>0.0011059161854422004</v>
      </c>
      <c r="E108" s="110">
        <v>1.4972368956855369</v>
      </c>
      <c r="F108" s="105" t="s">
        <v>3350</v>
      </c>
      <c r="G108" s="105" t="b">
        <v>0</v>
      </c>
      <c r="H108" s="105" t="b">
        <v>0</v>
      </c>
      <c r="I108" s="105" t="b">
        <v>0</v>
      </c>
      <c r="J108" s="105" t="b">
        <v>1</v>
      </c>
      <c r="K108" s="105" t="b">
        <v>0</v>
      </c>
      <c r="L108" s="105" t="b">
        <v>0</v>
      </c>
    </row>
    <row r="109" spans="1:12" ht="15">
      <c r="A109" s="105" t="s">
        <v>2370</v>
      </c>
      <c r="B109" s="105" t="s">
        <v>2552</v>
      </c>
      <c r="C109" s="105">
        <v>4</v>
      </c>
      <c r="D109" s="110">
        <v>0.0011059161854422004</v>
      </c>
      <c r="E109" s="110">
        <v>2.311600318723625</v>
      </c>
      <c r="F109" s="105" t="s">
        <v>3350</v>
      </c>
      <c r="G109" s="105" t="b">
        <v>1</v>
      </c>
      <c r="H109" s="105" t="b">
        <v>0</v>
      </c>
      <c r="I109" s="105" t="b">
        <v>0</v>
      </c>
      <c r="J109" s="105" t="b">
        <v>0</v>
      </c>
      <c r="K109" s="105" t="b">
        <v>0</v>
      </c>
      <c r="L109" s="105" t="b">
        <v>0</v>
      </c>
    </row>
    <row r="110" spans="1:12" ht="15">
      <c r="A110" s="105" t="s">
        <v>2552</v>
      </c>
      <c r="B110" s="105" t="s">
        <v>2344</v>
      </c>
      <c r="C110" s="105">
        <v>4</v>
      </c>
      <c r="D110" s="110">
        <v>0.0011059161854422004</v>
      </c>
      <c r="E110" s="110">
        <v>1.9831320747127044</v>
      </c>
      <c r="F110" s="105" t="s">
        <v>3350</v>
      </c>
      <c r="G110" s="105" t="b">
        <v>0</v>
      </c>
      <c r="H110" s="105" t="b">
        <v>0</v>
      </c>
      <c r="I110" s="105" t="b">
        <v>0</v>
      </c>
      <c r="J110" s="105" t="b">
        <v>0</v>
      </c>
      <c r="K110" s="105" t="b">
        <v>0</v>
      </c>
      <c r="L110" s="105" t="b">
        <v>0</v>
      </c>
    </row>
    <row r="111" spans="1:12" ht="15">
      <c r="A111" s="105" t="s">
        <v>2347</v>
      </c>
      <c r="B111" s="105" t="s">
        <v>2674</v>
      </c>
      <c r="C111" s="105">
        <v>4</v>
      </c>
      <c r="D111" s="110">
        <v>0.0011059161854422004</v>
      </c>
      <c r="E111" s="110">
        <v>2.1727258041720328</v>
      </c>
      <c r="F111" s="105" t="s">
        <v>3350</v>
      </c>
      <c r="G111" s="105" t="b">
        <v>0</v>
      </c>
      <c r="H111" s="105" t="b">
        <v>0</v>
      </c>
      <c r="I111" s="105" t="b">
        <v>0</v>
      </c>
      <c r="J111" s="105" t="b">
        <v>0</v>
      </c>
      <c r="K111" s="105" t="b">
        <v>0</v>
      </c>
      <c r="L111" s="105" t="b">
        <v>0</v>
      </c>
    </row>
    <row r="112" spans="1:12" ht="15">
      <c r="A112" s="105" t="s">
        <v>2343</v>
      </c>
      <c r="B112" s="105" t="s">
        <v>2523</v>
      </c>
      <c r="C112" s="105">
        <v>4</v>
      </c>
      <c r="D112" s="110">
        <v>0.0011059161854422004</v>
      </c>
      <c r="E112" s="110">
        <v>1.9049367416467309</v>
      </c>
      <c r="F112" s="105" t="s">
        <v>3350</v>
      </c>
      <c r="G112" s="105" t="b">
        <v>0</v>
      </c>
      <c r="H112" s="105" t="b">
        <v>0</v>
      </c>
      <c r="I112" s="105" t="b">
        <v>0</v>
      </c>
      <c r="J112" s="105" t="b">
        <v>0</v>
      </c>
      <c r="K112" s="105" t="b">
        <v>0</v>
      </c>
      <c r="L112" s="105" t="b">
        <v>0</v>
      </c>
    </row>
    <row r="113" spans="1:12" ht="15">
      <c r="A113" s="105" t="s">
        <v>2768</v>
      </c>
      <c r="B113" s="105" t="s">
        <v>2549</v>
      </c>
      <c r="C113" s="105">
        <v>4</v>
      </c>
      <c r="D113" s="110">
        <v>0.0011059161854422004</v>
      </c>
      <c r="E113" s="110">
        <v>3.0043213737826426</v>
      </c>
      <c r="F113" s="105" t="s">
        <v>3350</v>
      </c>
      <c r="G113" s="105" t="b">
        <v>0</v>
      </c>
      <c r="H113" s="105" t="b">
        <v>0</v>
      </c>
      <c r="I113" s="105" t="b">
        <v>0</v>
      </c>
      <c r="J113" s="105" t="b">
        <v>0</v>
      </c>
      <c r="K113" s="105" t="b">
        <v>0</v>
      </c>
      <c r="L113" s="105" t="b">
        <v>0</v>
      </c>
    </row>
    <row r="114" spans="1:12" ht="15">
      <c r="A114" s="105" t="s">
        <v>2387</v>
      </c>
      <c r="B114" s="105" t="s">
        <v>2392</v>
      </c>
      <c r="C114" s="105">
        <v>4</v>
      </c>
      <c r="D114" s="110">
        <v>0.0011059161854422004</v>
      </c>
      <c r="E114" s="110">
        <v>1.9174532990687267</v>
      </c>
      <c r="F114" s="105" t="s">
        <v>3350</v>
      </c>
      <c r="G114" s="105" t="b">
        <v>0</v>
      </c>
      <c r="H114" s="105" t="b">
        <v>0</v>
      </c>
      <c r="I114" s="105" t="b">
        <v>0</v>
      </c>
      <c r="J114" s="105" t="b">
        <v>0</v>
      </c>
      <c r="K114" s="105" t="b">
        <v>0</v>
      </c>
      <c r="L114" s="105" t="b">
        <v>0</v>
      </c>
    </row>
    <row r="115" spans="1:12" ht="15">
      <c r="A115" s="105" t="s">
        <v>2417</v>
      </c>
      <c r="B115" s="105" t="s">
        <v>2331</v>
      </c>
      <c r="C115" s="105">
        <v>3</v>
      </c>
      <c r="D115" s="110">
        <v>0.0008790225617334428</v>
      </c>
      <c r="E115" s="110">
        <v>1.3552648197784565</v>
      </c>
      <c r="F115" s="105" t="s">
        <v>3350</v>
      </c>
      <c r="G115" s="105" t="b">
        <v>0</v>
      </c>
      <c r="H115" s="105" t="b">
        <v>0</v>
      </c>
      <c r="I115" s="105" t="b">
        <v>0</v>
      </c>
      <c r="J115" s="105" t="b">
        <v>0</v>
      </c>
      <c r="K115" s="105" t="b">
        <v>0</v>
      </c>
      <c r="L115" s="105" t="b">
        <v>0</v>
      </c>
    </row>
    <row r="116" spans="1:12" ht="15">
      <c r="A116" s="105" t="s">
        <v>2370</v>
      </c>
      <c r="B116" s="105" t="s">
        <v>2452</v>
      </c>
      <c r="C116" s="105">
        <v>3</v>
      </c>
      <c r="D116" s="110">
        <v>0.0008790225617334428</v>
      </c>
      <c r="E116" s="110">
        <v>1.9648128324989689</v>
      </c>
      <c r="F116" s="105" t="s">
        <v>3350</v>
      </c>
      <c r="G116" s="105" t="b">
        <v>1</v>
      </c>
      <c r="H116" s="105" t="b">
        <v>0</v>
      </c>
      <c r="I116" s="105" t="b">
        <v>0</v>
      </c>
      <c r="J116" s="105" t="b">
        <v>0</v>
      </c>
      <c r="K116" s="105" t="b">
        <v>0</v>
      </c>
      <c r="L116" s="105" t="b">
        <v>0</v>
      </c>
    </row>
    <row r="117" spans="1:12" ht="15">
      <c r="A117" s="105" t="s">
        <v>2411</v>
      </c>
      <c r="B117" s="105" t="s">
        <v>2358</v>
      </c>
      <c r="C117" s="105">
        <v>3</v>
      </c>
      <c r="D117" s="110">
        <v>0.0008790225617334428</v>
      </c>
      <c r="E117" s="110">
        <v>1.7332546014961046</v>
      </c>
      <c r="F117" s="105" t="s">
        <v>3350</v>
      </c>
      <c r="G117" s="105" t="b">
        <v>0</v>
      </c>
      <c r="H117" s="105" t="b">
        <v>0</v>
      </c>
      <c r="I117" s="105" t="b">
        <v>0</v>
      </c>
      <c r="J117" s="105" t="b">
        <v>0</v>
      </c>
      <c r="K117" s="105" t="b">
        <v>0</v>
      </c>
      <c r="L117" s="105" t="b">
        <v>0</v>
      </c>
    </row>
    <row r="118" spans="1:12" ht="15">
      <c r="A118" s="105" t="s">
        <v>2684</v>
      </c>
      <c r="B118" s="105" t="s">
        <v>2791</v>
      </c>
      <c r="C118" s="105">
        <v>3</v>
      </c>
      <c r="D118" s="110">
        <v>0.0008790225617334428</v>
      </c>
      <c r="E118" s="110">
        <v>3.247359422468937</v>
      </c>
      <c r="F118" s="105" t="s">
        <v>3350</v>
      </c>
      <c r="G118" s="105" t="b">
        <v>0</v>
      </c>
      <c r="H118" s="105" t="b">
        <v>0</v>
      </c>
      <c r="I118" s="105" t="b">
        <v>0</v>
      </c>
      <c r="J118" s="105" t="b">
        <v>0</v>
      </c>
      <c r="K118" s="105" t="b">
        <v>0</v>
      </c>
      <c r="L118" s="105" t="b">
        <v>0</v>
      </c>
    </row>
    <row r="119" spans="1:12" ht="15">
      <c r="A119" s="105" t="s">
        <v>2793</v>
      </c>
      <c r="B119" s="105" t="s">
        <v>2340</v>
      </c>
      <c r="C119" s="105">
        <v>3</v>
      </c>
      <c r="D119" s="110">
        <v>0.0008790225617334428</v>
      </c>
      <c r="E119" s="110">
        <v>2.1592233337683857</v>
      </c>
      <c r="F119" s="105" t="s">
        <v>3350</v>
      </c>
      <c r="G119" s="105" t="b">
        <v>0</v>
      </c>
      <c r="H119" s="105" t="b">
        <v>0</v>
      </c>
      <c r="I119" s="105" t="b">
        <v>0</v>
      </c>
      <c r="J119" s="105" t="b">
        <v>0</v>
      </c>
      <c r="K119" s="105" t="b">
        <v>0</v>
      </c>
      <c r="L119" s="105" t="b">
        <v>0</v>
      </c>
    </row>
    <row r="120" spans="1:12" ht="15">
      <c r="A120" s="105" t="s">
        <v>2340</v>
      </c>
      <c r="B120" s="105" t="s">
        <v>2394</v>
      </c>
      <c r="C120" s="105">
        <v>3</v>
      </c>
      <c r="D120" s="110">
        <v>0.0008790225617334428</v>
      </c>
      <c r="E120" s="110">
        <v>1.4411794484850498</v>
      </c>
      <c r="F120" s="105" t="s">
        <v>3350</v>
      </c>
      <c r="G120" s="105" t="b">
        <v>0</v>
      </c>
      <c r="H120" s="105" t="b">
        <v>0</v>
      </c>
      <c r="I120" s="105" t="b">
        <v>0</v>
      </c>
      <c r="J120" s="105" t="b">
        <v>0</v>
      </c>
      <c r="K120" s="105" t="b">
        <v>0</v>
      </c>
      <c r="L120" s="105" t="b">
        <v>0</v>
      </c>
    </row>
    <row r="121" spans="1:12" ht="15">
      <c r="A121" s="105" t="s">
        <v>2337</v>
      </c>
      <c r="B121" s="105" t="s">
        <v>2425</v>
      </c>
      <c r="C121" s="105">
        <v>3</v>
      </c>
      <c r="D121" s="110">
        <v>0.0008790225617334428</v>
      </c>
      <c r="E121" s="110">
        <v>1.5661181850933499</v>
      </c>
      <c r="F121" s="105" t="s">
        <v>3350</v>
      </c>
      <c r="G121" s="105" t="b">
        <v>0</v>
      </c>
      <c r="H121" s="105" t="b">
        <v>0</v>
      </c>
      <c r="I121" s="105" t="b">
        <v>0</v>
      </c>
      <c r="J121" s="105" t="b">
        <v>0</v>
      </c>
      <c r="K121" s="105" t="b">
        <v>0</v>
      </c>
      <c r="L121" s="105" t="b">
        <v>0</v>
      </c>
    </row>
    <row r="122" spans="1:12" ht="15">
      <c r="A122" s="105" t="s">
        <v>2504</v>
      </c>
      <c r="B122" s="105" t="s">
        <v>2616</v>
      </c>
      <c r="C122" s="105">
        <v>3</v>
      </c>
      <c r="D122" s="110">
        <v>0.0008790225617334428</v>
      </c>
      <c r="E122" s="110">
        <v>2.7244806771885997</v>
      </c>
      <c r="F122" s="105" t="s">
        <v>3350</v>
      </c>
      <c r="G122" s="105" t="b">
        <v>0</v>
      </c>
      <c r="H122" s="105" t="b">
        <v>0</v>
      </c>
      <c r="I122" s="105" t="b">
        <v>0</v>
      </c>
      <c r="J122" s="105" t="b">
        <v>0</v>
      </c>
      <c r="K122" s="105" t="b">
        <v>0</v>
      </c>
      <c r="L122" s="105" t="b">
        <v>0</v>
      </c>
    </row>
    <row r="123" spans="1:12" ht="15">
      <c r="A123" s="105" t="s">
        <v>2507</v>
      </c>
      <c r="B123" s="105" t="s">
        <v>2377</v>
      </c>
      <c r="C123" s="105">
        <v>3</v>
      </c>
      <c r="D123" s="110">
        <v>0.0008790225617334428</v>
      </c>
      <c r="E123" s="110">
        <v>2.1930017601463443</v>
      </c>
      <c r="F123" s="105" t="s">
        <v>3350</v>
      </c>
      <c r="G123" s="105" t="b">
        <v>0</v>
      </c>
      <c r="H123" s="105" t="b">
        <v>0</v>
      </c>
      <c r="I123" s="105" t="b">
        <v>0</v>
      </c>
      <c r="J123" s="105" t="b">
        <v>0</v>
      </c>
      <c r="K123" s="105" t="b">
        <v>0</v>
      </c>
      <c r="L123" s="105" t="b">
        <v>0</v>
      </c>
    </row>
    <row r="124" spans="1:12" ht="15">
      <c r="A124" s="105" t="s">
        <v>2339</v>
      </c>
      <c r="B124" s="105" t="s">
        <v>2427</v>
      </c>
      <c r="C124" s="105">
        <v>3</v>
      </c>
      <c r="D124" s="110">
        <v>0.0008790225617334428</v>
      </c>
      <c r="E124" s="110">
        <v>1.8581933381044045</v>
      </c>
      <c r="F124" s="105" t="s">
        <v>3350</v>
      </c>
      <c r="G124" s="105" t="b">
        <v>0</v>
      </c>
      <c r="H124" s="105" t="b">
        <v>0</v>
      </c>
      <c r="I124" s="105" t="b">
        <v>0</v>
      </c>
      <c r="J124" s="105" t="b">
        <v>0</v>
      </c>
      <c r="K124" s="105" t="b">
        <v>0</v>
      </c>
      <c r="L124" s="105" t="b">
        <v>0</v>
      </c>
    </row>
    <row r="125" spans="1:12" ht="15">
      <c r="A125" s="105" t="s">
        <v>2538</v>
      </c>
      <c r="B125" s="105" t="s">
        <v>2699</v>
      </c>
      <c r="C125" s="105">
        <v>3</v>
      </c>
      <c r="D125" s="110">
        <v>0.0008790225617334428</v>
      </c>
      <c r="E125" s="110">
        <v>2.8793826371743427</v>
      </c>
      <c r="F125" s="105" t="s">
        <v>3350</v>
      </c>
      <c r="G125" s="105" t="b">
        <v>0</v>
      </c>
      <c r="H125" s="105" t="b">
        <v>0</v>
      </c>
      <c r="I125" s="105" t="b">
        <v>0</v>
      </c>
      <c r="J125" s="105" t="b">
        <v>0</v>
      </c>
      <c r="K125" s="105" t="b">
        <v>0</v>
      </c>
      <c r="L125" s="105" t="b">
        <v>0</v>
      </c>
    </row>
    <row r="126" spans="1:12" ht="15">
      <c r="A126" s="105" t="s">
        <v>2380</v>
      </c>
      <c r="B126" s="105" t="s">
        <v>2432</v>
      </c>
      <c r="C126" s="105">
        <v>3</v>
      </c>
      <c r="D126" s="110">
        <v>0.0008790225617334428</v>
      </c>
      <c r="E126" s="110">
        <v>1.9629286886244175</v>
      </c>
      <c r="F126" s="105" t="s">
        <v>3350</v>
      </c>
      <c r="G126" s="105" t="b">
        <v>0</v>
      </c>
      <c r="H126" s="105" t="b">
        <v>0</v>
      </c>
      <c r="I126" s="105" t="b">
        <v>0</v>
      </c>
      <c r="J126" s="105" t="b">
        <v>0</v>
      </c>
      <c r="K126" s="105" t="b">
        <v>0</v>
      </c>
      <c r="L126" s="105" t="b">
        <v>0</v>
      </c>
    </row>
    <row r="127" spans="1:12" ht="15">
      <c r="A127" s="105" t="s">
        <v>2819</v>
      </c>
      <c r="B127" s="105" t="s">
        <v>2539</v>
      </c>
      <c r="C127" s="105">
        <v>3</v>
      </c>
      <c r="D127" s="110">
        <v>0.0008790225617334428</v>
      </c>
      <c r="E127" s="110">
        <v>3.0043213737826426</v>
      </c>
      <c r="F127" s="105" t="s">
        <v>3350</v>
      </c>
      <c r="G127" s="105" t="b">
        <v>1</v>
      </c>
      <c r="H127" s="105" t="b">
        <v>0</v>
      </c>
      <c r="I127" s="105" t="b">
        <v>0</v>
      </c>
      <c r="J127" s="105" t="b">
        <v>0</v>
      </c>
      <c r="K127" s="105" t="b">
        <v>0</v>
      </c>
      <c r="L127" s="105" t="b">
        <v>0</v>
      </c>
    </row>
    <row r="128" spans="1:12" ht="15">
      <c r="A128" s="105" t="s">
        <v>2510</v>
      </c>
      <c r="B128" s="105" t="s">
        <v>2360</v>
      </c>
      <c r="C128" s="105">
        <v>3</v>
      </c>
      <c r="D128" s="110">
        <v>0.0008790225617334428</v>
      </c>
      <c r="E128" s="110">
        <v>1.9463294268049558</v>
      </c>
      <c r="F128" s="105" t="s">
        <v>3350</v>
      </c>
      <c r="G128" s="105" t="b">
        <v>0</v>
      </c>
      <c r="H128" s="105" t="b">
        <v>0</v>
      </c>
      <c r="I128" s="105" t="b">
        <v>0</v>
      </c>
      <c r="J128" s="105" t="b">
        <v>0</v>
      </c>
      <c r="K128" s="105" t="b">
        <v>0</v>
      </c>
      <c r="L128" s="105" t="b">
        <v>0</v>
      </c>
    </row>
    <row r="129" spans="1:12" ht="15">
      <c r="A129" s="105" t="s">
        <v>2360</v>
      </c>
      <c r="B129" s="105" t="s">
        <v>2510</v>
      </c>
      <c r="C129" s="105">
        <v>3</v>
      </c>
      <c r="D129" s="110">
        <v>0.0008790225617334428</v>
      </c>
      <c r="E129" s="110">
        <v>2.150449409460881</v>
      </c>
      <c r="F129" s="105" t="s">
        <v>3350</v>
      </c>
      <c r="G129" s="105" t="b">
        <v>0</v>
      </c>
      <c r="H129" s="105" t="b">
        <v>0</v>
      </c>
      <c r="I129" s="105" t="b">
        <v>0</v>
      </c>
      <c r="J129" s="105" t="b">
        <v>0</v>
      </c>
      <c r="K129" s="105" t="b">
        <v>0</v>
      </c>
      <c r="L129" s="105" t="b">
        <v>0</v>
      </c>
    </row>
    <row r="130" spans="1:12" ht="15">
      <c r="A130" s="105" t="s">
        <v>2381</v>
      </c>
      <c r="B130" s="105" t="s">
        <v>2365</v>
      </c>
      <c r="C130" s="105">
        <v>3</v>
      </c>
      <c r="D130" s="110">
        <v>0.0008790225617334428</v>
      </c>
      <c r="E130" s="110">
        <v>1.6105373248817627</v>
      </c>
      <c r="F130" s="105" t="s">
        <v>3350</v>
      </c>
      <c r="G130" s="105" t="b">
        <v>0</v>
      </c>
      <c r="H130" s="105" t="b">
        <v>0</v>
      </c>
      <c r="I130" s="105" t="b">
        <v>0</v>
      </c>
      <c r="J130" s="105" t="b">
        <v>0</v>
      </c>
      <c r="K130" s="105" t="b">
        <v>0</v>
      </c>
      <c r="L130" s="105" t="b">
        <v>0</v>
      </c>
    </row>
    <row r="131" spans="1:12" ht="15">
      <c r="A131" s="105" t="s">
        <v>2351</v>
      </c>
      <c r="B131" s="105" t="s">
        <v>2395</v>
      </c>
      <c r="C131" s="105">
        <v>3</v>
      </c>
      <c r="D131" s="110">
        <v>0.0008790225617334428</v>
      </c>
      <c r="E131" s="110">
        <v>1.6189704924186255</v>
      </c>
      <c r="F131" s="105" t="s">
        <v>3350</v>
      </c>
      <c r="G131" s="105" t="b">
        <v>0</v>
      </c>
      <c r="H131" s="105" t="b">
        <v>0</v>
      </c>
      <c r="I131" s="105" t="b">
        <v>0</v>
      </c>
      <c r="J131" s="105" t="b">
        <v>0</v>
      </c>
      <c r="K131" s="105" t="b">
        <v>0</v>
      </c>
      <c r="L131" s="105" t="b">
        <v>0</v>
      </c>
    </row>
    <row r="132" spans="1:12" ht="15">
      <c r="A132" s="105" t="s">
        <v>2409</v>
      </c>
      <c r="B132" s="105" t="s">
        <v>2441</v>
      </c>
      <c r="C132" s="105">
        <v>3</v>
      </c>
      <c r="D132" s="110">
        <v>0.0008790225617334428</v>
      </c>
      <c r="E132" s="110">
        <v>2.1090567243026555</v>
      </c>
      <c r="F132" s="105" t="s">
        <v>3350</v>
      </c>
      <c r="G132" s="105" t="b">
        <v>0</v>
      </c>
      <c r="H132" s="105" t="b">
        <v>0</v>
      </c>
      <c r="I132" s="105" t="b">
        <v>0</v>
      </c>
      <c r="J132" s="105" t="b">
        <v>0</v>
      </c>
      <c r="K132" s="105" t="b">
        <v>0</v>
      </c>
      <c r="L132" s="105" t="b">
        <v>0</v>
      </c>
    </row>
    <row r="133" spans="1:12" ht="15">
      <c r="A133" s="105" t="s">
        <v>2845</v>
      </c>
      <c r="B133" s="105" t="s">
        <v>2846</v>
      </c>
      <c r="C133" s="105">
        <v>3</v>
      </c>
      <c r="D133" s="110">
        <v>0.0008790225617334428</v>
      </c>
      <c r="E133" s="110">
        <v>3.372298159077237</v>
      </c>
      <c r="F133" s="105" t="s">
        <v>3350</v>
      </c>
      <c r="G133" s="105" t="b">
        <v>0</v>
      </c>
      <c r="H133" s="105" t="b">
        <v>0</v>
      </c>
      <c r="I133" s="105" t="b">
        <v>0</v>
      </c>
      <c r="J133" s="105" t="b">
        <v>0</v>
      </c>
      <c r="K133" s="105" t="b">
        <v>0</v>
      </c>
      <c r="L133" s="105" t="b">
        <v>0</v>
      </c>
    </row>
    <row r="134" spans="1:12" ht="15">
      <c r="A134" s="105" t="s">
        <v>2337</v>
      </c>
      <c r="B134" s="105" t="s">
        <v>2333</v>
      </c>
      <c r="C134" s="105">
        <v>3</v>
      </c>
      <c r="D134" s="110">
        <v>0.0008790225617334428</v>
      </c>
      <c r="E134" s="110">
        <v>0.8127905184347384</v>
      </c>
      <c r="F134" s="105" t="s">
        <v>3350</v>
      </c>
      <c r="G134" s="105" t="b">
        <v>0</v>
      </c>
      <c r="H134" s="105" t="b">
        <v>0</v>
      </c>
      <c r="I134" s="105" t="b">
        <v>0</v>
      </c>
      <c r="J134" s="105" t="b">
        <v>0</v>
      </c>
      <c r="K134" s="105" t="b">
        <v>0</v>
      </c>
      <c r="L134" s="105" t="b">
        <v>0</v>
      </c>
    </row>
    <row r="135" spans="1:12" ht="15">
      <c r="A135" s="105" t="s">
        <v>2851</v>
      </c>
      <c r="B135" s="105" t="s">
        <v>2479</v>
      </c>
      <c r="C135" s="105">
        <v>3</v>
      </c>
      <c r="D135" s="110">
        <v>0.0008790225617334428</v>
      </c>
      <c r="E135" s="110">
        <v>2.946329426804956</v>
      </c>
      <c r="F135" s="105" t="s">
        <v>3350</v>
      </c>
      <c r="G135" s="105" t="b">
        <v>0</v>
      </c>
      <c r="H135" s="105" t="b">
        <v>0</v>
      </c>
      <c r="I135" s="105" t="b">
        <v>0</v>
      </c>
      <c r="J135" s="105" t="b">
        <v>0</v>
      </c>
      <c r="K135" s="105" t="b">
        <v>0</v>
      </c>
      <c r="L135" s="105" t="b">
        <v>0</v>
      </c>
    </row>
    <row r="136" spans="1:12" ht="15">
      <c r="A136" s="105" t="s">
        <v>2374</v>
      </c>
      <c r="B136" s="105" t="s">
        <v>2579</v>
      </c>
      <c r="C136" s="105">
        <v>3</v>
      </c>
      <c r="D136" s="110">
        <v>0.0008790225617334428</v>
      </c>
      <c r="E136" s="110">
        <v>2.247359422468937</v>
      </c>
      <c r="F136" s="105" t="s">
        <v>3350</v>
      </c>
      <c r="G136" s="105" t="b">
        <v>0</v>
      </c>
      <c r="H136" s="105" t="b">
        <v>0</v>
      </c>
      <c r="I136" s="105" t="b">
        <v>0</v>
      </c>
      <c r="J136" s="105" t="b">
        <v>0</v>
      </c>
      <c r="K136" s="105" t="b">
        <v>0</v>
      </c>
      <c r="L136" s="105" t="b">
        <v>0</v>
      </c>
    </row>
    <row r="137" spans="1:12" ht="15">
      <c r="A137" s="105" t="s">
        <v>2358</v>
      </c>
      <c r="B137" s="105" t="s">
        <v>2337</v>
      </c>
      <c r="C137" s="105">
        <v>3</v>
      </c>
      <c r="D137" s="110">
        <v>0.0008790225617334428</v>
      </c>
      <c r="E137" s="110">
        <v>1.1109031050815001</v>
      </c>
      <c r="F137" s="105" t="s">
        <v>3350</v>
      </c>
      <c r="G137" s="105" t="b">
        <v>0</v>
      </c>
      <c r="H137" s="105" t="b">
        <v>0</v>
      </c>
      <c r="I137" s="105" t="b">
        <v>0</v>
      </c>
      <c r="J137" s="105" t="b">
        <v>0</v>
      </c>
      <c r="K137" s="105" t="b">
        <v>0</v>
      </c>
      <c r="L137" s="105" t="b">
        <v>0</v>
      </c>
    </row>
    <row r="138" spans="1:12" ht="15">
      <c r="A138" s="105" t="s">
        <v>2856</v>
      </c>
      <c r="B138" s="105" t="s">
        <v>2581</v>
      </c>
      <c r="C138" s="105">
        <v>3</v>
      </c>
      <c r="D138" s="110">
        <v>0.0008790225617334428</v>
      </c>
      <c r="E138" s="110">
        <v>3.0712681634132557</v>
      </c>
      <c r="F138" s="105" t="s">
        <v>3350</v>
      </c>
      <c r="G138" s="105" t="b">
        <v>0</v>
      </c>
      <c r="H138" s="105" t="b">
        <v>1</v>
      </c>
      <c r="I138" s="105" t="b">
        <v>0</v>
      </c>
      <c r="J138" s="105" t="b">
        <v>0</v>
      </c>
      <c r="K138" s="105" t="b">
        <v>0</v>
      </c>
      <c r="L138" s="105" t="b">
        <v>0</v>
      </c>
    </row>
    <row r="139" spans="1:12" ht="15">
      <c r="A139" s="105" t="s">
        <v>2581</v>
      </c>
      <c r="B139" s="105" t="s">
        <v>2502</v>
      </c>
      <c r="C139" s="105">
        <v>3</v>
      </c>
      <c r="D139" s="110">
        <v>0.0008790225617334428</v>
      </c>
      <c r="E139" s="110">
        <v>2.782472624166286</v>
      </c>
      <c r="F139" s="105" t="s">
        <v>3350</v>
      </c>
      <c r="G139" s="105" t="b">
        <v>0</v>
      </c>
      <c r="H139" s="105" t="b">
        <v>0</v>
      </c>
      <c r="I139" s="105" t="b">
        <v>0</v>
      </c>
      <c r="J139" s="105" t="b">
        <v>0</v>
      </c>
      <c r="K139" s="105" t="b">
        <v>0</v>
      </c>
      <c r="L139" s="105" t="b">
        <v>0</v>
      </c>
    </row>
    <row r="140" spans="1:12" ht="15">
      <c r="A140" s="105" t="s">
        <v>2502</v>
      </c>
      <c r="B140" s="105" t="s">
        <v>2341</v>
      </c>
      <c r="C140" s="105">
        <v>3</v>
      </c>
      <c r="D140" s="110">
        <v>0.0008790225617334428</v>
      </c>
      <c r="E140" s="110">
        <v>1.7513528235889009</v>
      </c>
      <c r="F140" s="105" t="s">
        <v>3350</v>
      </c>
      <c r="G140" s="105" t="b">
        <v>0</v>
      </c>
      <c r="H140" s="105" t="b">
        <v>0</v>
      </c>
      <c r="I140" s="105" t="b">
        <v>0</v>
      </c>
      <c r="J140" s="105" t="b">
        <v>0</v>
      </c>
      <c r="K140" s="105" t="b">
        <v>0</v>
      </c>
      <c r="L140" s="105" t="b">
        <v>0</v>
      </c>
    </row>
    <row r="141" spans="1:12" ht="15">
      <c r="A141" s="105" t="s">
        <v>2341</v>
      </c>
      <c r="B141" s="105" t="s">
        <v>2857</v>
      </c>
      <c r="C141" s="105">
        <v>3</v>
      </c>
      <c r="D141" s="110">
        <v>0.0008790225617334428</v>
      </c>
      <c r="E141" s="110">
        <v>2.177321555861182</v>
      </c>
      <c r="F141" s="105" t="s">
        <v>3350</v>
      </c>
      <c r="G141" s="105" t="b">
        <v>0</v>
      </c>
      <c r="H141" s="105" t="b">
        <v>0</v>
      </c>
      <c r="I141" s="105" t="b">
        <v>0</v>
      </c>
      <c r="J141" s="105" t="b">
        <v>1</v>
      </c>
      <c r="K141" s="105" t="b">
        <v>0</v>
      </c>
      <c r="L141" s="105" t="b">
        <v>0</v>
      </c>
    </row>
    <row r="142" spans="1:12" ht="15">
      <c r="A142" s="105" t="s">
        <v>2857</v>
      </c>
      <c r="B142" s="105" t="s">
        <v>2396</v>
      </c>
      <c r="C142" s="105">
        <v>3</v>
      </c>
      <c r="D142" s="110">
        <v>0.0008790225617334428</v>
      </c>
      <c r="E142" s="110">
        <v>2.673328154741218</v>
      </c>
      <c r="F142" s="105" t="s">
        <v>3350</v>
      </c>
      <c r="G142" s="105" t="b">
        <v>1</v>
      </c>
      <c r="H142" s="105" t="b">
        <v>0</v>
      </c>
      <c r="I142" s="105" t="b">
        <v>0</v>
      </c>
      <c r="J142" s="105" t="b">
        <v>0</v>
      </c>
      <c r="K142" s="105" t="b">
        <v>0</v>
      </c>
      <c r="L142" s="105" t="b">
        <v>0</v>
      </c>
    </row>
    <row r="143" spans="1:12" ht="15">
      <c r="A143" s="105" t="s">
        <v>2396</v>
      </c>
      <c r="B143" s="105" t="s">
        <v>2858</v>
      </c>
      <c r="C143" s="105">
        <v>3</v>
      </c>
      <c r="D143" s="110">
        <v>0.0008790225617334428</v>
      </c>
      <c r="E143" s="110">
        <v>2.673328154741218</v>
      </c>
      <c r="F143" s="105" t="s">
        <v>3350</v>
      </c>
      <c r="G143" s="105" t="b">
        <v>0</v>
      </c>
      <c r="H143" s="105" t="b">
        <v>0</v>
      </c>
      <c r="I143" s="105" t="b">
        <v>0</v>
      </c>
      <c r="J143" s="105" t="b">
        <v>0</v>
      </c>
      <c r="K143" s="105" t="b">
        <v>0</v>
      </c>
      <c r="L143" s="105" t="b">
        <v>0</v>
      </c>
    </row>
    <row r="144" spans="1:12" ht="15">
      <c r="A144" s="105" t="s">
        <v>2858</v>
      </c>
      <c r="B144" s="105" t="s">
        <v>2547</v>
      </c>
      <c r="C144" s="105">
        <v>3</v>
      </c>
      <c r="D144" s="110">
        <v>0.0008790225617334428</v>
      </c>
      <c r="E144" s="110">
        <v>3.150449409460881</v>
      </c>
      <c r="F144" s="105" t="s">
        <v>3350</v>
      </c>
      <c r="G144" s="105" t="b">
        <v>0</v>
      </c>
      <c r="H144" s="105" t="b">
        <v>0</v>
      </c>
      <c r="I144" s="105" t="b">
        <v>0</v>
      </c>
      <c r="J144" s="105" t="b">
        <v>0</v>
      </c>
      <c r="K144" s="105" t="b">
        <v>0</v>
      </c>
      <c r="L144" s="105" t="b">
        <v>0</v>
      </c>
    </row>
    <row r="145" spans="1:12" ht="15">
      <c r="A145" s="105" t="s">
        <v>2547</v>
      </c>
      <c r="B145" s="105" t="s">
        <v>2451</v>
      </c>
      <c r="C145" s="105">
        <v>3</v>
      </c>
      <c r="D145" s="110">
        <v>0.0008790225617334428</v>
      </c>
      <c r="E145" s="110">
        <v>2.481442628502305</v>
      </c>
      <c r="F145" s="105" t="s">
        <v>3350</v>
      </c>
      <c r="G145" s="105" t="b">
        <v>0</v>
      </c>
      <c r="H145" s="105" t="b">
        <v>0</v>
      </c>
      <c r="I145" s="105" t="b">
        <v>0</v>
      </c>
      <c r="J145" s="105" t="b">
        <v>0</v>
      </c>
      <c r="K145" s="105" t="b">
        <v>0</v>
      </c>
      <c r="L145" s="105" t="b">
        <v>0</v>
      </c>
    </row>
    <row r="146" spans="1:12" ht="15">
      <c r="A146" s="105" t="s">
        <v>2451</v>
      </c>
      <c r="B146" s="105" t="s">
        <v>2389</v>
      </c>
      <c r="C146" s="105">
        <v>3</v>
      </c>
      <c r="D146" s="110">
        <v>0.0008790225617334428</v>
      </c>
      <c r="E146" s="110">
        <v>2.0712681634132557</v>
      </c>
      <c r="F146" s="105" t="s">
        <v>3350</v>
      </c>
      <c r="G146" s="105" t="b">
        <v>0</v>
      </c>
      <c r="H146" s="105" t="b">
        <v>0</v>
      </c>
      <c r="I146" s="105" t="b">
        <v>0</v>
      </c>
      <c r="J146" s="105" t="b">
        <v>0</v>
      </c>
      <c r="K146" s="105" t="b">
        <v>0</v>
      </c>
      <c r="L146" s="105" t="b">
        <v>0</v>
      </c>
    </row>
    <row r="147" spans="1:12" ht="15">
      <c r="A147" s="105" t="s">
        <v>2389</v>
      </c>
      <c r="B147" s="105" t="s">
        <v>2859</v>
      </c>
      <c r="C147" s="105">
        <v>3</v>
      </c>
      <c r="D147" s="110">
        <v>0.0008790225617334428</v>
      </c>
      <c r="E147" s="110">
        <v>2.6189704924186255</v>
      </c>
      <c r="F147" s="105" t="s">
        <v>3350</v>
      </c>
      <c r="G147" s="105" t="b">
        <v>0</v>
      </c>
      <c r="H147" s="105" t="b">
        <v>0</v>
      </c>
      <c r="I147" s="105" t="b">
        <v>0</v>
      </c>
      <c r="J147" s="105" t="b">
        <v>0</v>
      </c>
      <c r="K147" s="105" t="b">
        <v>0</v>
      </c>
      <c r="L147" s="105" t="b">
        <v>0</v>
      </c>
    </row>
    <row r="148" spans="1:12" ht="15">
      <c r="A148" s="105" t="s">
        <v>2859</v>
      </c>
      <c r="B148" s="105" t="s">
        <v>2397</v>
      </c>
      <c r="C148" s="105">
        <v>3</v>
      </c>
      <c r="D148" s="110">
        <v>0.0008790225617334428</v>
      </c>
      <c r="E148" s="110">
        <v>2.6452994311409745</v>
      </c>
      <c r="F148" s="105" t="s">
        <v>3350</v>
      </c>
      <c r="G148" s="105" t="b">
        <v>0</v>
      </c>
      <c r="H148" s="105" t="b">
        <v>0</v>
      </c>
      <c r="I148" s="105" t="b">
        <v>0</v>
      </c>
      <c r="J148" s="105" t="b">
        <v>0</v>
      </c>
      <c r="K148" s="105" t="b">
        <v>0</v>
      </c>
      <c r="L148" s="105" t="b">
        <v>0</v>
      </c>
    </row>
    <row r="149" spans="1:12" ht="15">
      <c r="A149" s="105" t="s">
        <v>2397</v>
      </c>
      <c r="B149" s="105" t="s">
        <v>2513</v>
      </c>
      <c r="C149" s="105">
        <v>3</v>
      </c>
      <c r="D149" s="110">
        <v>0.0008790225617334428</v>
      </c>
      <c r="E149" s="110">
        <v>2.469208172085293</v>
      </c>
      <c r="F149" s="105" t="s">
        <v>3350</v>
      </c>
      <c r="G149" s="105" t="b">
        <v>0</v>
      </c>
      <c r="H149" s="105" t="b">
        <v>0</v>
      </c>
      <c r="I149" s="105" t="b">
        <v>0</v>
      </c>
      <c r="J149" s="105" t="b">
        <v>0</v>
      </c>
      <c r="K149" s="105" t="b">
        <v>0</v>
      </c>
      <c r="L149" s="105" t="b">
        <v>0</v>
      </c>
    </row>
    <row r="150" spans="1:12" ht="15">
      <c r="A150" s="105" t="s">
        <v>2513</v>
      </c>
      <c r="B150" s="105" t="s">
        <v>2582</v>
      </c>
      <c r="C150" s="105">
        <v>3</v>
      </c>
      <c r="D150" s="110">
        <v>0.0008790225617334428</v>
      </c>
      <c r="E150" s="110">
        <v>2.8494194137968996</v>
      </c>
      <c r="F150" s="105" t="s">
        <v>3350</v>
      </c>
      <c r="G150" s="105" t="b">
        <v>0</v>
      </c>
      <c r="H150" s="105" t="b">
        <v>0</v>
      </c>
      <c r="I150" s="105" t="b">
        <v>0</v>
      </c>
      <c r="J150" s="105" t="b">
        <v>0</v>
      </c>
      <c r="K150" s="105" t="b">
        <v>0</v>
      </c>
      <c r="L150" s="105" t="b">
        <v>0</v>
      </c>
    </row>
    <row r="151" spans="1:12" ht="15">
      <c r="A151" s="105" t="s">
        <v>2344</v>
      </c>
      <c r="B151" s="105" t="s">
        <v>2385</v>
      </c>
      <c r="C151" s="105">
        <v>3</v>
      </c>
      <c r="D151" s="110">
        <v>0.0008790225617334428</v>
      </c>
      <c r="E151" s="110">
        <v>1.4802035563867566</v>
      </c>
      <c r="F151" s="105" t="s">
        <v>3350</v>
      </c>
      <c r="G151" s="105" t="b">
        <v>0</v>
      </c>
      <c r="H151" s="105" t="b">
        <v>0</v>
      </c>
      <c r="I151" s="105" t="b">
        <v>0</v>
      </c>
      <c r="J151" s="105" t="b">
        <v>0</v>
      </c>
      <c r="K151" s="105" t="b">
        <v>0</v>
      </c>
      <c r="L151" s="105" t="b">
        <v>0</v>
      </c>
    </row>
    <row r="152" spans="1:12" ht="15">
      <c r="A152" s="105" t="s">
        <v>2421</v>
      </c>
      <c r="B152" s="105" t="s">
        <v>2627</v>
      </c>
      <c r="C152" s="105">
        <v>3</v>
      </c>
      <c r="D152" s="110">
        <v>0.0008790225617334428</v>
      </c>
      <c r="E152" s="110">
        <v>2.586177979022318</v>
      </c>
      <c r="F152" s="105" t="s">
        <v>3350</v>
      </c>
      <c r="G152" s="105" t="b">
        <v>0</v>
      </c>
      <c r="H152" s="105" t="b">
        <v>0</v>
      </c>
      <c r="I152" s="105" t="b">
        <v>0</v>
      </c>
      <c r="J152" s="105" t="b">
        <v>0</v>
      </c>
      <c r="K152" s="105" t="b">
        <v>0</v>
      </c>
      <c r="L152" s="105" t="b">
        <v>0</v>
      </c>
    </row>
    <row r="153" spans="1:12" ht="15">
      <c r="A153" s="105" t="s">
        <v>2627</v>
      </c>
      <c r="B153" s="105" t="s">
        <v>2340</v>
      </c>
      <c r="C153" s="105">
        <v>3</v>
      </c>
      <c r="D153" s="110">
        <v>0.0008790225617334428</v>
      </c>
      <c r="E153" s="110">
        <v>1.9373745841520293</v>
      </c>
      <c r="F153" s="105" t="s">
        <v>3350</v>
      </c>
      <c r="G153" s="105" t="b">
        <v>0</v>
      </c>
      <c r="H153" s="105" t="b">
        <v>0</v>
      </c>
      <c r="I153" s="105" t="b">
        <v>0</v>
      </c>
      <c r="J153" s="105" t="b">
        <v>0</v>
      </c>
      <c r="K153" s="105" t="b">
        <v>0</v>
      </c>
      <c r="L153" s="105" t="b">
        <v>0</v>
      </c>
    </row>
    <row r="154" spans="1:12" ht="15">
      <c r="A154" s="105" t="s">
        <v>2330</v>
      </c>
      <c r="B154" s="105" t="s">
        <v>2367</v>
      </c>
      <c r="C154" s="105">
        <v>3</v>
      </c>
      <c r="D154" s="110">
        <v>0.0008790225617334428</v>
      </c>
      <c r="E154" s="110">
        <v>0.8701746353875188</v>
      </c>
      <c r="F154" s="105" t="s">
        <v>3350</v>
      </c>
      <c r="G154" s="105" t="b">
        <v>0</v>
      </c>
      <c r="H154" s="105" t="b">
        <v>0</v>
      </c>
      <c r="I154" s="105" t="b">
        <v>0</v>
      </c>
      <c r="J154" s="105" t="b">
        <v>0</v>
      </c>
      <c r="K154" s="105" t="b">
        <v>0</v>
      </c>
      <c r="L154" s="105" t="b">
        <v>0</v>
      </c>
    </row>
    <row r="155" spans="1:12" ht="15">
      <c r="A155" s="105" t="s">
        <v>2585</v>
      </c>
      <c r="B155" s="105" t="s">
        <v>2330</v>
      </c>
      <c r="C155" s="105">
        <v>3</v>
      </c>
      <c r="D155" s="110">
        <v>0.0008790225617334428</v>
      </c>
      <c r="E155" s="110">
        <v>1.5069967329746932</v>
      </c>
      <c r="F155" s="105" t="s">
        <v>3350</v>
      </c>
      <c r="G155" s="105" t="b">
        <v>0</v>
      </c>
      <c r="H155" s="105" t="b">
        <v>0</v>
      </c>
      <c r="I155" s="105" t="b">
        <v>0</v>
      </c>
      <c r="J155" s="105" t="b">
        <v>0</v>
      </c>
      <c r="K155" s="105" t="b">
        <v>0</v>
      </c>
      <c r="L155" s="105" t="b">
        <v>0</v>
      </c>
    </row>
    <row r="156" spans="1:12" ht="15">
      <c r="A156" s="105" t="s">
        <v>2413</v>
      </c>
      <c r="B156" s="105" t="s">
        <v>2338</v>
      </c>
      <c r="C156" s="105">
        <v>3</v>
      </c>
      <c r="D156" s="110">
        <v>0.0008790225617334428</v>
      </c>
      <c r="E156" s="110">
        <v>1.4991713954627366</v>
      </c>
      <c r="F156" s="105" t="s">
        <v>3350</v>
      </c>
      <c r="G156" s="105" t="b">
        <v>0</v>
      </c>
      <c r="H156" s="105" t="b">
        <v>0</v>
      </c>
      <c r="I156" s="105" t="b">
        <v>0</v>
      </c>
      <c r="J156" s="105" t="b">
        <v>0</v>
      </c>
      <c r="K156" s="105" t="b">
        <v>0</v>
      </c>
      <c r="L156" s="105" t="b">
        <v>0</v>
      </c>
    </row>
    <row r="157" spans="1:12" ht="15">
      <c r="A157" s="105" t="s">
        <v>2334</v>
      </c>
      <c r="B157" s="105" t="s">
        <v>2554</v>
      </c>
      <c r="C157" s="105">
        <v>3</v>
      </c>
      <c r="D157" s="110">
        <v>0.0008790225617334428</v>
      </c>
      <c r="E157" s="110">
        <v>1.6618986929604362</v>
      </c>
      <c r="F157" s="105" t="s">
        <v>3350</v>
      </c>
      <c r="G157" s="105" t="b">
        <v>0</v>
      </c>
      <c r="H157" s="105" t="b">
        <v>0</v>
      </c>
      <c r="I157" s="105" t="b">
        <v>0</v>
      </c>
      <c r="J157" s="105" t="b">
        <v>0</v>
      </c>
      <c r="K157" s="105" t="b">
        <v>0</v>
      </c>
      <c r="L157" s="105" t="b">
        <v>0</v>
      </c>
    </row>
    <row r="158" spans="1:12" ht="15">
      <c r="A158" s="105" t="s">
        <v>2619</v>
      </c>
      <c r="B158" s="105" t="s">
        <v>2726</v>
      </c>
      <c r="C158" s="105">
        <v>3</v>
      </c>
      <c r="D158" s="110">
        <v>0.0009489092897618915</v>
      </c>
      <c r="E158" s="110">
        <v>3.0255106728525805</v>
      </c>
      <c r="F158" s="105" t="s">
        <v>3350</v>
      </c>
      <c r="G158" s="105" t="b">
        <v>0</v>
      </c>
      <c r="H158" s="105" t="b">
        <v>0</v>
      </c>
      <c r="I158" s="105" t="b">
        <v>0</v>
      </c>
      <c r="J158" s="105" t="b">
        <v>0</v>
      </c>
      <c r="K158" s="105" t="b">
        <v>0</v>
      </c>
      <c r="L158" s="105" t="b">
        <v>0</v>
      </c>
    </row>
    <row r="159" spans="1:12" ht="15">
      <c r="A159" s="105" t="s">
        <v>2427</v>
      </c>
      <c r="B159" s="105" t="s">
        <v>2369</v>
      </c>
      <c r="C159" s="105">
        <v>3</v>
      </c>
      <c r="D159" s="110">
        <v>0.0008790225617334428</v>
      </c>
      <c r="E159" s="110">
        <v>1.8856315864513442</v>
      </c>
      <c r="F159" s="105" t="s">
        <v>3350</v>
      </c>
      <c r="G159" s="105" t="b">
        <v>0</v>
      </c>
      <c r="H159" s="105" t="b">
        <v>0</v>
      </c>
      <c r="I159" s="105" t="b">
        <v>0</v>
      </c>
      <c r="J159" s="105" t="b">
        <v>0</v>
      </c>
      <c r="K159" s="105" t="b">
        <v>0</v>
      </c>
      <c r="L159" s="105" t="b">
        <v>0</v>
      </c>
    </row>
    <row r="160" spans="1:12" ht="15">
      <c r="A160" s="105" t="s">
        <v>2369</v>
      </c>
      <c r="B160" s="105" t="s">
        <v>2692</v>
      </c>
      <c r="C160" s="105">
        <v>3</v>
      </c>
      <c r="D160" s="110">
        <v>0.0008790225617334428</v>
      </c>
      <c r="E160" s="110">
        <v>2.3627528411710066</v>
      </c>
      <c r="F160" s="105" t="s">
        <v>3350</v>
      </c>
      <c r="G160" s="105" t="b">
        <v>0</v>
      </c>
      <c r="H160" s="105" t="b">
        <v>0</v>
      </c>
      <c r="I160" s="105" t="b">
        <v>0</v>
      </c>
      <c r="J160" s="105" t="b">
        <v>0</v>
      </c>
      <c r="K160" s="105" t="b">
        <v>0</v>
      </c>
      <c r="L160" s="105" t="b">
        <v>0</v>
      </c>
    </row>
    <row r="161" spans="1:12" ht="15">
      <c r="A161" s="105" t="s">
        <v>2692</v>
      </c>
      <c r="B161" s="105" t="s">
        <v>2518</v>
      </c>
      <c r="C161" s="105">
        <v>3</v>
      </c>
      <c r="D161" s="110">
        <v>0.0008790225617334428</v>
      </c>
      <c r="E161" s="110">
        <v>2.821390690196656</v>
      </c>
      <c r="F161" s="105" t="s">
        <v>3350</v>
      </c>
      <c r="G161" s="105" t="b">
        <v>0</v>
      </c>
      <c r="H161" s="105" t="b">
        <v>0</v>
      </c>
      <c r="I161" s="105" t="b">
        <v>0</v>
      </c>
      <c r="J161" s="105" t="b">
        <v>0</v>
      </c>
      <c r="K161" s="105" t="b">
        <v>0</v>
      </c>
      <c r="L161" s="105" t="b">
        <v>0</v>
      </c>
    </row>
    <row r="162" spans="1:12" ht="15">
      <c r="A162" s="105" t="s">
        <v>2378</v>
      </c>
      <c r="B162" s="105" t="s">
        <v>2732</v>
      </c>
      <c r="C162" s="105">
        <v>3</v>
      </c>
      <c r="D162" s="110">
        <v>0.0008790225617334428</v>
      </c>
      <c r="E162" s="110">
        <v>2.40226138245468</v>
      </c>
      <c r="F162" s="105" t="s">
        <v>3350</v>
      </c>
      <c r="G162" s="105" t="b">
        <v>0</v>
      </c>
      <c r="H162" s="105" t="b">
        <v>0</v>
      </c>
      <c r="I162" s="105" t="b">
        <v>0</v>
      </c>
      <c r="J162" s="105" t="b">
        <v>0</v>
      </c>
      <c r="K162" s="105" t="b">
        <v>0</v>
      </c>
      <c r="L162" s="105" t="b">
        <v>0</v>
      </c>
    </row>
    <row r="163" spans="1:12" ht="15">
      <c r="A163" s="105" t="s">
        <v>2732</v>
      </c>
      <c r="B163" s="105" t="s">
        <v>2877</v>
      </c>
      <c r="C163" s="105">
        <v>3</v>
      </c>
      <c r="D163" s="110">
        <v>0.0008790225617334428</v>
      </c>
      <c r="E163" s="110">
        <v>3.247359422468937</v>
      </c>
      <c r="F163" s="105" t="s">
        <v>3350</v>
      </c>
      <c r="G163" s="105" t="b">
        <v>0</v>
      </c>
      <c r="H163" s="105" t="b">
        <v>0</v>
      </c>
      <c r="I163" s="105" t="b">
        <v>0</v>
      </c>
      <c r="J163" s="105" t="b">
        <v>0</v>
      </c>
      <c r="K163" s="105" t="b">
        <v>0</v>
      </c>
      <c r="L163" s="105" t="b">
        <v>0</v>
      </c>
    </row>
    <row r="164" spans="1:12" ht="15">
      <c r="A164" s="105" t="s">
        <v>2877</v>
      </c>
      <c r="B164" s="105" t="s">
        <v>2878</v>
      </c>
      <c r="C164" s="105">
        <v>3</v>
      </c>
      <c r="D164" s="110">
        <v>0.0008790225617334428</v>
      </c>
      <c r="E164" s="110">
        <v>3.372298159077237</v>
      </c>
      <c r="F164" s="105" t="s">
        <v>3350</v>
      </c>
      <c r="G164" s="105" t="b">
        <v>0</v>
      </c>
      <c r="H164" s="105" t="b">
        <v>0</v>
      </c>
      <c r="I164" s="105" t="b">
        <v>0</v>
      </c>
      <c r="J164" s="105" t="b">
        <v>0</v>
      </c>
      <c r="K164" s="105" t="b">
        <v>0</v>
      </c>
      <c r="L164" s="105" t="b">
        <v>0</v>
      </c>
    </row>
    <row r="165" spans="1:12" ht="15">
      <c r="A165" s="105" t="s">
        <v>2878</v>
      </c>
      <c r="B165" s="105" t="s">
        <v>2590</v>
      </c>
      <c r="C165" s="105">
        <v>3</v>
      </c>
      <c r="D165" s="110">
        <v>0.0008790225617334428</v>
      </c>
      <c r="E165" s="110">
        <v>3.0712681634132557</v>
      </c>
      <c r="F165" s="105" t="s">
        <v>3350</v>
      </c>
      <c r="G165" s="105" t="b">
        <v>0</v>
      </c>
      <c r="H165" s="105" t="b">
        <v>0</v>
      </c>
      <c r="I165" s="105" t="b">
        <v>0</v>
      </c>
      <c r="J165" s="105" t="b">
        <v>0</v>
      </c>
      <c r="K165" s="105" t="b">
        <v>0</v>
      </c>
      <c r="L165" s="105" t="b">
        <v>0</v>
      </c>
    </row>
    <row r="166" spans="1:12" ht="15">
      <c r="A166" s="105" t="s">
        <v>2590</v>
      </c>
      <c r="B166" s="105" t="s">
        <v>2356</v>
      </c>
      <c r="C166" s="105">
        <v>3</v>
      </c>
      <c r="D166" s="110">
        <v>0.0008790225617334428</v>
      </c>
      <c r="E166" s="110">
        <v>2.043239439813012</v>
      </c>
      <c r="F166" s="105" t="s">
        <v>3350</v>
      </c>
      <c r="G166" s="105" t="b">
        <v>0</v>
      </c>
      <c r="H166" s="105" t="b">
        <v>0</v>
      </c>
      <c r="I166" s="105" t="b">
        <v>0</v>
      </c>
      <c r="J166" s="105" t="b">
        <v>0</v>
      </c>
      <c r="K166" s="105" t="b">
        <v>0</v>
      </c>
      <c r="L166" s="105" t="b">
        <v>0</v>
      </c>
    </row>
    <row r="167" spans="1:12" ht="15">
      <c r="A167" s="105" t="s">
        <v>2356</v>
      </c>
      <c r="B167" s="105" t="s">
        <v>2362</v>
      </c>
      <c r="C167" s="105">
        <v>3</v>
      </c>
      <c r="D167" s="110">
        <v>0.0008790225617334428</v>
      </c>
      <c r="E167" s="110">
        <v>1.5661181850933499</v>
      </c>
      <c r="F167" s="105" t="s">
        <v>3350</v>
      </c>
      <c r="G167" s="105" t="b">
        <v>0</v>
      </c>
      <c r="H167" s="105" t="b">
        <v>0</v>
      </c>
      <c r="I167" s="105" t="b">
        <v>0</v>
      </c>
      <c r="J167" s="105" t="b">
        <v>0</v>
      </c>
      <c r="K167" s="105" t="b">
        <v>0</v>
      </c>
      <c r="L167" s="105" t="b">
        <v>0</v>
      </c>
    </row>
    <row r="168" spans="1:12" ht="15">
      <c r="A168" s="105" t="s">
        <v>2362</v>
      </c>
      <c r="B168" s="105" t="s">
        <v>2337</v>
      </c>
      <c r="C168" s="105">
        <v>3</v>
      </c>
      <c r="D168" s="110">
        <v>0.0008790225617334428</v>
      </c>
      <c r="E168" s="110">
        <v>1.3012348032517915</v>
      </c>
      <c r="F168" s="105" t="s">
        <v>3350</v>
      </c>
      <c r="G168" s="105" t="b">
        <v>0</v>
      </c>
      <c r="H168" s="105" t="b">
        <v>0</v>
      </c>
      <c r="I168" s="105" t="b">
        <v>0</v>
      </c>
      <c r="J168" s="105" t="b">
        <v>0</v>
      </c>
      <c r="K168" s="105" t="b">
        <v>0</v>
      </c>
      <c r="L168" s="105" t="b">
        <v>0</v>
      </c>
    </row>
    <row r="169" spans="1:12" ht="15">
      <c r="A169" s="105" t="s">
        <v>2337</v>
      </c>
      <c r="B169" s="105" t="s">
        <v>2717</v>
      </c>
      <c r="C169" s="105">
        <v>3</v>
      </c>
      <c r="D169" s="110">
        <v>0.0008790225617334428</v>
      </c>
      <c r="E169" s="110">
        <v>2.043239439813012</v>
      </c>
      <c r="F169" s="105" t="s">
        <v>3350</v>
      </c>
      <c r="G169" s="105" t="b">
        <v>0</v>
      </c>
      <c r="H169" s="105" t="b">
        <v>0</v>
      </c>
      <c r="I169" s="105" t="b">
        <v>0</v>
      </c>
      <c r="J169" s="105" t="b">
        <v>0</v>
      </c>
      <c r="K169" s="105" t="b">
        <v>0</v>
      </c>
      <c r="L169" s="105" t="b">
        <v>0</v>
      </c>
    </row>
    <row r="170" spans="1:12" ht="15">
      <c r="A170" s="105" t="s">
        <v>2717</v>
      </c>
      <c r="B170" s="105" t="s">
        <v>2331</v>
      </c>
      <c r="C170" s="105">
        <v>3</v>
      </c>
      <c r="D170" s="110">
        <v>0.0008790225617334428</v>
      </c>
      <c r="E170" s="110">
        <v>1.867148180757331</v>
      </c>
      <c r="F170" s="105" t="s">
        <v>3350</v>
      </c>
      <c r="G170" s="105" t="b">
        <v>0</v>
      </c>
      <c r="H170" s="105" t="b">
        <v>0</v>
      </c>
      <c r="I170" s="105" t="b">
        <v>0</v>
      </c>
      <c r="J170" s="105" t="b">
        <v>0</v>
      </c>
      <c r="K170" s="105" t="b">
        <v>0</v>
      </c>
      <c r="L170" s="105" t="b">
        <v>0</v>
      </c>
    </row>
    <row r="171" spans="1:12" ht="15">
      <c r="A171" s="105" t="s">
        <v>2331</v>
      </c>
      <c r="B171" s="105" t="s">
        <v>2336</v>
      </c>
      <c r="C171" s="105">
        <v>3</v>
      </c>
      <c r="D171" s="110">
        <v>0.0008790225617334428</v>
      </c>
      <c r="E171" s="110">
        <v>0.6592745491342875</v>
      </c>
      <c r="F171" s="105" t="s">
        <v>3350</v>
      </c>
      <c r="G171" s="105" t="b">
        <v>0</v>
      </c>
      <c r="H171" s="105" t="b">
        <v>0</v>
      </c>
      <c r="I171" s="105" t="b">
        <v>0</v>
      </c>
      <c r="J171" s="105" t="b">
        <v>0</v>
      </c>
      <c r="K171" s="105" t="b">
        <v>0</v>
      </c>
      <c r="L171" s="105" t="b">
        <v>0</v>
      </c>
    </row>
    <row r="172" spans="1:12" ht="15">
      <c r="A172" s="105" t="s">
        <v>2733</v>
      </c>
      <c r="B172" s="105" t="s">
        <v>2429</v>
      </c>
      <c r="C172" s="105">
        <v>3</v>
      </c>
      <c r="D172" s="110">
        <v>0.0009489092897618915</v>
      </c>
      <c r="E172" s="110">
        <v>2.6452994311409745</v>
      </c>
      <c r="F172" s="105" t="s">
        <v>3350</v>
      </c>
      <c r="G172" s="105" t="b">
        <v>0</v>
      </c>
      <c r="H172" s="105" t="b">
        <v>0</v>
      </c>
      <c r="I172" s="105" t="b">
        <v>0</v>
      </c>
      <c r="J172" s="105" t="b">
        <v>0</v>
      </c>
      <c r="K172" s="105" t="b">
        <v>0</v>
      </c>
      <c r="L172" s="105" t="b">
        <v>0</v>
      </c>
    </row>
    <row r="173" spans="1:12" ht="15">
      <c r="A173" s="105" t="s">
        <v>2538</v>
      </c>
      <c r="B173" s="105" t="s">
        <v>2555</v>
      </c>
      <c r="C173" s="105">
        <v>3</v>
      </c>
      <c r="D173" s="110">
        <v>0.0008790225617334428</v>
      </c>
      <c r="E173" s="110">
        <v>2.6363445884880483</v>
      </c>
      <c r="F173" s="105" t="s">
        <v>3350</v>
      </c>
      <c r="G173" s="105" t="b">
        <v>0</v>
      </c>
      <c r="H173" s="105" t="b">
        <v>0</v>
      </c>
      <c r="I173" s="105" t="b">
        <v>0</v>
      </c>
      <c r="J173" s="105" t="b">
        <v>0</v>
      </c>
      <c r="K173" s="105" t="b">
        <v>0</v>
      </c>
      <c r="L173" s="105" t="b">
        <v>0</v>
      </c>
    </row>
    <row r="174" spans="1:12" ht="15">
      <c r="A174" s="105" t="s">
        <v>2734</v>
      </c>
      <c r="B174" s="105" t="s">
        <v>2330</v>
      </c>
      <c r="C174" s="105">
        <v>3</v>
      </c>
      <c r="D174" s="110">
        <v>0.0008790225617334428</v>
      </c>
      <c r="E174" s="110">
        <v>1.6830879920303743</v>
      </c>
      <c r="F174" s="105" t="s">
        <v>3350</v>
      </c>
      <c r="G174" s="105" t="b">
        <v>0</v>
      </c>
      <c r="H174" s="105" t="b">
        <v>1</v>
      </c>
      <c r="I174" s="105" t="b">
        <v>0</v>
      </c>
      <c r="J174" s="105" t="b">
        <v>0</v>
      </c>
      <c r="K174" s="105" t="b">
        <v>0</v>
      </c>
      <c r="L174" s="105" t="b">
        <v>0</v>
      </c>
    </row>
    <row r="175" spans="1:12" ht="15">
      <c r="A175" s="105" t="s">
        <v>2344</v>
      </c>
      <c r="B175" s="105" t="s">
        <v>2740</v>
      </c>
      <c r="C175" s="105">
        <v>3</v>
      </c>
      <c r="D175" s="110">
        <v>0.0008790225617334428</v>
      </c>
      <c r="E175" s="110">
        <v>2.1334160701621</v>
      </c>
      <c r="F175" s="105" t="s">
        <v>3350</v>
      </c>
      <c r="G175" s="105" t="b">
        <v>0</v>
      </c>
      <c r="H175" s="105" t="b">
        <v>0</v>
      </c>
      <c r="I175" s="105" t="b">
        <v>0</v>
      </c>
      <c r="J175" s="105" t="b">
        <v>0</v>
      </c>
      <c r="K175" s="105" t="b">
        <v>0</v>
      </c>
      <c r="L175" s="105" t="b">
        <v>0</v>
      </c>
    </row>
    <row r="176" spans="1:12" ht="15">
      <c r="A176" s="105" t="s">
        <v>2336</v>
      </c>
      <c r="B176" s="105" t="s">
        <v>2352</v>
      </c>
      <c r="C176" s="105">
        <v>3</v>
      </c>
      <c r="D176" s="110">
        <v>0.0008790225617334428</v>
      </c>
      <c r="E176" s="110">
        <v>1.235929960688155</v>
      </c>
      <c r="F176" s="105" t="s">
        <v>3350</v>
      </c>
      <c r="G176" s="105" t="b">
        <v>0</v>
      </c>
      <c r="H176" s="105" t="b">
        <v>0</v>
      </c>
      <c r="I176" s="105" t="b">
        <v>0</v>
      </c>
      <c r="J176" s="105" t="b">
        <v>0</v>
      </c>
      <c r="K176" s="105" t="b">
        <v>0</v>
      </c>
      <c r="L176" s="105" t="b">
        <v>0</v>
      </c>
    </row>
    <row r="177" spans="1:12" ht="15">
      <c r="A177" s="105" t="s">
        <v>2330</v>
      </c>
      <c r="B177" s="105" t="s">
        <v>2886</v>
      </c>
      <c r="C177" s="105">
        <v>3</v>
      </c>
      <c r="D177" s="110">
        <v>0.0008790225617334428</v>
      </c>
      <c r="E177" s="110">
        <v>1.8080267286386744</v>
      </c>
      <c r="F177" s="105" t="s">
        <v>3350</v>
      </c>
      <c r="G177" s="105" t="b">
        <v>0</v>
      </c>
      <c r="H177" s="105" t="b">
        <v>0</v>
      </c>
      <c r="I177" s="105" t="b">
        <v>0</v>
      </c>
      <c r="J177" s="105" t="b">
        <v>0</v>
      </c>
      <c r="K177" s="105" t="b">
        <v>0</v>
      </c>
      <c r="L177" s="105" t="b">
        <v>0</v>
      </c>
    </row>
    <row r="178" spans="1:12" ht="15">
      <c r="A178" s="105" t="s">
        <v>2886</v>
      </c>
      <c r="B178" s="105" t="s">
        <v>2545</v>
      </c>
      <c r="C178" s="105">
        <v>3</v>
      </c>
      <c r="D178" s="110">
        <v>0.0008790225617334428</v>
      </c>
      <c r="E178" s="110">
        <v>3.0043213737826426</v>
      </c>
      <c r="F178" s="105" t="s">
        <v>3350</v>
      </c>
      <c r="G178" s="105" t="b">
        <v>0</v>
      </c>
      <c r="H178" s="105" t="b">
        <v>0</v>
      </c>
      <c r="I178" s="105" t="b">
        <v>0</v>
      </c>
      <c r="J178" s="105" t="b">
        <v>0</v>
      </c>
      <c r="K178" s="105" t="b">
        <v>0</v>
      </c>
      <c r="L178" s="105" t="b">
        <v>0</v>
      </c>
    </row>
    <row r="179" spans="1:12" ht="15">
      <c r="A179" s="105" t="s">
        <v>2545</v>
      </c>
      <c r="B179" s="105" t="s">
        <v>2520</v>
      </c>
      <c r="C179" s="105">
        <v>3</v>
      </c>
      <c r="D179" s="110">
        <v>0.0008790225617334428</v>
      </c>
      <c r="E179" s="110">
        <v>2.6452994311409745</v>
      </c>
      <c r="F179" s="105" t="s">
        <v>3350</v>
      </c>
      <c r="G179" s="105" t="b">
        <v>0</v>
      </c>
      <c r="H179" s="105" t="b">
        <v>0</v>
      </c>
      <c r="I179" s="105" t="b">
        <v>0</v>
      </c>
      <c r="J179" s="105" t="b">
        <v>0</v>
      </c>
      <c r="K179" s="105" t="b">
        <v>0</v>
      </c>
      <c r="L179" s="105" t="b">
        <v>0</v>
      </c>
    </row>
    <row r="180" spans="1:12" ht="15">
      <c r="A180" s="105" t="s">
        <v>2695</v>
      </c>
      <c r="B180" s="105" t="s">
        <v>2889</v>
      </c>
      <c r="C180" s="105">
        <v>3</v>
      </c>
      <c r="D180" s="110">
        <v>0.0008790225617334428</v>
      </c>
      <c r="E180" s="110">
        <v>3.247359422468937</v>
      </c>
      <c r="F180" s="105" t="s">
        <v>3350</v>
      </c>
      <c r="G180" s="105" t="b">
        <v>0</v>
      </c>
      <c r="H180" s="105" t="b">
        <v>0</v>
      </c>
      <c r="I180" s="105" t="b">
        <v>0</v>
      </c>
      <c r="J180" s="105" t="b">
        <v>0</v>
      </c>
      <c r="K180" s="105" t="b">
        <v>0</v>
      </c>
      <c r="L180" s="105" t="b">
        <v>0</v>
      </c>
    </row>
    <row r="181" spans="1:12" ht="15">
      <c r="A181" s="105" t="s">
        <v>2649</v>
      </c>
      <c r="B181" s="105" t="s">
        <v>2596</v>
      </c>
      <c r="C181" s="105">
        <v>3</v>
      </c>
      <c r="D181" s="110">
        <v>0.0008790225617334428</v>
      </c>
      <c r="E181" s="110">
        <v>2.8494194137968996</v>
      </c>
      <c r="F181" s="105" t="s">
        <v>3350</v>
      </c>
      <c r="G181" s="105" t="b">
        <v>0</v>
      </c>
      <c r="H181" s="105" t="b">
        <v>0</v>
      </c>
      <c r="I181" s="105" t="b">
        <v>0</v>
      </c>
      <c r="J181" s="105" t="b">
        <v>0</v>
      </c>
      <c r="K181" s="105" t="b">
        <v>0</v>
      </c>
      <c r="L181" s="105" t="b">
        <v>0</v>
      </c>
    </row>
    <row r="182" spans="1:12" ht="15">
      <c r="A182" s="105" t="s">
        <v>2482</v>
      </c>
      <c r="B182" s="105" t="s">
        <v>2890</v>
      </c>
      <c r="C182" s="105">
        <v>3</v>
      </c>
      <c r="D182" s="110">
        <v>0.0008790225617334428</v>
      </c>
      <c r="E182" s="110">
        <v>2.8951769043575744</v>
      </c>
      <c r="F182" s="105" t="s">
        <v>3350</v>
      </c>
      <c r="G182" s="105" t="b">
        <v>0</v>
      </c>
      <c r="H182" s="105" t="b">
        <v>0</v>
      </c>
      <c r="I182" s="105" t="b">
        <v>0</v>
      </c>
      <c r="J182" s="105" t="b">
        <v>0</v>
      </c>
      <c r="K182" s="105" t="b">
        <v>0</v>
      </c>
      <c r="L182" s="105" t="b">
        <v>0</v>
      </c>
    </row>
    <row r="183" spans="1:12" ht="15">
      <c r="A183" s="105" t="s">
        <v>2359</v>
      </c>
      <c r="B183" s="105" t="s">
        <v>2349</v>
      </c>
      <c r="C183" s="105">
        <v>3</v>
      </c>
      <c r="D183" s="110">
        <v>0.0008790225617334428</v>
      </c>
      <c r="E183" s="110">
        <v>1.3900269260376685</v>
      </c>
      <c r="F183" s="105" t="s">
        <v>3350</v>
      </c>
      <c r="G183" s="105" t="b">
        <v>0</v>
      </c>
      <c r="H183" s="105" t="b">
        <v>0</v>
      </c>
      <c r="I183" s="105" t="b">
        <v>0</v>
      </c>
      <c r="J183" s="105" t="b">
        <v>0</v>
      </c>
      <c r="K183" s="105" t="b">
        <v>0</v>
      </c>
      <c r="L183" s="105" t="b">
        <v>0</v>
      </c>
    </row>
    <row r="184" spans="1:12" ht="15">
      <c r="A184" s="105" t="s">
        <v>2334</v>
      </c>
      <c r="B184" s="105" t="s">
        <v>2333</v>
      </c>
      <c r="C184" s="105">
        <v>3</v>
      </c>
      <c r="D184" s="110">
        <v>0.0008790225617334428</v>
      </c>
      <c r="E184" s="110">
        <v>0.6744878202684569</v>
      </c>
      <c r="F184" s="105" t="s">
        <v>3350</v>
      </c>
      <c r="G184" s="105" t="b">
        <v>0</v>
      </c>
      <c r="H184" s="105" t="b">
        <v>0</v>
      </c>
      <c r="I184" s="105" t="b">
        <v>0</v>
      </c>
      <c r="J184" s="105" t="b">
        <v>0</v>
      </c>
      <c r="K184" s="105" t="b">
        <v>0</v>
      </c>
      <c r="L184" s="105" t="b">
        <v>0</v>
      </c>
    </row>
    <row r="185" spans="1:12" ht="15">
      <c r="A185" s="105" t="s">
        <v>2405</v>
      </c>
      <c r="B185" s="105" t="s">
        <v>2381</v>
      </c>
      <c r="C185" s="105">
        <v>3</v>
      </c>
      <c r="D185" s="110">
        <v>0.0008790225617334428</v>
      </c>
      <c r="E185" s="110">
        <v>1.8282301147269613</v>
      </c>
      <c r="F185" s="105" t="s">
        <v>3350</v>
      </c>
      <c r="G185" s="105" t="b">
        <v>0</v>
      </c>
      <c r="H185" s="105" t="b">
        <v>0</v>
      </c>
      <c r="I185" s="105" t="b">
        <v>0</v>
      </c>
      <c r="J185" s="105" t="b">
        <v>0</v>
      </c>
      <c r="K185" s="105" t="b">
        <v>0</v>
      </c>
      <c r="L185" s="105" t="b">
        <v>0</v>
      </c>
    </row>
    <row r="186" spans="1:12" ht="15">
      <c r="A186" s="105" t="s">
        <v>2373</v>
      </c>
      <c r="B186" s="105" t="s">
        <v>2369</v>
      </c>
      <c r="C186" s="105">
        <v>3</v>
      </c>
      <c r="D186" s="110">
        <v>0.0008790225617334428</v>
      </c>
      <c r="E186" s="110">
        <v>1.603084996481376</v>
      </c>
      <c r="F186" s="105" t="s">
        <v>3350</v>
      </c>
      <c r="G186" s="105" t="b">
        <v>0</v>
      </c>
      <c r="H186" s="105" t="b">
        <v>0</v>
      </c>
      <c r="I186" s="105" t="b">
        <v>0</v>
      </c>
      <c r="J186" s="105" t="b">
        <v>0</v>
      </c>
      <c r="K186" s="105" t="b">
        <v>0</v>
      </c>
      <c r="L186" s="105" t="b">
        <v>0</v>
      </c>
    </row>
    <row r="187" spans="1:12" ht="15">
      <c r="A187" s="105" t="s">
        <v>2393</v>
      </c>
      <c r="B187" s="105" t="s">
        <v>2437</v>
      </c>
      <c r="C187" s="105">
        <v>3</v>
      </c>
      <c r="D187" s="110">
        <v>0.0008790225617334428</v>
      </c>
      <c r="E187" s="110">
        <v>2.1090567243026555</v>
      </c>
      <c r="F187" s="105" t="s">
        <v>3350</v>
      </c>
      <c r="G187" s="105" t="b">
        <v>0</v>
      </c>
      <c r="H187" s="105" t="b">
        <v>0</v>
      </c>
      <c r="I187" s="105" t="b">
        <v>0</v>
      </c>
      <c r="J187" s="105" t="b">
        <v>0</v>
      </c>
      <c r="K187" s="105" t="b">
        <v>0</v>
      </c>
      <c r="L187" s="105" t="b">
        <v>0</v>
      </c>
    </row>
    <row r="188" spans="1:12" ht="15">
      <c r="A188" s="105" t="s">
        <v>2345</v>
      </c>
      <c r="B188" s="105" t="s">
        <v>2546</v>
      </c>
      <c r="C188" s="105">
        <v>3</v>
      </c>
      <c r="D188" s="110">
        <v>0.0008790225617334428</v>
      </c>
      <c r="E188" s="110">
        <v>1.8686587717825696</v>
      </c>
      <c r="F188" s="105" t="s">
        <v>3350</v>
      </c>
      <c r="G188" s="105" t="b">
        <v>0</v>
      </c>
      <c r="H188" s="105" t="b">
        <v>0</v>
      </c>
      <c r="I188" s="105" t="b">
        <v>0</v>
      </c>
      <c r="J188" s="105" t="b">
        <v>0</v>
      </c>
      <c r="K188" s="105" t="b">
        <v>0</v>
      </c>
      <c r="L188" s="105" t="b">
        <v>0</v>
      </c>
    </row>
    <row r="189" spans="1:12" ht="15">
      <c r="A189" s="105" t="s">
        <v>2594</v>
      </c>
      <c r="B189" s="105" t="s">
        <v>2651</v>
      </c>
      <c r="C189" s="105">
        <v>3</v>
      </c>
      <c r="D189" s="110">
        <v>0.0008790225617334428</v>
      </c>
      <c r="E189" s="110">
        <v>2.8494194137968996</v>
      </c>
      <c r="F189" s="105" t="s">
        <v>3350</v>
      </c>
      <c r="G189" s="105" t="b">
        <v>0</v>
      </c>
      <c r="H189" s="105" t="b">
        <v>0</v>
      </c>
      <c r="I189" s="105" t="b">
        <v>0</v>
      </c>
      <c r="J189" s="105" t="b">
        <v>0</v>
      </c>
      <c r="K189" s="105" t="b">
        <v>0</v>
      </c>
      <c r="L189" s="105" t="b">
        <v>0</v>
      </c>
    </row>
    <row r="190" spans="1:12" ht="15">
      <c r="A190" s="105" t="s">
        <v>2338</v>
      </c>
      <c r="B190" s="105" t="s">
        <v>2492</v>
      </c>
      <c r="C190" s="105">
        <v>3</v>
      </c>
      <c r="D190" s="110">
        <v>0.0008790225617334428</v>
      </c>
      <c r="E190" s="110">
        <v>1.7244806771885994</v>
      </c>
      <c r="F190" s="105" t="s">
        <v>3350</v>
      </c>
      <c r="G190" s="105" t="b">
        <v>0</v>
      </c>
      <c r="H190" s="105" t="b">
        <v>0</v>
      </c>
      <c r="I190" s="105" t="b">
        <v>0</v>
      </c>
      <c r="J190" s="105" t="b">
        <v>0</v>
      </c>
      <c r="K190" s="105" t="b">
        <v>1</v>
      </c>
      <c r="L190" s="105" t="b">
        <v>0</v>
      </c>
    </row>
    <row r="191" spans="1:12" ht="15">
      <c r="A191" s="105" t="s">
        <v>2550</v>
      </c>
      <c r="B191" s="105" t="s">
        <v>2725</v>
      </c>
      <c r="C191" s="105">
        <v>3</v>
      </c>
      <c r="D191" s="110">
        <v>0.0008790225617334428</v>
      </c>
      <c r="E191" s="110">
        <v>3.0255106728525805</v>
      </c>
      <c r="F191" s="105" t="s">
        <v>3350</v>
      </c>
      <c r="G191" s="105" t="b">
        <v>0</v>
      </c>
      <c r="H191" s="105" t="b">
        <v>0</v>
      </c>
      <c r="I191" s="105" t="b">
        <v>0</v>
      </c>
      <c r="J191" s="105" t="b">
        <v>0</v>
      </c>
      <c r="K191" s="105" t="b">
        <v>0</v>
      </c>
      <c r="L191" s="105" t="b">
        <v>0</v>
      </c>
    </row>
    <row r="192" spans="1:12" ht="15">
      <c r="A192" s="105" t="s">
        <v>2548</v>
      </c>
      <c r="B192" s="105" t="s">
        <v>2608</v>
      </c>
      <c r="C192" s="105">
        <v>3</v>
      </c>
      <c r="D192" s="110">
        <v>0.0008790225617334428</v>
      </c>
      <c r="E192" s="110">
        <v>2.782472624166286</v>
      </c>
      <c r="F192" s="105" t="s">
        <v>3350</v>
      </c>
      <c r="G192" s="105" t="b">
        <v>0</v>
      </c>
      <c r="H192" s="105" t="b">
        <v>0</v>
      </c>
      <c r="I192" s="105" t="b">
        <v>0</v>
      </c>
      <c r="J192" s="105" t="b">
        <v>0</v>
      </c>
      <c r="K192" s="105" t="b">
        <v>0</v>
      </c>
      <c r="L192" s="105" t="b">
        <v>0</v>
      </c>
    </row>
    <row r="193" spans="1:12" ht="15">
      <c r="A193" s="105" t="s">
        <v>2330</v>
      </c>
      <c r="B193" s="105" t="s">
        <v>2423</v>
      </c>
      <c r="C193" s="105">
        <v>3</v>
      </c>
      <c r="D193" s="110">
        <v>0.0008790225617334428</v>
      </c>
      <c r="E193" s="110">
        <v>1.1712046310515</v>
      </c>
      <c r="F193" s="105" t="s">
        <v>3350</v>
      </c>
      <c r="G193" s="105" t="b">
        <v>0</v>
      </c>
      <c r="H193" s="105" t="b">
        <v>0</v>
      </c>
      <c r="I193" s="105" t="b">
        <v>0</v>
      </c>
      <c r="J193" s="105" t="b">
        <v>0</v>
      </c>
      <c r="K193" s="105" t="b">
        <v>0</v>
      </c>
      <c r="L193" s="105" t="b">
        <v>0</v>
      </c>
    </row>
    <row r="194" spans="1:12" ht="15">
      <c r="A194" s="105" t="s">
        <v>2389</v>
      </c>
      <c r="B194" s="105" t="s">
        <v>2371</v>
      </c>
      <c r="C194" s="105">
        <v>3</v>
      </c>
      <c r="D194" s="110">
        <v>0.0008790225617334428</v>
      </c>
      <c r="E194" s="110">
        <v>1.7536690663160817</v>
      </c>
      <c r="F194" s="105" t="s">
        <v>3350</v>
      </c>
      <c r="G194" s="105" t="b">
        <v>0</v>
      </c>
      <c r="H194" s="105" t="b">
        <v>0</v>
      </c>
      <c r="I194" s="105" t="b">
        <v>0</v>
      </c>
      <c r="J194" s="105" t="b">
        <v>0</v>
      </c>
      <c r="K194" s="105" t="b">
        <v>0</v>
      </c>
      <c r="L194" s="105" t="b">
        <v>0</v>
      </c>
    </row>
    <row r="195" spans="1:12" ht="15">
      <c r="A195" s="105" t="s">
        <v>2425</v>
      </c>
      <c r="B195" s="105" t="s">
        <v>2727</v>
      </c>
      <c r="C195" s="105">
        <v>3</v>
      </c>
      <c r="D195" s="110">
        <v>0.0008790225617334428</v>
      </c>
      <c r="E195" s="110">
        <v>2.6452994311409745</v>
      </c>
      <c r="F195" s="105" t="s">
        <v>3350</v>
      </c>
      <c r="G195" s="105" t="b">
        <v>0</v>
      </c>
      <c r="H195" s="105" t="b">
        <v>0</v>
      </c>
      <c r="I195" s="105" t="b">
        <v>0</v>
      </c>
      <c r="J195" s="105" t="b">
        <v>0</v>
      </c>
      <c r="K195" s="105" t="b">
        <v>0</v>
      </c>
      <c r="L195" s="105" t="b">
        <v>0</v>
      </c>
    </row>
    <row r="196" spans="1:12" ht="15">
      <c r="A196" s="105" t="s">
        <v>2340</v>
      </c>
      <c r="B196" s="105" t="s">
        <v>2341</v>
      </c>
      <c r="C196" s="105">
        <v>3</v>
      </c>
      <c r="D196" s="110">
        <v>0.0008790225617334428</v>
      </c>
      <c r="E196" s="110">
        <v>0.9732015732052571</v>
      </c>
      <c r="F196" s="105" t="s">
        <v>3350</v>
      </c>
      <c r="G196" s="105" t="b">
        <v>0</v>
      </c>
      <c r="H196" s="105" t="b">
        <v>0</v>
      </c>
      <c r="I196" s="105" t="b">
        <v>0</v>
      </c>
      <c r="J196" s="105" t="b">
        <v>0</v>
      </c>
      <c r="K196" s="105" t="b">
        <v>0</v>
      </c>
      <c r="L196" s="105" t="b">
        <v>0</v>
      </c>
    </row>
    <row r="197" spans="1:12" ht="15">
      <c r="A197" s="105" t="s">
        <v>2369</v>
      </c>
      <c r="B197" s="105" t="s">
        <v>2918</v>
      </c>
      <c r="C197" s="105">
        <v>3</v>
      </c>
      <c r="D197" s="110">
        <v>0.0008790225617334428</v>
      </c>
      <c r="E197" s="110">
        <v>2.4876915777793065</v>
      </c>
      <c r="F197" s="105" t="s">
        <v>3350</v>
      </c>
      <c r="G197" s="105" t="b">
        <v>0</v>
      </c>
      <c r="H197" s="105" t="b">
        <v>0</v>
      </c>
      <c r="I197" s="105" t="b">
        <v>0</v>
      </c>
      <c r="J197" s="105" t="b">
        <v>0</v>
      </c>
      <c r="K197" s="105" t="b">
        <v>0</v>
      </c>
      <c r="L197" s="105" t="b">
        <v>0</v>
      </c>
    </row>
    <row r="198" spans="1:12" ht="15">
      <c r="A198" s="105" t="s">
        <v>2918</v>
      </c>
      <c r="B198" s="105" t="s">
        <v>2658</v>
      </c>
      <c r="C198" s="105">
        <v>3</v>
      </c>
      <c r="D198" s="110">
        <v>0.0008790225617334428</v>
      </c>
      <c r="E198" s="110">
        <v>3.150449409460881</v>
      </c>
      <c r="F198" s="105" t="s">
        <v>3350</v>
      </c>
      <c r="G198" s="105" t="b">
        <v>0</v>
      </c>
      <c r="H198" s="105" t="b">
        <v>0</v>
      </c>
      <c r="I198" s="105" t="b">
        <v>0</v>
      </c>
      <c r="J198" s="105" t="b">
        <v>0</v>
      </c>
      <c r="K198" s="105" t="b">
        <v>0</v>
      </c>
      <c r="L198" s="105" t="b">
        <v>0</v>
      </c>
    </row>
    <row r="199" spans="1:12" ht="15">
      <c r="A199" s="105" t="s">
        <v>2464</v>
      </c>
      <c r="B199" s="105" t="s">
        <v>2335</v>
      </c>
      <c r="C199" s="105">
        <v>3</v>
      </c>
      <c r="D199" s="110">
        <v>0.0008790225617334428</v>
      </c>
      <c r="E199" s="110">
        <v>1.5483894181329183</v>
      </c>
      <c r="F199" s="105" t="s">
        <v>3350</v>
      </c>
      <c r="G199" s="105" t="b">
        <v>0</v>
      </c>
      <c r="H199" s="105" t="b">
        <v>0</v>
      </c>
      <c r="I199" s="105" t="b">
        <v>0</v>
      </c>
      <c r="J199" s="105" t="b">
        <v>0</v>
      </c>
      <c r="K199" s="105" t="b">
        <v>0</v>
      </c>
      <c r="L199" s="105" t="b">
        <v>0</v>
      </c>
    </row>
    <row r="200" spans="1:12" ht="15">
      <c r="A200" s="105" t="s">
        <v>2450</v>
      </c>
      <c r="B200" s="105" t="s">
        <v>2383</v>
      </c>
      <c r="C200" s="105">
        <v>3</v>
      </c>
      <c r="D200" s="110">
        <v>0.0008790225617334428</v>
      </c>
      <c r="E200" s="110">
        <v>1.9629286886244175</v>
      </c>
      <c r="F200" s="105" t="s">
        <v>3350</v>
      </c>
      <c r="G200" s="105" t="b">
        <v>0</v>
      </c>
      <c r="H200" s="105" t="b">
        <v>0</v>
      </c>
      <c r="I200" s="105" t="b">
        <v>0</v>
      </c>
      <c r="J200" s="105" t="b">
        <v>0</v>
      </c>
      <c r="K200" s="105" t="b">
        <v>0</v>
      </c>
      <c r="L200" s="105" t="b">
        <v>0</v>
      </c>
    </row>
    <row r="201" spans="1:12" ht="15">
      <c r="A201" s="105" t="s">
        <v>2478</v>
      </c>
      <c r="B201" s="105" t="s">
        <v>2330</v>
      </c>
      <c r="C201" s="105">
        <v>3</v>
      </c>
      <c r="D201" s="110">
        <v>0.0008790225617334428</v>
      </c>
      <c r="E201" s="110">
        <v>1.3820579963663933</v>
      </c>
      <c r="F201" s="105" t="s">
        <v>3350</v>
      </c>
      <c r="G201" s="105" t="b">
        <v>0</v>
      </c>
      <c r="H201" s="105" t="b">
        <v>1</v>
      </c>
      <c r="I201" s="105" t="b">
        <v>0</v>
      </c>
      <c r="J201" s="105" t="b">
        <v>0</v>
      </c>
      <c r="K201" s="105" t="b">
        <v>0</v>
      </c>
      <c r="L201" s="105" t="b">
        <v>0</v>
      </c>
    </row>
    <row r="202" spans="1:12" ht="15">
      <c r="A202" s="105" t="s">
        <v>2330</v>
      </c>
      <c r="B202" s="105" t="s">
        <v>2927</v>
      </c>
      <c r="C202" s="105">
        <v>3</v>
      </c>
      <c r="D202" s="110">
        <v>0.0008790225617334428</v>
      </c>
      <c r="E202" s="110">
        <v>1.8080267286386744</v>
      </c>
      <c r="F202" s="105" t="s">
        <v>3350</v>
      </c>
      <c r="G202" s="105" t="b">
        <v>0</v>
      </c>
      <c r="H202" s="105" t="b">
        <v>0</v>
      </c>
      <c r="I202" s="105" t="b">
        <v>0</v>
      </c>
      <c r="J202" s="105" t="b">
        <v>0</v>
      </c>
      <c r="K202" s="105" t="b">
        <v>0</v>
      </c>
      <c r="L202" s="105" t="b">
        <v>0</v>
      </c>
    </row>
    <row r="203" spans="1:12" ht="15">
      <c r="A203" s="105" t="s">
        <v>2667</v>
      </c>
      <c r="B203" s="105" t="s">
        <v>2348</v>
      </c>
      <c r="C203" s="105">
        <v>3</v>
      </c>
      <c r="D203" s="110">
        <v>0.0008790225617334428</v>
      </c>
      <c r="E203" s="110">
        <v>2.047787067563733</v>
      </c>
      <c r="F203" s="105" t="s">
        <v>3350</v>
      </c>
      <c r="G203" s="105" t="b">
        <v>0</v>
      </c>
      <c r="H203" s="105" t="b">
        <v>0</v>
      </c>
      <c r="I203" s="105" t="b">
        <v>0</v>
      </c>
      <c r="J203" s="105" t="b">
        <v>0</v>
      </c>
      <c r="K203" s="105" t="b">
        <v>0</v>
      </c>
      <c r="L203" s="105" t="b">
        <v>0</v>
      </c>
    </row>
    <row r="204" spans="1:12" ht="15">
      <c r="A204" s="105" t="s">
        <v>2450</v>
      </c>
      <c r="B204" s="105" t="s">
        <v>2330</v>
      </c>
      <c r="C204" s="105">
        <v>3</v>
      </c>
      <c r="D204" s="110">
        <v>0.0009489092897618915</v>
      </c>
      <c r="E204" s="110">
        <v>1.2437552982001117</v>
      </c>
      <c r="F204" s="105" t="s">
        <v>3350</v>
      </c>
      <c r="G204" s="105" t="b">
        <v>0</v>
      </c>
      <c r="H204" s="105" t="b">
        <v>0</v>
      </c>
      <c r="I204" s="105" t="b">
        <v>0</v>
      </c>
      <c r="J204" s="105" t="b">
        <v>0</v>
      </c>
      <c r="K204" s="105" t="b">
        <v>0</v>
      </c>
      <c r="L204" s="105" t="b">
        <v>0</v>
      </c>
    </row>
    <row r="205" spans="1:12" ht="15">
      <c r="A205" s="105" t="s">
        <v>2399</v>
      </c>
      <c r="B205" s="105" t="s">
        <v>2668</v>
      </c>
      <c r="C205" s="105">
        <v>3</v>
      </c>
      <c r="D205" s="110">
        <v>0.0008790225617334428</v>
      </c>
      <c r="E205" s="110">
        <v>2.3971217428022693</v>
      </c>
      <c r="F205" s="105" t="s">
        <v>3350</v>
      </c>
      <c r="G205" s="105" t="b">
        <v>0</v>
      </c>
      <c r="H205" s="105" t="b">
        <v>0</v>
      </c>
      <c r="I205" s="105" t="b">
        <v>0</v>
      </c>
      <c r="J205" s="105" t="b">
        <v>0</v>
      </c>
      <c r="K205" s="105" t="b">
        <v>0</v>
      </c>
      <c r="L205" s="105" t="b">
        <v>0</v>
      </c>
    </row>
    <row r="206" spans="1:12" ht="15">
      <c r="A206" s="105" t="s">
        <v>2670</v>
      </c>
      <c r="B206" s="105" t="s">
        <v>2442</v>
      </c>
      <c r="C206" s="105">
        <v>3</v>
      </c>
      <c r="D206" s="110">
        <v>0.0008790225617334428</v>
      </c>
      <c r="E206" s="110">
        <v>2.586177979022318</v>
      </c>
      <c r="F206" s="105" t="s">
        <v>3350</v>
      </c>
      <c r="G206" s="105" t="b">
        <v>0</v>
      </c>
      <c r="H206" s="105" t="b">
        <v>0</v>
      </c>
      <c r="I206" s="105" t="b">
        <v>0</v>
      </c>
      <c r="J206" s="105" t="b">
        <v>0</v>
      </c>
      <c r="K206" s="105" t="b">
        <v>0</v>
      </c>
      <c r="L206" s="105" t="b">
        <v>0</v>
      </c>
    </row>
    <row r="207" spans="1:12" ht="15">
      <c r="A207" s="105" t="s">
        <v>2934</v>
      </c>
      <c r="B207" s="105" t="s">
        <v>2759</v>
      </c>
      <c r="C207" s="105">
        <v>3</v>
      </c>
      <c r="D207" s="110">
        <v>0.0008790225617334428</v>
      </c>
      <c r="E207" s="110">
        <v>3.247359422468937</v>
      </c>
      <c r="F207" s="105" t="s">
        <v>3350</v>
      </c>
      <c r="G207" s="105" t="b">
        <v>0</v>
      </c>
      <c r="H207" s="105" t="b">
        <v>0</v>
      </c>
      <c r="I207" s="105" t="b">
        <v>0</v>
      </c>
      <c r="J207" s="105" t="b">
        <v>0</v>
      </c>
      <c r="K207" s="105" t="b">
        <v>0</v>
      </c>
      <c r="L207" s="105" t="b">
        <v>0</v>
      </c>
    </row>
    <row r="208" spans="1:12" ht="15">
      <c r="A208" s="105" t="s">
        <v>2938</v>
      </c>
      <c r="B208" s="105" t="s">
        <v>2939</v>
      </c>
      <c r="C208" s="105">
        <v>3</v>
      </c>
      <c r="D208" s="110">
        <v>0.0009489092897618915</v>
      </c>
      <c r="E208" s="110">
        <v>3.372298159077237</v>
      </c>
      <c r="F208" s="105" t="s">
        <v>3350</v>
      </c>
      <c r="G208" s="105" t="b">
        <v>0</v>
      </c>
      <c r="H208" s="105" t="b">
        <v>0</v>
      </c>
      <c r="I208" s="105" t="b">
        <v>0</v>
      </c>
      <c r="J208" s="105" t="b">
        <v>0</v>
      </c>
      <c r="K208" s="105" t="b">
        <v>0</v>
      </c>
      <c r="L208" s="105" t="b">
        <v>0</v>
      </c>
    </row>
    <row r="209" spans="1:12" ht="15">
      <c r="A209" s="105" t="s">
        <v>2337</v>
      </c>
      <c r="B209" s="105" t="s">
        <v>2371</v>
      </c>
      <c r="C209" s="105">
        <v>3</v>
      </c>
      <c r="D209" s="110">
        <v>0.0008790225617334428</v>
      </c>
      <c r="E209" s="110">
        <v>1.3028767503187684</v>
      </c>
      <c r="F209" s="105" t="s">
        <v>3350</v>
      </c>
      <c r="G209" s="105" t="b">
        <v>0</v>
      </c>
      <c r="H209" s="105" t="b">
        <v>0</v>
      </c>
      <c r="I209" s="105" t="b">
        <v>0</v>
      </c>
      <c r="J209" s="105" t="b">
        <v>0</v>
      </c>
      <c r="K209" s="105" t="b">
        <v>0</v>
      </c>
      <c r="L209" s="105" t="b">
        <v>0</v>
      </c>
    </row>
    <row r="210" spans="1:12" ht="15">
      <c r="A210" s="105" t="s">
        <v>2413</v>
      </c>
      <c r="B210" s="105" t="s">
        <v>2357</v>
      </c>
      <c r="C210" s="105">
        <v>3</v>
      </c>
      <c r="D210" s="110">
        <v>0.0008790225617334428</v>
      </c>
      <c r="E210" s="110">
        <v>1.7032913781186614</v>
      </c>
      <c r="F210" s="105" t="s">
        <v>3350</v>
      </c>
      <c r="G210" s="105" t="b">
        <v>0</v>
      </c>
      <c r="H210" s="105" t="b">
        <v>0</v>
      </c>
      <c r="I210" s="105" t="b">
        <v>0</v>
      </c>
      <c r="J210" s="105" t="b">
        <v>0</v>
      </c>
      <c r="K210" s="105" t="b">
        <v>0</v>
      </c>
      <c r="L210" s="105" t="b">
        <v>0</v>
      </c>
    </row>
    <row r="211" spans="1:12" ht="15">
      <c r="A211" s="105" t="s">
        <v>2344</v>
      </c>
      <c r="B211" s="105" t="s">
        <v>2945</v>
      </c>
      <c r="C211" s="105">
        <v>3</v>
      </c>
      <c r="D211" s="110">
        <v>0.0008790225617334428</v>
      </c>
      <c r="E211" s="110">
        <v>2.2583548067704</v>
      </c>
      <c r="F211" s="105" t="s">
        <v>3350</v>
      </c>
      <c r="G211" s="105" t="b">
        <v>0</v>
      </c>
      <c r="H211" s="105" t="b">
        <v>0</v>
      </c>
      <c r="I211" s="105" t="b">
        <v>0</v>
      </c>
      <c r="J211" s="105" t="b">
        <v>0</v>
      </c>
      <c r="K211" s="105" t="b">
        <v>0</v>
      </c>
      <c r="L211" s="105" t="b">
        <v>0</v>
      </c>
    </row>
    <row r="212" spans="1:12" ht="15">
      <c r="A212" s="105" t="s">
        <v>2640</v>
      </c>
      <c r="B212" s="105" t="s">
        <v>2332</v>
      </c>
      <c r="C212" s="105">
        <v>3</v>
      </c>
      <c r="D212" s="110">
        <v>0.0008790225617334428</v>
      </c>
      <c r="E212" s="110">
        <v>1.821390690196656</v>
      </c>
      <c r="F212" s="105" t="s">
        <v>3350</v>
      </c>
      <c r="G212" s="105" t="b">
        <v>0</v>
      </c>
      <c r="H212" s="105" t="b">
        <v>0</v>
      </c>
      <c r="I212" s="105" t="b">
        <v>0</v>
      </c>
      <c r="J212" s="105" t="b">
        <v>0</v>
      </c>
      <c r="K212" s="105" t="b">
        <v>0</v>
      </c>
      <c r="L212" s="105" t="b">
        <v>0</v>
      </c>
    </row>
    <row r="213" spans="1:12" ht="15">
      <c r="A213" s="105" t="s">
        <v>2424</v>
      </c>
      <c r="B213" s="105" t="s">
        <v>2377</v>
      </c>
      <c r="C213" s="105">
        <v>3</v>
      </c>
      <c r="D213" s="110">
        <v>0.0008790225617334428</v>
      </c>
      <c r="E213" s="110">
        <v>2.016910501090663</v>
      </c>
      <c r="F213" s="105" t="s">
        <v>3350</v>
      </c>
      <c r="G213" s="105" t="b">
        <v>0</v>
      </c>
      <c r="H213" s="105" t="b">
        <v>0</v>
      </c>
      <c r="I213" s="105" t="b">
        <v>0</v>
      </c>
      <c r="J213" s="105" t="b">
        <v>0</v>
      </c>
      <c r="K213" s="105" t="b">
        <v>0</v>
      </c>
      <c r="L213" s="105" t="b">
        <v>0</v>
      </c>
    </row>
    <row r="214" spans="1:12" ht="15">
      <c r="A214" s="105" t="s">
        <v>2401</v>
      </c>
      <c r="B214" s="105" t="s">
        <v>2356</v>
      </c>
      <c r="C214" s="105">
        <v>3</v>
      </c>
      <c r="D214" s="110">
        <v>0.0008790225617334428</v>
      </c>
      <c r="E214" s="110">
        <v>1.617270707540731</v>
      </c>
      <c r="F214" s="105" t="s">
        <v>3350</v>
      </c>
      <c r="G214" s="105" t="b">
        <v>0</v>
      </c>
      <c r="H214" s="105" t="b">
        <v>0</v>
      </c>
      <c r="I214" s="105" t="b">
        <v>0</v>
      </c>
      <c r="J214" s="105" t="b">
        <v>0</v>
      </c>
      <c r="K214" s="105" t="b">
        <v>0</v>
      </c>
      <c r="L214" s="105" t="b">
        <v>0</v>
      </c>
    </row>
    <row r="215" spans="1:12" ht="15">
      <c r="A215" s="105" t="s">
        <v>2376</v>
      </c>
      <c r="B215" s="105" t="s">
        <v>2484</v>
      </c>
      <c r="C215" s="105">
        <v>3</v>
      </c>
      <c r="D215" s="110">
        <v>0.0008790225617334428</v>
      </c>
      <c r="E215" s="110">
        <v>2.050078864343318</v>
      </c>
      <c r="F215" s="105" t="s">
        <v>3350</v>
      </c>
      <c r="G215" s="105" t="b">
        <v>0</v>
      </c>
      <c r="H215" s="105" t="b">
        <v>0</v>
      </c>
      <c r="I215" s="105" t="b">
        <v>0</v>
      </c>
      <c r="J215" s="105" t="b">
        <v>0</v>
      </c>
      <c r="K215" s="105" t="b">
        <v>0</v>
      </c>
      <c r="L215" s="105" t="b">
        <v>0</v>
      </c>
    </row>
    <row r="216" spans="1:12" ht="15">
      <c r="A216" s="105" t="s">
        <v>2519</v>
      </c>
      <c r="B216" s="105" t="s">
        <v>2333</v>
      </c>
      <c r="C216" s="105">
        <v>3</v>
      </c>
      <c r="D216" s="110">
        <v>0.0008790225617334428</v>
      </c>
      <c r="E216" s="110">
        <v>1.590941768818382</v>
      </c>
      <c r="F216" s="105" t="s">
        <v>3350</v>
      </c>
      <c r="G216" s="105" t="b">
        <v>0</v>
      </c>
      <c r="H216" s="105" t="b">
        <v>0</v>
      </c>
      <c r="I216" s="105" t="b">
        <v>0</v>
      </c>
      <c r="J216" s="105" t="b">
        <v>0</v>
      </c>
      <c r="K216" s="105" t="b">
        <v>0</v>
      </c>
      <c r="L216" s="105" t="b">
        <v>0</v>
      </c>
    </row>
    <row r="217" spans="1:12" ht="15">
      <c r="A217" s="105" t="s">
        <v>2333</v>
      </c>
      <c r="B217" s="105" t="s">
        <v>2402</v>
      </c>
      <c r="C217" s="105">
        <v>3</v>
      </c>
      <c r="D217" s="110">
        <v>0.0008790225617334428</v>
      </c>
      <c r="E217" s="110">
        <v>1.3608686972964552</v>
      </c>
      <c r="F217" s="105" t="s">
        <v>3350</v>
      </c>
      <c r="G217" s="105" t="b">
        <v>0</v>
      </c>
      <c r="H217" s="105" t="b">
        <v>0</v>
      </c>
      <c r="I217" s="105" t="b">
        <v>0</v>
      </c>
      <c r="J217" s="105" t="b">
        <v>0</v>
      </c>
      <c r="K217" s="105" t="b">
        <v>0</v>
      </c>
      <c r="L217" s="105" t="b">
        <v>0</v>
      </c>
    </row>
    <row r="218" spans="1:12" ht="15">
      <c r="A218" s="105" t="s">
        <v>2558</v>
      </c>
      <c r="B218" s="105" t="s">
        <v>2363</v>
      </c>
      <c r="C218" s="105">
        <v>3</v>
      </c>
      <c r="D218" s="110">
        <v>0.0008790225617334428</v>
      </c>
      <c r="E218" s="110">
        <v>2.034284597160086</v>
      </c>
      <c r="F218" s="105" t="s">
        <v>3350</v>
      </c>
      <c r="G218" s="105" t="b">
        <v>0</v>
      </c>
      <c r="H218" s="105" t="b">
        <v>0</v>
      </c>
      <c r="I218" s="105" t="b">
        <v>0</v>
      </c>
      <c r="J218" s="105" t="b">
        <v>0</v>
      </c>
      <c r="K218" s="105" t="b">
        <v>0</v>
      </c>
      <c r="L218" s="105" t="b">
        <v>0</v>
      </c>
    </row>
    <row r="219" spans="1:12" ht="15">
      <c r="A219" s="105" t="s">
        <v>2363</v>
      </c>
      <c r="B219" s="105" t="s">
        <v>2399</v>
      </c>
      <c r="C219" s="105">
        <v>3</v>
      </c>
      <c r="D219" s="110">
        <v>0.0008790225617334428</v>
      </c>
      <c r="E219" s="110">
        <v>1.6811183991674699</v>
      </c>
      <c r="F219" s="105" t="s">
        <v>3350</v>
      </c>
      <c r="G219" s="105" t="b">
        <v>0</v>
      </c>
      <c r="H219" s="105" t="b">
        <v>0</v>
      </c>
      <c r="I219" s="105" t="b">
        <v>0</v>
      </c>
      <c r="J219" s="105" t="b">
        <v>0</v>
      </c>
      <c r="K219" s="105" t="b">
        <v>0</v>
      </c>
      <c r="L219" s="105" t="b">
        <v>0</v>
      </c>
    </row>
    <row r="220" spans="1:12" ht="15">
      <c r="A220" s="105" t="s">
        <v>2671</v>
      </c>
      <c r="B220" s="105" t="s">
        <v>2756</v>
      </c>
      <c r="C220" s="105">
        <v>3</v>
      </c>
      <c r="D220" s="110">
        <v>0.0008790225617334428</v>
      </c>
      <c r="E220" s="110">
        <v>3.0255106728525805</v>
      </c>
      <c r="F220" s="105" t="s">
        <v>3350</v>
      </c>
      <c r="G220" s="105" t="b">
        <v>0</v>
      </c>
      <c r="H220" s="105" t="b">
        <v>0</v>
      </c>
      <c r="I220" s="105" t="b">
        <v>0</v>
      </c>
      <c r="J220" s="105" t="b">
        <v>0</v>
      </c>
      <c r="K220" s="105" t="b">
        <v>0</v>
      </c>
      <c r="L220" s="105" t="b">
        <v>0</v>
      </c>
    </row>
    <row r="221" spans="1:12" ht="15">
      <c r="A221" s="105" t="s">
        <v>2762</v>
      </c>
      <c r="B221" s="105" t="s">
        <v>2948</v>
      </c>
      <c r="C221" s="105">
        <v>3</v>
      </c>
      <c r="D221" s="110">
        <v>0.0008790225617334428</v>
      </c>
      <c r="E221" s="110">
        <v>3.247359422468937</v>
      </c>
      <c r="F221" s="105" t="s">
        <v>3350</v>
      </c>
      <c r="G221" s="105" t="b">
        <v>0</v>
      </c>
      <c r="H221" s="105" t="b">
        <v>0</v>
      </c>
      <c r="I221" s="105" t="b">
        <v>0</v>
      </c>
      <c r="J221" s="105" t="b">
        <v>0</v>
      </c>
      <c r="K221" s="105" t="b">
        <v>0</v>
      </c>
      <c r="L221" s="105" t="b">
        <v>0</v>
      </c>
    </row>
    <row r="222" spans="1:12" ht="15">
      <c r="A222" s="105" t="s">
        <v>2948</v>
      </c>
      <c r="B222" s="105" t="s">
        <v>2605</v>
      </c>
      <c r="C222" s="105">
        <v>3</v>
      </c>
      <c r="D222" s="110">
        <v>0.0008790225617334428</v>
      </c>
      <c r="E222" s="110">
        <v>3.0712681634132557</v>
      </c>
      <c r="F222" s="105" t="s">
        <v>3350</v>
      </c>
      <c r="G222" s="105" t="b">
        <v>0</v>
      </c>
      <c r="H222" s="105" t="b">
        <v>0</v>
      </c>
      <c r="I222" s="105" t="b">
        <v>0</v>
      </c>
      <c r="J222" s="105" t="b">
        <v>0</v>
      </c>
      <c r="K222" s="105" t="b">
        <v>0</v>
      </c>
      <c r="L222" s="105" t="b">
        <v>0</v>
      </c>
    </row>
    <row r="223" spans="1:12" ht="15">
      <c r="A223" s="105" t="s">
        <v>2605</v>
      </c>
      <c r="B223" s="105" t="s">
        <v>2949</v>
      </c>
      <c r="C223" s="105">
        <v>3</v>
      </c>
      <c r="D223" s="110">
        <v>0.0008790225617334428</v>
      </c>
      <c r="E223" s="110">
        <v>3.0712681634132557</v>
      </c>
      <c r="F223" s="105" t="s">
        <v>3350</v>
      </c>
      <c r="G223" s="105" t="b">
        <v>0</v>
      </c>
      <c r="H223" s="105" t="b">
        <v>0</v>
      </c>
      <c r="I223" s="105" t="b">
        <v>0</v>
      </c>
      <c r="J223" s="105" t="b">
        <v>0</v>
      </c>
      <c r="K223" s="105" t="b">
        <v>0</v>
      </c>
      <c r="L223" s="105" t="b">
        <v>0</v>
      </c>
    </row>
    <row r="224" spans="1:12" ht="15">
      <c r="A224" s="105" t="s">
        <v>2950</v>
      </c>
      <c r="B224" s="105" t="s">
        <v>2951</v>
      </c>
      <c r="C224" s="105">
        <v>3</v>
      </c>
      <c r="D224" s="110">
        <v>0.0008790225617334428</v>
      </c>
      <c r="E224" s="110">
        <v>3.372298159077237</v>
      </c>
      <c r="F224" s="105" t="s">
        <v>3350</v>
      </c>
      <c r="G224" s="105" t="b">
        <v>0</v>
      </c>
      <c r="H224" s="105" t="b">
        <v>0</v>
      </c>
      <c r="I224" s="105" t="b">
        <v>0</v>
      </c>
      <c r="J224" s="105" t="b">
        <v>0</v>
      </c>
      <c r="K224" s="105" t="b">
        <v>0</v>
      </c>
      <c r="L224" s="105" t="b">
        <v>0</v>
      </c>
    </row>
    <row r="225" spans="1:12" ht="15">
      <c r="A225" s="105" t="s">
        <v>2951</v>
      </c>
      <c r="B225" s="105" t="s">
        <v>2672</v>
      </c>
      <c r="C225" s="105">
        <v>3</v>
      </c>
      <c r="D225" s="110">
        <v>0.0008790225617334428</v>
      </c>
      <c r="E225" s="110">
        <v>3.150449409460881</v>
      </c>
      <c r="F225" s="105" t="s">
        <v>3350</v>
      </c>
      <c r="G225" s="105" t="b">
        <v>0</v>
      </c>
      <c r="H225" s="105" t="b">
        <v>0</v>
      </c>
      <c r="I225" s="105" t="b">
        <v>0</v>
      </c>
      <c r="J225" s="105" t="b">
        <v>0</v>
      </c>
      <c r="K225" s="105" t="b">
        <v>0</v>
      </c>
      <c r="L225" s="105" t="b">
        <v>0</v>
      </c>
    </row>
    <row r="226" spans="1:12" ht="15">
      <c r="A226" s="105" t="s">
        <v>2672</v>
      </c>
      <c r="B226" s="105" t="s">
        <v>2952</v>
      </c>
      <c r="C226" s="105">
        <v>3</v>
      </c>
      <c r="D226" s="110">
        <v>0.0008790225617334428</v>
      </c>
      <c r="E226" s="110">
        <v>3.150449409460881</v>
      </c>
      <c r="F226" s="105" t="s">
        <v>3350</v>
      </c>
      <c r="G226" s="105" t="b">
        <v>0</v>
      </c>
      <c r="H226" s="105" t="b">
        <v>0</v>
      </c>
      <c r="I226" s="105" t="b">
        <v>0</v>
      </c>
      <c r="J226" s="105" t="b">
        <v>0</v>
      </c>
      <c r="K226" s="105" t="b">
        <v>0</v>
      </c>
      <c r="L226" s="105" t="b">
        <v>0</v>
      </c>
    </row>
    <row r="227" spans="1:12" ht="15">
      <c r="A227" s="105" t="s">
        <v>2764</v>
      </c>
      <c r="B227" s="105" t="s">
        <v>2382</v>
      </c>
      <c r="C227" s="105">
        <v>3</v>
      </c>
      <c r="D227" s="110">
        <v>0.0008790225617334428</v>
      </c>
      <c r="E227" s="110">
        <v>2.4234506815246184</v>
      </c>
      <c r="F227" s="105" t="s">
        <v>3350</v>
      </c>
      <c r="G227" s="105" t="b">
        <v>0</v>
      </c>
      <c r="H227" s="105" t="b">
        <v>0</v>
      </c>
      <c r="I227" s="105" t="b">
        <v>0</v>
      </c>
      <c r="J227" s="105" t="b">
        <v>0</v>
      </c>
      <c r="K227" s="105" t="b">
        <v>0</v>
      </c>
      <c r="L227" s="105" t="b">
        <v>0</v>
      </c>
    </row>
    <row r="228" spans="1:12" ht="15">
      <c r="A228" s="105" t="s">
        <v>2382</v>
      </c>
      <c r="B228" s="105" t="s">
        <v>2728</v>
      </c>
      <c r="C228" s="105">
        <v>3</v>
      </c>
      <c r="D228" s="110">
        <v>0.0008790225617334428</v>
      </c>
      <c r="E228" s="110">
        <v>2.40226138245468</v>
      </c>
      <c r="F228" s="105" t="s">
        <v>3350</v>
      </c>
      <c r="G228" s="105" t="b">
        <v>0</v>
      </c>
      <c r="H228" s="105" t="b">
        <v>0</v>
      </c>
      <c r="I228" s="105" t="b">
        <v>0</v>
      </c>
      <c r="J228" s="105" t="b">
        <v>0</v>
      </c>
      <c r="K228" s="105" t="b">
        <v>0</v>
      </c>
      <c r="L228" s="105" t="b">
        <v>0</v>
      </c>
    </row>
    <row r="229" spans="1:12" ht="15">
      <c r="A229" s="105" t="s">
        <v>2728</v>
      </c>
      <c r="B229" s="105" t="s">
        <v>2343</v>
      </c>
      <c r="C229" s="105">
        <v>3</v>
      </c>
      <c r="D229" s="110">
        <v>0.0008790225617334428</v>
      </c>
      <c r="E229" s="110">
        <v>2.091012221609013</v>
      </c>
      <c r="F229" s="105" t="s">
        <v>3350</v>
      </c>
      <c r="G229" s="105" t="b">
        <v>0</v>
      </c>
      <c r="H229" s="105" t="b">
        <v>0</v>
      </c>
      <c r="I229" s="105" t="b">
        <v>0</v>
      </c>
      <c r="J229" s="105" t="b">
        <v>0</v>
      </c>
      <c r="K229" s="105" t="b">
        <v>0</v>
      </c>
      <c r="L229" s="105" t="b">
        <v>0</v>
      </c>
    </row>
    <row r="230" spans="1:12" ht="15">
      <c r="A230" s="105" t="s">
        <v>2330</v>
      </c>
      <c r="B230" s="105" t="s">
        <v>2953</v>
      </c>
      <c r="C230" s="105">
        <v>3</v>
      </c>
      <c r="D230" s="110">
        <v>0.0008790225617334428</v>
      </c>
      <c r="E230" s="110">
        <v>1.8080267286386744</v>
      </c>
      <c r="F230" s="105" t="s">
        <v>3350</v>
      </c>
      <c r="G230" s="105" t="b">
        <v>0</v>
      </c>
      <c r="H230" s="105" t="b">
        <v>0</v>
      </c>
      <c r="I230" s="105" t="b">
        <v>0</v>
      </c>
      <c r="J230" s="105" t="b">
        <v>0</v>
      </c>
      <c r="K230" s="105" t="b">
        <v>0</v>
      </c>
      <c r="L230" s="105" t="b">
        <v>0</v>
      </c>
    </row>
    <row r="231" spans="1:12" ht="15">
      <c r="A231" s="105" t="s">
        <v>2367</v>
      </c>
      <c r="B231" s="105" t="s">
        <v>2416</v>
      </c>
      <c r="C231" s="105">
        <v>3</v>
      </c>
      <c r="D231" s="110">
        <v>0.0008790225617334428</v>
      </c>
      <c r="E231" s="110">
        <v>1.7654392848675058</v>
      </c>
      <c r="F231" s="105" t="s">
        <v>3350</v>
      </c>
      <c r="G231" s="105" t="b">
        <v>0</v>
      </c>
      <c r="H231" s="105" t="b">
        <v>0</v>
      </c>
      <c r="I231" s="105" t="b">
        <v>0</v>
      </c>
      <c r="J231" s="105" t="b">
        <v>0</v>
      </c>
      <c r="K231" s="105" t="b">
        <v>0</v>
      </c>
      <c r="L231" s="105" t="b">
        <v>0</v>
      </c>
    </row>
    <row r="232" spans="1:12" ht="15">
      <c r="A232" s="105" t="s">
        <v>2955</v>
      </c>
      <c r="B232" s="105" t="s">
        <v>2525</v>
      </c>
      <c r="C232" s="105">
        <v>3</v>
      </c>
      <c r="D232" s="110">
        <v>0.0008790225617334428</v>
      </c>
      <c r="E232" s="110">
        <v>2.946329426804956</v>
      </c>
      <c r="F232" s="105" t="s">
        <v>3350</v>
      </c>
      <c r="G232" s="105" t="b">
        <v>0</v>
      </c>
      <c r="H232" s="105" t="b">
        <v>1</v>
      </c>
      <c r="I232" s="105" t="b">
        <v>0</v>
      </c>
      <c r="J232" s="105" t="b">
        <v>0</v>
      </c>
      <c r="K232" s="105" t="b">
        <v>0</v>
      </c>
      <c r="L232" s="105" t="b">
        <v>0</v>
      </c>
    </row>
    <row r="233" spans="1:12" ht="15">
      <c r="A233" s="105" t="s">
        <v>2957</v>
      </c>
      <c r="B233" s="105" t="s">
        <v>2958</v>
      </c>
      <c r="C233" s="105">
        <v>3</v>
      </c>
      <c r="D233" s="110">
        <v>0.0008790225617334428</v>
      </c>
      <c r="E233" s="110">
        <v>3.372298159077237</v>
      </c>
      <c r="F233" s="105" t="s">
        <v>3350</v>
      </c>
      <c r="G233" s="105" t="b">
        <v>0</v>
      </c>
      <c r="H233" s="105" t="b">
        <v>0</v>
      </c>
      <c r="I233" s="105" t="b">
        <v>0</v>
      </c>
      <c r="J233" s="105" t="b">
        <v>0</v>
      </c>
      <c r="K233" s="105" t="b">
        <v>0</v>
      </c>
      <c r="L233" s="105" t="b">
        <v>0</v>
      </c>
    </row>
    <row r="234" spans="1:12" ht="15">
      <c r="A234" s="105" t="s">
        <v>2959</v>
      </c>
      <c r="B234" s="105" t="s">
        <v>2960</v>
      </c>
      <c r="C234" s="105">
        <v>3</v>
      </c>
      <c r="D234" s="110">
        <v>0.0008790225617334428</v>
      </c>
      <c r="E234" s="110">
        <v>3.372298159077237</v>
      </c>
      <c r="F234" s="105" t="s">
        <v>3350</v>
      </c>
      <c r="G234" s="105" t="b">
        <v>0</v>
      </c>
      <c r="H234" s="105" t="b">
        <v>0</v>
      </c>
      <c r="I234" s="105" t="b">
        <v>0</v>
      </c>
      <c r="J234" s="105" t="b">
        <v>0</v>
      </c>
      <c r="K234" s="105" t="b">
        <v>0</v>
      </c>
      <c r="L234" s="105" t="b">
        <v>0</v>
      </c>
    </row>
    <row r="235" spans="1:12" ht="15">
      <c r="A235" s="105" t="s">
        <v>2607</v>
      </c>
      <c r="B235" s="105" t="s">
        <v>2962</v>
      </c>
      <c r="C235" s="105">
        <v>3</v>
      </c>
      <c r="D235" s="110">
        <v>0.0008790225617334428</v>
      </c>
      <c r="E235" s="110">
        <v>3.0712681634132557</v>
      </c>
      <c r="F235" s="105" t="s">
        <v>3350</v>
      </c>
      <c r="G235" s="105" t="b">
        <v>0</v>
      </c>
      <c r="H235" s="105" t="b">
        <v>0</v>
      </c>
      <c r="I235" s="105" t="b">
        <v>0</v>
      </c>
      <c r="J235" s="105" t="b">
        <v>0</v>
      </c>
      <c r="K235" s="105" t="b">
        <v>0</v>
      </c>
      <c r="L235" s="105" t="b">
        <v>0</v>
      </c>
    </row>
    <row r="236" spans="1:12" ht="15">
      <c r="A236" s="105" t="s">
        <v>2386</v>
      </c>
      <c r="B236" s="105" t="s">
        <v>2387</v>
      </c>
      <c r="C236" s="105">
        <v>3</v>
      </c>
      <c r="D236" s="110">
        <v>0.0008790225617334428</v>
      </c>
      <c r="E236" s="110">
        <v>1.817338146185459</v>
      </c>
      <c r="F236" s="105" t="s">
        <v>3350</v>
      </c>
      <c r="G236" s="105" t="b">
        <v>1</v>
      </c>
      <c r="H236" s="105" t="b">
        <v>0</v>
      </c>
      <c r="I236" s="105" t="b">
        <v>0</v>
      </c>
      <c r="J236" s="105" t="b">
        <v>0</v>
      </c>
      <c r="K236" s="105" t="b">
        <v>0</v>
      </c>
      <c r="L236" s="105" t="b">
        <v>0</v>
      </c>
    </row>
    <row r="237" spans="1:12" ht="15">
      <c r="A237" s="105" t="s">
        <v>2364</v>
      </c>
      <c r="B237" s="105" t="s">
        <v>2330</v>
      </c>
      <c r="C237" s="105">
        <v>3</v>
      </c>
      <c r="D237" s="110">
        <v>0.0008790225617334428</v>
      </c>
      <c r="E237" s="110">
        <v>0.8379899520161176</v>
      </c>
      <c r="F237" s="105" t="s">
        <v>3350</v>
      </c>
      <c r="G237" s="105" t="b">
        <v>0</v>
      </c>
      <c r="H237" s="105" t="b">
        <v>1</v>
      </c>
      <c r="I237" s="105" t="b">
        <v>0</v>
      </c>
      <c r="J237" s="105" t="b">
        <v>0</v>
      </c>
      <c r="K237" s="105" t="b">
        <v>0</v>
      </c>
      <c r="L237" s="105" t="b">
        <v>0</v>
      </c>
    </row>
    <row r="238" spans="1:12" ht="15">
      <c r="A238" s="105" t="s">
        <v>2544</v>
      </c>
      <c r="B238" s="105" t="s">
        <v>2363</v>
      </c>
      <c r="C238" s="105">
        <v>3</v>
      </c>
      <c r="D238" s="110">
        <v>0.0008790225617334428</v>
      </c>
      <c r="E238" s="110">
        <v>2.101231386790699</v>
      </c>
      <c r="F238" s="105" t="s">
        <v>3350</v>
      </c>
      <c r="G238" s="105" t="b">
        <v>0</v>
      </c>
      <c r="H238" s="105" t="b">
        <v>0</v>
      </c>
      <c r="I238" s="105" t="b">
        <v>0</v>
      </c>
      <c r="J238" s="105" t="b">
        <v>0</v>
      </c>
      <c r="K238" s="105" t="b">
        <v>0</v>
      </c>
      <c r="L238" s="105" t="b">
        <v>0</v>
      </c>
    </row>
    <row r="239" spans="1:12" ht="15">
      <c r="A239" s="105" t="s">
        <v>2442</v>
      </c>
      <c r="B239" s="105" t="s">
        <v>2367</v>
      </c>
      <c r="C239" s="105">
        <v>3</v>
      </c>
      <c r="D239" s="110">
        <v>0.0008790225617334428</v>
      </c>
      <c r="E239" s="110">
        <v>1.8701746353875188</v>
      </c>
      <c r="F239" s="105" t="s">
        <v>3350</v>
      </c>
      <c r="G239" s="105" t="b">
        <v>0</v>
      </c>
      <c r="H239" s="105" t="b">
        <v>0</v>
      </c>
      <c r="I239" s="105" t="b">
        <v>0</v>
      </c>
      <c r="J239" s="105" t="b">
        <v>0</v>
      </c>
      <c r="K239" s="105" t="b">
        <v>0</v>
      </c>
      <c r="L239" s="105" t="b">
        <v>0</v>
      </c>
    </row>
    <row r="240" spans="1:12" ht="15">
      <c r="A240" s="105" t="s">
        <v>2330</v>
      </c>
      <c r="B240" s="105" t="s">
        <v>2607</v>
      </c>
      <c r="C240" s="105">
        <v>3</v>
      </c>
      <c r="D240" s="110">
        <v>0.0008790225617334428</v>
      </c>
      <c r="E240" s="110">
        <v>1.5069967329746932</v>
      </c>
      <c r="F240" s="105" t="s">
        <v>3350</v>
      </c>
      <c r="G240" s="105" t="b">
        <v>0</v>
      </c>
      <c r="H240" s="105" t="b">
        <v>0</v>
      </c>
      <c r="I240" s="105" t="b">
        <v>0</v>
      </c>
      <c r="J240" s="105" t="b">
        <v>0</v>
      </c>
      <c r="K240" s="105" t="b">
        <v>0</v>
      </c>
      <c r="L240" s="105" t="b">
        <v>0</v>
      </c>
    </row>
    <row r="241" spans="1:12" ht="15">
      <c r="A241" s="105" t="s">
        <v>2479</v>
      </c>
      <c r="B241" s="105" t="s">
        <v>2965</v>
      </c>
      <c r="C241" s="105">
        <v>3</v>
      </c>
      <c r="D241" s="110">
        <v>0.0009489092897618915</v>
      </c>
      <c r="E241" s="110">
        <v>2.8951769043575744</v>
      </c>
      <c r="F241" s="105" t="s">
        <v>3350</v>
      </c>
      <c r="G241" s="105" t="b">
        <v>0</v>
      </c>
      <c r="H241" s="105" t="b">
        <v>0</v>
      </c>
      <c r="I241" s="105" t="b">
        <v>0</v>
      </c>
      <c r="J241" s="105" t="b">
        <v>0</v>
      </c>
      <c r="K241" s="105" t="b">
        <v>0</v>
      </c>
      <c r="L241" s="105" t="b">
        <v>0</v>
      </c>
    </row>
    <row r="242" spans="1:12" ht="15">
      <c r="A242" s="105" t="s">
        <v>2965</v>
      </c>
      <c r="B242" s="105" t="s">
        <v>2966</v>
      </c>
      <c r="C242" s="105">
        <v>3</v>
      </c>
      <c r="D242" s="110">
        <v>0.0009489092897618915</v>
      </c>
      <c r="E242" s="110">
        <v>3.372298159077237</v>
      </c>
      <c r="F242" s="105" t="s">
        <v>3350</v>
      </c>
      <c r="G242" s="105" t="b">
        <v>0</v>
      </c>
      <c r="H242" s="105" t="b">
        <v>0</v>
      </c>
      <c r="I242" s="105" t="b">
        <v>0</v>
      </c>
      <c r="J242" s="105" t="b">
        <v>0</v>
      </c>
      <c r="K242" s="105" t="b">
        <v>0</v>
      </c>
      <c r="L242" s="105" t="b">
        <v>0</v>
      </c>
    </row>
    <row r="243" spans="1:12" ht="15">
      <c r="A243" s="105" t="s">
        <v>2438</v>
      </c>
      <c r="B243" s="105" t="s">
        <v>2466</v>
      </c>
      <c r="C243" s="105">
        <v>3</v>
      </c>
      <c r="D243" s="110">
        <v>0.0008790225617334428</v>
      </c>
      <c r="E243" s="110">
        <v>2.382057996366393</v>
      </c>
      <c r="F243" s="105" t="s">
        <v>3350</v>
      </c>
      <c r="G243" s="105" t="b">
        <v>0</v>
      </c>
      <c r="H243" s="105" t="b">
        <v>0</v>
      </c>
      <c r="I243" s="105" t="b">
        <v>0</v>
      </c>
      <c r="J243" s="105" t="b">
        <v>0</v>
      </c>
      <c r="K243" s="105" t="b">
        <v>0</v>
      </c>
      <c r="L243" s="105" t="b">
        <v>0</v>
      </c>
    </row>
    <row r="244" spans="1:12" ht="15">
      <c r="A244" s="105" t="s">
        <v>2493</v>
      </c>
      <c r="B244" s="105" t="s">
        <v>2377</v>
      </c>
      <c r="C244" s="105">
        <v>2</v>
      </c>
      <c r="D244" s="110">
        <v>0.0006326061931745943</v>
      </c>
      <c r="E244" s="110">
        <v>2.016910501090663</v>
      </c>
      <c r="F244" s="105" t="s">
        <v>3350</v>
      </c>
      <c r="G244" s="105" t="b">
        <v>0</v>
      </c>
      <c r="H244" s="105" t="b">
        <v>0</v>
      </c>
      <c r="I244" s="105" t="b">
        <v>0</v>
      </c>
      <c r="J244" s="105" t="b">
        <v>0</v>
      </c>
      <c r="K244" s="105" t="b">
        <v>0</v>
      </c>
      <c r="L244" s="105" t="b">
        <v>0</v>
      </c>
    </row>
    <row r="245" spans="1:12" ht="15">
      <c r="A245" s="105" t="s">
        <v>2774</v>
      </c>
      <c r="B245" s="105" t="s">
        <v>2402</v>
      </c>
      <c r="C245" s="105">
        <v>2</v>
      </c>
      <c r="D245" s="110">
        <v>0.0006326061931745943</v>
      </c>
      <c r="E245" s="110">
        <v>2.52720011906298</v>
      </c>
      <c r="F245" s="105" t="s">
        <v>3350</v>
      </c>
      <c r="G245" s="105" t="b">
        <v>0</v>
      </c>
      <c r="H245" s="105" t="b">
        <v>0</v>
      </c>
      <c r="I245" s="105" t="b">
        <v>0</v>
      </c>
      <c r="J245" s="105" t="b">
        <v>0</v>
      </c>
      <c r="K245" s="105" t="b">
        <v>0</v>
      </c>
      <c r="L245" s="105" t="b">
        <v>0</v>
      </c>
    </row>
    <row r="246" spans="1:12" ht="15">
      <c r="A246" s="105" t="s">
        <v>2338</v>
      </c>
      <c r="B246" s="105" t="s">
        <v>2350</v>
      </c>
      <c r="C246" s="105">
        <v>2</v>
      </c>
      <c r="D246" s="110">
        <v>0.0006326061931745943</v>
      </c>
      <c r="E246" s="110">
        <v>0.9200004880826067</v>
      </c>
      <c r="F246" s="105" t="s">
        <v>3350</v>
      </c>
      <c r="G246" s="105" t="b">
        <v>0</v>
      </c>
      <c r="H246" s="105" t="b">
        <v>0</v>
      </c>
      <c r="I246" s="105" t="b">
        <v>0</v>
      </c>
      <c r="J246" s="105" t="b">
        <v>0</v>
      </c>
      <c r="K246" s="105" t="b">
        <v>0</v>
      </c>
      <c r="L246" s="105" t="b">
        <v>0</v>
      </c>
    </row>
    <row r="247" spans="1:12" ht="15">
      <c r="A247" s="105" t="s">
        <v>2354</v>
      </c>
      <c r="B247" s="105" t="s">
        <v>2981</v>
      </c>
      <c r="C247" s="105">
        <v>2</v>
      </c>
      <c r="D247" s="110">
        <v>0.0006326061931745943</v>
      </c>
      <c r="E247" s="110">
        <v>2.3442694354769933</v>
      </c>
      <c r="F247" s="105" t="s">
        <v>3350</v>
      </c>
      <c r="G247" s="105" t="b">
        <v>0</v>
      </c>
      <c r="H247" s="105" t="b">
        <v>0</v>
      </c>
      <c r="I247" s="105" t="b">
        <v>0</v>
      </c>
      <c r="J247" s="105" t="b">
        <v>0</v>
      </c>
      <c r="K247" s="105" t="b">
        <v>0</v>
      </c>
      <c r="L247" s="105" t="b">
        <v>0</v>
      </c>
    </row>
    <row r="248" spans="1:12" ht="15">
      <c r="A248" s="105" t="s">
        <v>2340</v>
      </c>
      <c r="B248" s="105" t="s">
        <v>2417</v>
      </c>
      <c r="C248" s="105">
        <v>2</v>
      </c>
      <c r="D248" s="110">
        <v>0.0006326061931745943</v>
      </c>
      <c r="E248" s="110">
        <v>1.3552648197784565</v>
      </c>
      <c r="F248" s="105" t="s">
        <v>3350</v>
      </c>
      <c r="G248" s="105" t="b">
        <v>0</v>
      </c>
      <c r="H248" s="105" t="b">
        <v>0</v>
      </c>
      <c r="I248" s="105" t="b">
        <v>0</v>
      </c>
      <c r="J248" s="105" t="b">
        <v>0</v>
      </c>
      <c r="K248" s="105" t="b">
        <v>0</v>
      </c>
      <c r="L248" s="105" t="b">
        <v>0</v>
      </c>
    </row>
    <row r="249" spans="1:12" ht="15">
      <c r="A249" s="105" t="s">
        <v>2351</v>
      </c>
      <c r="B249" s="105" t="s">
        <v>2331</v>
      </c>
      <c r="C249" s="105">
        <v>2</v>
      </c>
      <c r="D249" s="110">
        <v>0.0006326061931745943</v>
      </c>
      <c r="E249" s="110">
        <v>0.8159956583099497</v>
      </c>
      <c r="F249" s="105" t="s">
        <v>3350</v>
      </c>
      <c r="G249" s="105" t="b">
        <v>0</v>
      </c>
      <c r="H249" s="105" t="b">
        <v>0</v>
      </c>
      <c r="I249" s="105" t="b">
        <v>0</v>
      </c>
      <c r="J249" s="105" t="b">
        <v>0</v>
      </c>
      <c r="K249" s="105" t="b">
        <v>0</v>
      </c>
      <c r="L249" s="105" t="b">
        <v>0</v>
      </c>
    </row>
    <row r="250" spans="1:12" ht="15">
      <c r="A250" s="105" t="s">
        <v>2677</v>
      </c>
      <c r="B250" s="105" t="s">
        <v>2331</v>
      </c>
      <c r="C250" s="105">
        <v>2</v>
      </c>
      <c r="D250" s="110">
        <v>0.0006326061931745943</v>
      </c>
      <c r="E250" s="110">
        <v>1.6910569217016498</v>
      </c>
      <c r="F250" s="105" t="s">
        <v>3350</v>
      </c>
      <c r="G250" s="105" t="b">
        <v>0</v>
      </c>
      <c r="H250" s="105" t="b">
        <v>0</v>
      </c>
      <c r="I250" s="105" t="b">
        <v>0</v>
      </c>
      <c r="J250" s="105" t="b">
        <v>0</v>
      </c>
      <c r="K250" s="105" t="b">
        <v>0</v>
      </c>
      <c r="L250" s="105" t="b">
        <v>0</v>
      </c>
    </row>
    <row r="251" spans="1:12" ht="15">
      <c r="A251" s="105" t="s">
        <v>2986</v>
      </c>
      <c r="B251" s="105" t="s">
        <v>2679</v>
      </c>
      <c r="C251" s="105">
        <v>2</v>
      </c>
      <c r="D251" s="110">
        <v>0.0006326061931745943</v>
      </c>
      <c r="E251" s="110">
        <v>3.247359422468937</v>
      </c>
      <c r="F251" s="105" t="s">
        <v>3350</v>
      </c>
      <c r="G251" s="105" t="b">
        <v>0</v>
      </c>
      <c r="H251" s="105" t="b">
        <v>0</v>
      </c>
      <c r="I251" s="105" t="b">
        <v>0</v>
      </c>
      <c r="J251" s="105" t="b">
        <v>0</v>
      </c>
      <c r="K251" s="105" t="b">
        <v>0</v>
      </c>
      <c r="L251" s="105" t="b">
        <v>0</v>
      </c>
    </row>
    <row r="252" spans="1:12" ht="15">
      <c r="A252" s="105" t="s">
        <v>2366</v>
      </c>
      <c r="B252" s="105" t="s">
        <v>2530</v>
      </c>
      <c r="C252" s="105">
        <v>2</v>
      </c>
      <c r="D252" s="110">
        <v>0.0006326061931745943</v>
      </c>
      <c r="E252" s="110">
        <v>1.8739876052876365</v>
      </c>
      <c r="F252" s="105" t="s">
        <v>3350</v>
      </c>
      <c r="G252" s="105" t="b">
        <v>0</v>
      </c>
      <c r="H252" s="105" t="b">
        <v>0</v>
      </c>
      <c r="I252" s="105" t="b">
        <v>0</v>
      </c>
      <c r="J252" s="105" t="b">
        <v>0</v>
      </c>
      <c r="K252" s="105" t="b">
        <v>0</v>
      </c>
      <c r="L252" s="105" t="b">
        <v>0</v>
      </c>
    </row>
    <row r="253" spans="1:12" ht="15">
      <c r="A253" s="105" t="s">
        <v>2358</v>
      </c>
      <c r="B253" s="105" t="s">
        <v>2330</v>
      </c>
      <c r="C253" s="105">
        <v>2</v>
      </c>
      <c r="D253" s="110">
        <v>0.0006326061931745943</v>
      </c>
      <c r="E253" s="110">
        <v>0.6176950304683828</v>
      </c>
      <c r="F253" s="105" t="s">
        <v>3350</v>
      </c>
      <c r="G253" s="105" t="b">
        <v>0</v>
      </c>
      <c r="H253" s="105" t="b">
        <v>0</v>
      </c>
      <c r="I253" s="105" t="b">
        <v>0</v>
      </c>
      <c r="J253" s="105" t="b">
        <v>0</v>
      </c>
      <c r="K253" s="105" t="b">
        <v>0</v>
      </c>
      <c r="L253" s="105" t="b">
        <v>0</v>
      </c>
    </row>
    <row r="254" spans="1:12" ht="15">
      <c r="A254" s="105" t="s">
        <v>2330</v>
      </c>
      <c r="B254" s="105" t="s">
        <v>2610</v>
      </c>
      <c r="C254" s="105">
        <v>2</v>
      </c>
      <c r="D254" s="110">
        <v>0.0006326061931745943</v>
      </c>
      <c r="E254" s="110">
        <v>1.4100867199666367</v>
      </c>
      <c r="F254" s="105" t="s">
        <v>3350</v>
      </c>
      <c r="G254" s="105" t="b">
        <v>0</v>
      </c>
      <c r="H254" s="105" t="b">
        <v>0</v>
      </c>
      <c r="I254" s="105" t="b">
        <v>0</v>
      </c>
      <c r="J254" s="105" t="b">
        <v>0</v>
      </c>
      <c r="K254" s="105" t="b">
        <v>0</v>
      </c>
      <c r="L254" s="105" t="b">
        <v>0</v>
      </c>
    </row>
    <row r="255" spans="1:12" ht="15">
      <c r="A255" s="105" t="s">
        <v>2531</v>
      </c>
      <c r="B255" s="105" t="s">
        <v>2495</v>
      </c>
      <c r="C255" s="105">
        <v>2</v>
      </c>
      <c r="D255" s="110">
        <v>0.0006326061931745943</v>
      </c>
      <c r="E255" s="110">
        <v>2.40226138245468</v>
      </c>
      <c r="F255" s="105" t="s">
        <v>3350</v>
      </c>
      <c r="G255" s="105" t="b">
        <v>0</v>
      </c>
      <c r="H255" s="105" t="b">
        <v>0</v>
      </c>
      <c r="I255" s="105" t="b">
        <v>0</v>
      </c>
      <c r="J255" s="105" t="b">
        <v>0</v>
      </c>
      <c r="K255" s="105" t="b">
        <v>0</v>
      </c>
      <c r="L255" s="105" t="b">
        <v>0</v>
      </c>
    </row>
    <row r="256" spans="1:12" ht="15">
      <c r="A256" s="105" t="s">
        <v>2425</v>
      </c>
      <c r="B256" s="105" t="s">
        <v>2359</v>
      </c>
      <c r="C256" s="105">
        <v>2</v>
      </c>
      <c r="D256" s="110">
        <v>0.0006326061931745943</v>
      </c>
      <c r="E256" s="110">
        <v>1.6088701655142996</v>
      </c>
      <c r="F256" s="105" t="s">
        <v>3350</v>
      </c>
      <c r="G256" s="105" t="b">
        <v>0</v>
      </c>
      <c r="H256" s="105" t="b">
        <v>0</v>
      </c>
      <c r="I256" s="105" t="b">
        <v>0</v>
      </c>
      <c r="J256" s="105" t="b">
        <v>0</v>
      </c>
      <c r="K256" s="105" t="b">
        <v>0</v>
      </c>
      <c r="L256" s="105" t="b">
        <v>0</v>
      </c>
    </row>
    <row r="257" spans="1:12" ht="15">
      <c r="A257" s="105" t="s">
        <v>2435</v>
      </c>
      <c r="B257" s="105" t="s">
        <v>2418</v>
      </c>
      <c r="C257" s="105">
        <v>2</v>
      </c>
      <c r="D257" s="110">
        <v>0.0006326061931745943</v>
      </c>
      <c r="E257" s="110">
        <v>2.1334160701621</v>
      </c>
      <c r="F257" s="105" t="s">
        <v>3350</v>
      </c>
      <c r="G257" s="105" t="b">
        <v>0</v>
      </c>
      <c r="H257" s="105" t="b">
        <v>0</v>
      </c>
      <c r="I257" s="105" t="b">
        <v>0</v>
      </c>
      <c r="J257" s="105" t="b">
        <v>0</v>
      </c>
      <c r="K257" s="105" t="b">
        <v>0</v>
      </c>
      <c r="L257" s="105" t="b">
        <v>0</v>
      </c>
    </row>
    <row r="258" spans="1:12" ht="15">
      <c r="A258" s="105" t="s">
        <v>2404</v>
      </c>
      <c r="B258" s="105" t="s">
        <v>2386</v>
      </c>
      <c r="C258" s="105">
        <v>2</v>
      </c>
      <c r="D258" s="110">
        <v>0.0006326061931745943</v>
      </c>
      <c r="E258" s="110">
        <v>1.6956045494523704</v>
      </c>
      <c r="F258" s="105" t="s">
        <v>3350</v>
      </c>
      <c r="G258" s="105" t="b">
        <v>1</v>
      </c>
      <c r="H258" s="105" t="b">
        <v>0</v>
      </c>
      <c r="I258" s="105" t="b">
        <v>0</v>
      </c>
      <c r="J258" s="105" t="b">
        <v>1</v>
      </c>
      <c r="K258" s="105" t="b">
        <v>0</v>
      </c>
      <c r="L258" s="105" t="b">
        <v>0</v>
      </c>
    </row>
    <row r="259" spans="1:12" ht="15">
      <c r="A259" s="105" t="s">
        <v>2787</v>
      </c>
      <c r="B259" s="105" t="s">
        <v>2336</v>
      </c>
      <c r="C259" s="105">
        <v>2</v>
      </c>
      <c r="D259" s="110">
        <v>0.0006326061931745943</v>
      </c>
      <c r="E259" s="110">
        <v>1.9251401277350177</v>
      </c>
      <c r="F259" s="105" t="s">
        <v>3350</v>
      </c>
      <c r="G259" s="105" t="b">
        <v>0</v>
      </c>
      <c r="H259" s="105" t="b">
        <v>0</v>
      </c>
      <c r="I259" s="105" t="b">
        <v>0</v>
      </c>
      <c r="J259" s="105" t="b">
        <v>0</v>
      </c>
      <c r="K259" s="105" t="b">
        <v>0</v>
      </c>
      <c r="L259" s="105" t="b">
        <v>0</v>
      </c>
    </row>
    <row r="260" spans="1:12" ht="15">
      <c r="A260" s="105" t="s">
        <v>2358</v>
      </c>
      <c r="B260" s="105" t="s">
        <v>2380</v>
      </c>
      <c r="C260" s="105">
        <v>2</v>
      </c>
      <c r="D260" s="110">
        <v>0.0006326061931745943</v>
      </c>
      <c r="E260" s="110">
        <v>1.4038152105233017</v>
      </c>
      <c r="F260" s="105" t="s">
        <v>3350</v>
      </c>
      <c r="G260" s="105" t="b">
        <v>0</v>
      </c>
      <c r="H260" s="105" t="b">
        <v>0</v>
      </c>
      <c r="I260" s="105" t="b">
        <v>0</v>
      </c>
      <c r="J260" s="105" t="b">
        <v>0</v>
      </c>
      <c r="K260" s="105" t="b">
        <v>0</v>
      </c>
      <c r="L260" s="105" t="b">
        <v>0</v>
      </c>
    </row>
    <row r="261" spans="1:12" ht="15">
      <c r="A261" s="105" t="s">
        <v>2372</v>
      </c>
      <c r="B261" s="105" t="s">
        <v>2612</v>
      </c>
      <c r="C261" s="105">
        <v>2</v>
      </c>
      <c r="D261" s="110">
        <v>0.0006326061931745943</v>
      </c>
      <c r="E261" s="110">
        <v>2.1292601103909425</v>
      </c>
      <c r="F261" s="105" t="s">
        <v>3350</v>
      </c>
      <c r="G261" s="105" t="b">
        <v>0</v>
      </c>
      <c r="H261" s="105" t="b">
        <v>0</v>
      </c>
      <c r="I261" s="105" t="b">
        <v>0</v>
      </c>
      <c r="J261" s="105" t="b">
        <v>0</v>
      </c>
      <c r="K261" s="105" t="b">
        <v>0</v>
      </c>
      <c r="L261" s="105" t="b">
        <v>0</v>
      </c>
    </row>
    <row r="262" spans="1:12" ht="15">
      <c r="A262" s="105" t="s">
        <v>2455</v>
      </c>
      <c r="B262" s="105" t="s">
        <v>2366</v>
      </c>
      <c r="C262" s="105">
        <v>2</v>
      </c>
      <c r="D262" s="110">
        <v>0.0006326061931745943</v>
      </c>
      <c r="E262" s="110">
        <v>1.752509400788843</v>
      </c>
      <c r="F262" s="105" t="s">
        <v>3350</v>
      </c>
      <c r="G262" s="105" t="b">
        <v>0</v>
      </c>
      <c r="H262" s="105" t="b">
        <v>0</v>
      </c>
      <c r="I262" s="105" t="b">
        <v>0</v>
      </c>
      <c r="J262" s="105" t="b">
        <v>0</v>
      </c>
      <c r="K262" s="105" t="b">
        <v>0</v>
      </c>
      <c r="L262" s="105" t="b">
        <v>0</v>
      </c>
    </row>
    <row r="263" spans="1:12" ht="15">
      <c r="A263" s="105" t="s">
        <v>2366</v>
      </c>
      <c r="B263" s="105" t="s">
        <v>2472</v>
      </c>
      <c r="C263" s="105">
        <v>2</v>
      </c>
      <c r="D263" s="110">
        <v>0.0006326061931745943</v>
      </c>
      <c r="E263" s="110">
        <v>1.8159956583099497</v>
      </c>
      <c r="F263" s="105" t="s">
        <v>3350</v>
      </c>
      <c r="G263" s="105" t="b">
        <v>0</v>
      </c>
      <c r="H263" s="105" t="b">
        <v>0</v>
      </c>
      <c r="I263" s="105" t="b">
        <v>0</v>
      </c>
      <c r="J263" s="105" t="b">
        <v>0</v>
      </c>
      <c r="K263" s="105" t="b">
        <v>0</v>
      </c>
      <c r="L263" s="105" t="b">
        <v>0</v>
      </c>
    </row>
    <row r="264" spans="1:12" ht="15">
      <c r="A264" s="105" t="s">
        <v>2499</v>
      </c>
      <c r="B264" s="105" t="s">
        <v>2388</v>
      </c>
      <c r="C264" s="105">
        <v>2</v>
      </c>
      <c r="D264" s="110">
        <v>0.0006326061931745943</v>
      </c>
      <c r="E264" s="110">
        <v>1.968605821516108</v>
      </c>
      <c r="F264" s="105" t="s">
        <v>3350</v>
      </c>
      <c r="G264" s="105" t="b">
        <v>0</v>
      </c>
      <c r="H264" s="105" t="b">
        <v>0</v>
      </c>
      <c r="I264" s="105" t="b">
        <v>0</v>
      </c>
      <c r="J264" s="105" t="b">
        <v>0</v>
      </c>
      <c r="K264" s="105" t="b">
        <v>0</v>
      </c>
      <c r="L264" s="105" t="b">
        <v>0</v>
      </c>
    </row>
    <row r="265" spans="1:12" ht="15">
      <c r="A265" s="105" t="s">
        <v>2613</v>
      </c>
      <c r="B265" s="105" t="s">
        <v>2426</v>
      </c>
      <c r="C265" s="105">
        <v>2</v>
      </c>
      <c r="D265" s="110">
        <v>0.0006326061931745943</v>
      </c>
      <c r="E265" s="110">
        <v>2.372298159077237</v>
      </c>
      <c r="F265" s="105" t="s">
        <v>3350</v>
      </c>
      <c r="G265" s="105" t="b">
        <v>0</v>
      </c>
      <c r="H265" s="105" t="b">
        <v>0</v>
      </c>
      <c r="I265" s="105" t="b">
        <v>0</v>
      </c>
      <c r="J265" s="105" t="b">
        <v>0</v>
      </c>
      <c r="K265" s="105" t="b">
        <v>0</v>
      </c>
      <c r="L265" s="105" t="b">
        <v>0</v>
      </c>
    </row>
    <row r="266" spans="1:12" ht="15">
      <c r="A266" s="105" t="s">
        <v>2366</v>
      </c>
      <c r="B266" s="105" t="s">
        <v>2456</v>
      </c>
      <c r="C266" s="105">
        <v>2</v>
      </c>
      <c r="D266" s="110">
        <v>0.0006326061931745943</v>
      </c>
      <c r="E266" s="110">
        <v>1.7648431358625682</v>
      </c>
      <c r="F266" s="105" t="s">
        <v>3350</v>
      </c>
      <c r="G266" s="105" t="b">
        <v>0</v>
      </c>
      <c r="H266" s="105" t="b">
        <v>0</v>
      </c>
      <c r="I266" s="105" t="b">
        <v>0</v>
      </c>
      <c r="J266" s="105" t="b">
        <v>0</v>
      </c>
      <c r="K266" s="105" t="b">
        <v>0</v>
      </c>
      <c r="L266" s="105" t="b">
        <v>0</v>
      </c>
    </row>
    <row r="267" spans="1:12" ht="15">
      <c r="A267" s="105" t="s">
        <v>2352</v>
      </c>
      <c r="B267" s="105" t="s">
        <v>2347</v>
      </c>
      <c r="C267" s="105">
        <v>2</v>
      </c>
      <c r="D267" s="110">
        <v>0.0006326061931745943</v>
      </c>
      <c r="E267" s="110">
        <v>1.03817964104361</v>
      </c>
      <c r="F267" s="105" t="s">
        <v>3350</v>
      </c>
      <c r="G267" s="105" t="b">
        <v>0</v>
      </c>
      <c r="H267" s="105" t="b">
        <v>0</v>
      </c>
      <c r="I267" s="105" t="b">
        <v>0</v>
      </c>
      <c r="J267" s="105" t="b">
        <v>0</v>
      </c>
      <c r="K267" s="105" t="b">
        <v>0</v>
      </c>
      <c r="L267" s="105" t="b">
        <v>0</v>
      </c>
    </row>
    <row r="268" spans="1:12" ht="15">
      <c r="A268" s="105" t="s">
        <v>2536</v>
      </c>
      <c r="B268" s="105" t="s">
        <v>2334</v>
      </c>
      <c r="C268" s="105">
        <v>2</v>
      </c>
      <c r="D268" s="110">
        <v>0.0006326061931745943</v>
      </c>
      <c r="E268" s="110">
        <v>1.506010819993042</v>
      </c>
      <c r="F268" s="105" t="s">
        <v>3350</v>
      </c>
      <c r="G268" s="105" t="b">
        <v>0</v>
      </c>
      <c r="H268" s="105" t="b">
        <v>0</v>
      </c>
      <c r="I268" s="105" t="b">
        <v>0</v>
      </c>
      <c r="J268" s="105" t="b">
        <v>0</v>
      </c>
      <c r="K268" s="105" t="b">
        <v>0</v>
      </c>
      <c r="L268" s="105" t="b">
        <v>0</v>
      </c>
    </row>
    <row r="269" spans="1:12" ht="15">
      <c r="A269" s="105" t="s">
        <v>2806</v>
      </c>
      <c r="B269" s="105" t="s">
        <v>2404</v>
      </c>
      <c r="C269" s="105">
        <v>2</v>
      </c>
      <c r="D269" s="110">
        <v>0.0006326061931745943</v>
      </c>
      <c r="E269" s="110">
        <v>2.5593848024343813</v>
      </c>
      <c r="F269" s="105" t="s">
        <v>3350</v>
      </c>
      <c r="G269" s="105" t="b">
        <v>0</v>
      </c>
      <c r="H269" s="105" t="b">
        <v>0</v>
      </c>
      <c r="I269" s="105" t="b">
        <v>0</v>
      </c>
      <c r="J269" s="105" t="b">
        <v>1</v>
      </c>
      <c r="K269" s="105" t="b">
        <v>0</v>
      </c>
      <c r="L269" s="105" t="b">
        <v>0</v>
      </c>
    </row>
    <row r="270" spans="1:12" ht="15">
      <c r="A270" s="105" t="s">
        <v>2366</v>
      </c>
      <c r="B270" s="105" t="s">
        <v>2421</v>
      </c>
      <c r="C270" s="105">
        <v>2</v>
      </c>
      <c r="D270" s="110">
        <v>0.0006326061931745943</v>
      </c>
      <c r="E270" s="110">
        <v>1.6776929601436683</v>
      </c>
      <c r="F270" s="105" t="s">
        <v>3350</v>
      </c>
      <c r="G270" s="105" t="b">
        <v>0</v>
      </c>
      <c r="H270" s="105" t="b">
        <v>0</v>
      </c>
      <c r="I270" s="105" t="b">
        <v>0</v>
      </c>
      <c r="J270" s="105" t="b">
        <v>0</v>
      </c>
      <c r="K270" s="105" t="b">
        <v>0</v>
      </c>
      <c r="L270" s="105" t="b">
        <v>0</v>
      </c>
    </row>
    <row r="271" spans="1:12" ht="15">
      <c r="A271" s="105" t="s">
        <v>2331</v>
      </c>
      <c r="B271" s="105" t="s">
        <v>2695</v>
      </c>
      <c r="C271" s="105">
        <v>2</v>
      </c>
      <c r="D271" s="110">
        <v>0.0006326061931745943</v>
      </c>
      <c r="E271" s="110">
        <v>1.6293113257568443</v>
      </c>
      <c r="F271" s="105" t="s">
        <v>3350</v>
      </c>
      <c r="G271" s="105" t="b">
        <v>0</v>
      </c>
      <c r="H271" s="105" t="b">
        <v>0</v>
      </c>
      <c r="I271" s="105" t="b">
        <v>0</v>
      </c>
      <c r="J271" s="105" t="b">
        <v>0</v>
      </c>
      <c r="K271" s="105" t="b">
        <v>0</v>
      </c>
      <c r="L271" s="105" t="b">
        <v>0</v>
      </c>
    </row>
    <row r="272" spans="1:12" ht="15">
      <c r="A272" s="105" t="s">
        <v>2355</v>
      </c>
      <c r="B272" s="105" t="s">
        <v>2809</v>
      </c>
      <c r="C272" s="105">
        <v>2</v>
      </c>
      <c r="D272" s="110">
        <v>0.0006326061931745943</v>
      </c>
      <c r="E272" s="110">
        <v>2.1962069000215556</v>
      </c>
      <c r="F272" s="105" t="s">
        <v>3350</v>
      </c>
      <c r="G272" s="105" t="b">
        <v>0</v>
      </c>
      <c r="H272" s="105" t="b">
        <v>0</v>
      </c>
      <c r="I272" s="105" t="b">
        <v>0</v>
      </c>
      <c r="J272" s="105" t="b">
        <v>0</v>
      </c>
      <c r="K272" s="105" t="b">
        <v>0</v>
      </c>
      <c r="L272" s="105" t="b">
        <v>0</v>
      </c>
    </row>
    <row r="273" spans="1:12" ht="15">
      <c r="A273" s="105" t="s">
        <v>2358</v>
      </c>
      <c r="B273" s="105" t="s">
        <v>2696</v>
      </c>
      <c r="C273" s="105">
        <v>2</v>
      </c>
      <c r="D273" s="110">
        <v>0.0006326061931745943</v>
      </c>
      <c r="E273" s="110">
        <v>2.1819664609069456</v>
      </c>
      <c r="F273" s="105" t="s">
        <v>3350</v>
      </c>
      <c r="G273" s="105" t="b">
        <v>0</v>
      </c>
      <c r="H273" s="105" t="b">
        <v>0</v>
      </c>
      <c r="I273" s="105" t="b">
        <v>0</v>
      </c>
      <c r="J273" s="105" t="b">
        <v>0</v>
      </c>
      <c r="K273" s="105" t="b">
        <v>0</v>
      </c>
      <c r="L273" s="105" t="b">
        <v>0</v>
      </c>
    </row>
    <row r="274" spans="1:12" ht="15">
      <c r="A274" s="105" t="s">
        <v>2696</v>
      </c>
      <c r="B274" s="105" t="s">
        <v>2339</v>
      </c>
      <c r="C274" s="105">
        <v>2</v>
      </c>
      <c r="D274" s="110">
        <v>0.0006326061931745943</v>
      </c>
      <c r="E274" s="110">
        <v>1.9831320747127046</v>
      </c>
      <c r="F274" s="105" t="s">
        <v>3350</v>
      </c>
      <c r="G274" s="105" t="b">
        <v>0</v>
      </c>
      <c r="H274" s="105" t="b">
        <v>0</v>
      </c>
      <c r="I274" s="105" t="b">
        <v>0</v>
      </c>
      <c r="J274" s="105" t="b">
        <v>0</v>
      </c>
      <c r="K274" s="105" t="b">
        <v>0</v>
      </c>
      <c r="L274" s="105" t="b">
        <v>0</v>
      </c>
    </row>
    <row r="275" spans="1:12" ht="15">
      <c r="A275" s="105" t="s">
        <v>2529</v>
      </c>
      <c r="B275" s="105" t="s">
        <v>2406</v>
      </c>
      <c r="C275" s="105">
        <v>2</v>
      </c>
      <c r="D275" s="110">
        <v>0.0006326061931745943</v>
      </c>
      <c r="E275" s="110">
        <v>2.1292601103909425</v>
      </c>
      <c r="F275" s="105" t="s">
        <v>3350</v>
      </c>
      <c r="G275" s="105" t="b">
        <v>0</v>
      </c>
      <c r="H275" s="105" t="b">
        <v>0</v>
      </c>
      <c r="I275" s="105" t="b">
        <v>0</v>
      </c>
      <c r="J275" s="105" t="b">
        <v>0</v>
      </c>
      <c r="K275" s="105" t="b">
        <v>0</v>
      </c>
      <c r="L275" s="105" t="b">
        <v>0</v>
      </c>
    </row>
    <row r="276" spans="1:12" ht="15">
      <c r="A276" s="105" t="s">
        <v>2352</v>
      </c>
      <c r="B276" s="105" t="s">
        <v>2614</v>
      </c>
      <c r="C276" s="105">
        <v>2</v>
      </c>
      <c r="D276" s="110">
        <v>0.0006326061931745943</v>
      </c>
      <c r="E276" s="110">
        <v>1.9074113607745862</v>
      </c>
      <c r="F276" s="105" t="s">
        <v>3350</v>
      </c>
      <c r="G276" s="105" t="b">
        <v>0</v>
      </c>
      <c r="H276" s="105" t="b">
        <v>0</v>
      </c>
      <c r="I276" s="105" t="b">
        <v>0</v>
      </c>
      <c r="J276" s="105" t="b">
        <v>0</v>
      </c>
      <c r="K276" s="105" t="b">
        <v>0</v>
      </c>
      <c r="L276" s="105" t="b">
        <v>0</v>
      </c>
    </row>
    <row r="277" spans="1:12" ht="15">
      <c r="A277" s="105" t="s">
        <v>2419</v>
      </c>
      <c r="B277" s="105" t="s">
        <v>2816</v>
      </c>
      <c r="C277" s="105">
        <v>2</v>
      </c>
      <c r="D277" s="110">
        <v>0.0006326061931745943</v>
      </c>
      <c r="E277" s="110">
        <v>2.5941469086935935</v>
      </c>
      <c r="F277" s="105" t="s">
        <v>3350</v>
      </c>
      <c r="G277" s="105" t="b">
        <v>0</v>
      </c>
      <c r="H277" s="105" t="b">
        <v>1</v>
      </c>
      <c r="I277" s="105" t="b">
        <v>0</v>
      </c>
      <c r="J277" s="105" t="b">
        <v>0</v>
      </c>
      <c r="K277" s="105" t="b">
        <v>0</v>
      </c>
      <c r="L277" s="105" t="b">
        <v>0</v>
      </c>
    </row>
    <row r="278" spans="1:12" ht="15">
      <c r="A278" s="105" t="s">
        <v>2817</v>
      </c>
      <c r="B278" s="105" t="s">
        <v>2435</v>
      </c>
      <c r="C278" s="105">
        <v>2</v>
      </c>
      <c r="D278" s="110">
        <v>0.0006326061931745943</v>
      </c>
      <c r="E278" s="110">
        <v>2.673328154741218</v>
      </c>
      <c r="F278" s="105" t="s">
        <v>3350</v>
      </c>
      <c r="G278" s="105" t="b">
        <v>1</v>
      </c>
      <c r="H278" s="105" t="b">
        <v>0</v>
      </c>
      <c r="I278" s="105" t="b">
        <v>0</v>
      </c>
      <c r="J278" s="105" t="b">
        <v>0</v>
      </c>
      <c r="K278" s="105" t="b">
        <v>0</v>
      </c>
      <c r="L278" s="105" t="b">
        <v>0</v>
      </c>
    </row>
    <row r="279" spans="1:12" ht="15">
      <c r="A279" s="105" t="s">
        <v>2435</v>
      </c>
      <c r="B279" s="105" t="s">
        <v>2386</v>
      </c>
      <c r="C279" s="105">
        <v>2</v>
      </c>
      <c r="D279" s="110">
        <v>0.0006326061931745943</v>
      </c>
      <c r="E279" s="110">
        <v>1.968605821516108</v>
      </c>
      <c r="F279" s="105" t="s">
        <v>3350</v>
      </c>
      <c r="G279" s="105" t="b">
        <v>0</v>
      </c>
      <c r="H279" s="105" t="b">
        <v>0</v>
      </c>
      <c r="I279" s="105" t="b">
        <v>0</v>
      </c>
      <c r="J279" s="105" t="b">
        <v>1</v>
      </c>
      <c r="K279" s="105" t="b">
        <v>0</v>
      </c>
      <c r="L279" s="105" t="b">
        <v>0</v>
      </c>
    </row>
    <row r="280" spans="1:12" ht="15">
      <c r="A280" s="105" t="s">
        <v>3022</v>
      </c>
      <c r="B280" s="105" t="s">
        <v>2331</v>
      </c>
      <c r="C280" s="105">
        <v>2</v>
      </c>
      <c r="D280" s="110">
        <v>0.0006326061931745943</v>
      </c>
      <c r="E280" s="110">
        <v>1.9920869173656308</v>
      </c>
      <c r="F280" s="105" t="s">
        <v>3350</v>
      </c>
      <c r="G280" s="105" t="b">
        <v>1</v>
      </c>
      <c r="H280" s="105" t="b">
        <v>0</v>
      </c>
      <c r="I280" s="105" t="b">
        <v>0</v>
      </c>
      <c r="J280" s="105" t="b">
        <v>0</v>
      </c>
      <c r="K280" s="105" t="b">
        <v>0</v>
      </c>
      <c r="L280" s="105" t="b">
        <v>0</v>
      </c>
    </row>
    <row r="281" spans="1:12" ht="15">
      <c r="A281" s="105" t="s">
        <v>2331</v>
      </c>
      <c r="B281" s="105" t="s">
        <v>2819</v>
      </c>
      <c r="C281" s="105">
        <v>2</v>
      </c>
      <c r="D281" s="110">
        <v>0.0006326061931745943</v>
      </c>
      <c r="E281" s="110">
        <v>1.7542500623651442</v>
      </c>
      <c r="F281" s="105" t="s">
        <v>3350</v>
      </c>
      <c r="G281" s="105" t="b">
        <v>0</v>
      </c>
      <c r="H281" s="105" t="b">
        <v>0</v>
      </c>
      <c r="I281" s="105" t="b">
        <v>0</v>
      </c>
      <c r="J281" s="105" t="b">
        <v>1</v>
      </c>
      <c r="K281" s="105" t="b">
        <v>0</v>
      </c>
      <c r="L281" s="105" t="b">
        <v>0</v>
      </c>
    </row>
    <row r="282" spans="1:12" ht="15">
      <c r="A282" s="105" t="s">
        <v>2701</v>
      </c>
      <c r="B282" s="105" t="s">
        <v>2623</v>
      </c>
      <c r="C282" s="105">
        <v>2</v>
      </c>
      <c r="D282" s="110">
        <v>0.0006326061931745943</v>
      </c>
      <c r="E282" s="110">
        <v>2.8494194137968996</v>
      </c>
      <c r="F282" s="105" t="s">
        <v>3350</v>
      </c>
      <c r="G282" s="105" t="b">
        <v>0</v>
      </c>
      <c r="H282" s="105" t="b">
        <v>1</v>
      </c>
      <c r="I282" s="105" t="b">
        <v>0</v>
      </c>
      <c r="J282" s="105" t="b">
        <v>0</v>
      </c>
      <c r="K282" s="105" t="b">
        <v>0</v>
      </c>
      <c r="L282" s="105" t="b">
        <v>0</v>
      </c>
    </row>
    <row r="283" spans="1:12" ht="15">
      <c r="A283" s="105" t="s">
        <v>2422</v>
      </c>
      <c r="B283" s="105" t="s">
        <v>2702</v>
      </c>
      <c r="C283" s="105">
        <v>2</v>
      </c>
      <c r="D283" s="110">
        <v>0.0006326061931745943</v>
      </c>
      <c r="E283" s="110">
        <v>2.4344460658260814</v>
      </c>
      <c r="F283" s="105" t="s">
        <v>3350</v>
      </c>
      <c r="G283" s="105" t="b">
        <v>0</v>
      </c>
      <c r="H283" s="105" t="b">
        <v>0</v>
      </c>
      <c r="I283" s="105" t="b">
        <v>0</v>
      </c>
      <c r="J283" s="105" t="b">
        <v>0</v>
      </c>
      <c r="K283" s="105" t="b">
        <v>0</v>
      </c>
      <c r="L283" s="105" t="b">
        <v>0</v>
      </c>
    </row>
    <row r="284" spans="1:12" ht="15">
      <c r="A284" s="105" t="s">
        <v>2333</v>
      </c>
      <c r="B284" s="105" t="s">
        <v>2346</v>
      </c>
      <c r="C284" s="105">
        <v>2</v>
      </c>
      <c r="D284" s="110">
        <v>0.0006326061931745943</v>
      </c>
      <c r="E284" s="110">
        <v>0.7746029731517245</v>
      </c>
      <c r="F284" s="105" t="s">
        <v>3350</v>
      </c>
      <c r="G284" s="105" t="b">
        <v>0</v>
      </c>
      <c r="H284" s="105" t="b">
        <v>0</v>
      </c>
      <c r="I284" s="105" t="b">
        <v>0</v>
      </c>
      <c r="J284" s="105" t="b">
        <v>0</v>
      </c>
      <c r="K284" s="105" t="b">
        <v>0</v>
      </c>
      <c r="L284" s="105" t="b">
        <v>0</v>
      </c>
    </row>
    <row r="285" spans="1:12" ht="15">
      <c r="A285" s="105" t="s">
        <v>2429</v>
      </c>
      <c r="B285" s="105" t="s">
        <v>3027</v>
      </c>
      <c r="C285" s="105">
        <v>2</v>
      </c>
      <c r="D285" s="110">
        <v>0.0006326061931745943</v>
      </c>
      <c r="E285" s="110">
        <v>2.7702381677492744</v>
      </c>
      <c r="F285" s="105" t="s">
        <v>3350</v>
      </c>
      <c r="G285" s="105" t="b">
        <v>0</v>
      </c>
      <c r="H285" s="105" t="b">
        <v>0</v>
      </c>
      <c r="I285" s="105" t="b">
        <v>0</v>
      </c>
      <c r="J285" s="105" t="b">
        <v>0</v>
      </c>
      <c r="K285" s="105" t="b">
        <v>0</v>
      </c>
      <c r="L285" s="105" t="b">
        <v>0</v>
      </c>
    </row>
    <row r="286" spans="1:12" ht="15">
      <c r="A286" s="105" t="s">
        <v>2505</v>
      </c>
      <c r="B286" s="105" t="s">
        <v>2407</v>
      </c>
      <c r="C286" s="105">
        <v>2</v>
      </c>
      <c r="D286" s="110">
        <v>0.0006326061931745943</v>
      </c>
      <c r="E286" s="110">
        <v>2.0712681634132557</v>
      </c>
      <c r="F286" s="105" t="s">
        <v>3350</v>
      </c>
      <c r="G286" s="105" t="b">
        <v>0</v>
      </c>
      <c r="H286" s="105" t="b">
        <v>0</v>
      </c>
      <c r="I286" s="105" t="b">
        <v>0</v>
      </c>
      <c r="J286" s="105" t="b">
        <v>1</v>
      </c>
      <c r="K286" s="105" t="b">
        <v>0</v>
      </c>
      <c r="L286" s="105" t="b">
        <v>0</v>
      </c>
    </row>
    <row r="287" spans="1:12" ht="15">
      <c r="A287" s="105" t="s">
        <v>2353</v>
      </c>
      <c r="B287" s="105" t="s">
        <v>2332</v>
      </c>
      <c r="C287" s="105">
        <v>2</v>
      </c>
      <c r="D287" s="110">
        <v>0.0006326061931745943</v>
      </c>
      <c r="E287" s="110">
        <v>0.825755495599106</v>
      </c>
      <c r="F287" s="105" t="s">
        <v>3350</v>
      </c>
      <c r="G287" s="105" t="b">
        <v>0</v>
      </c>
      <c r="H287" s="105" t="b">
        <v>0</v>
      </c>
      <c r="I287" s="105" t="b">
        <v>0</v>
      </c>
      <c r="J287" s="105" t="b">
        <v>0</v>
      </c>
      <c r="K287" s="105" t="b">
        <v>0</v>
      </c>
      <c r="L287" s="105" t="b">
        <v>0</v>
      </c>
    </row>
    <row r="288" spans="1:12" ht="15">
      <c r="A288" s="105" t="s">
        <v>3034</v>
      </c>
      <c r="B288" s="105" t="s">
        <v>2824</v>
      </c>
      <c r="C288" s="105">
        <v>2</v>
      </c>
      <c r="D288" s="110">
        <v>0.0006326061931745943</v>
      </c>
      <c r="E288" s="110">
        <v>3.372298159077237</v>
      </c>
      <c r="F288" s="105" t="s">
        <v>3350</v>
      </c>
      <c r="G288" s="105" t="b">
        <v>0</v>
      </c>
      <c r="H288" s="105" t="b">
        <v>0</v>
      </c>
      <c r="I288" s="105" t="b">
        <v>0</v>
      </c>
      <c r="J288" s="105" t="b">
        <v>0</v>
      </c>
      <c r="K288" s="105" t="b">
        <v>0</v>
      </c>
      <c r="L288" s="105" t="b">
        <v>0</v>
      </c>
    </row>
    <row r="289" spans="1:12" ht="15">
      <c r="A289" s="105" t="s">
        <v>2824</v>
      </c>
      <c r="B289" s="105" t="s">
        <v>3035</v>
      </c>
      <c r="C289" s="105">
        <v>2</v>
      </c>
      <c r="D289" s="110">
        <v>0.0006326061931745943</v>
      </c>
      <c r="E289" s="110">
        <v>3.372298159077237</v>
      </c>
      <c r="F289" s="105" t="s">
        <v>3350</v>
      </c>
      <c r="G289" s="105" t="b">
        <v>0</v>
      </c>
      <c r="H289" s="105" t="b">
        <v>0</v>
      </c>
      <c r="I289" s="105" t="b">
        <v>0</v>
      </c>
      <c r="J289" s="105" t="b">
        <v>0</v>
      </c>
      <c r="K289" s="105" t="b">
        <v>0</v>
      </c>
      <c r="L289" s="105" t="b">
        <v>0</v>
      </c>
    </row>
    <row r="290" spans="1:12" ht="15">
      <c r="A290" s="105" t="s">
        <v>3035</v>
      </c>
      <c r="B290" s="105" t="s">
        <v>2402</v>
      </c>
      <c r="C290" s="105">
        <v>2</v>
      </c>
      <c r="D290" s="110">
        <v>0.0006326061931745943</v>
      </c>
      <c r="E290" s="110">
        <v>2.7032913781186614</v>
      </c>
      <c r="F290" s="105" t="s">
        <v>3350</v>
      </c>
      <c r="G290" s="105" t="b">
        <v>0</v>
      </c>
      <c r="H290" s="105" t="b">
        <v>0</v>
      </c>
      <c r="I290" s="105" t="b">
        <v>0</v>
      </c>
      <c r="J290" s="105" t="b">
        <v>0</v>
      </c>
      <c r="K290" s="105" t="b">
        <v>0</v>
      </c>
      <c r="L290" s="105" t="b">
        <v>0</v>
      </c>
    </row>
    <row r="291" spans="1:12" ht="15">
      <c r="A291" s="105" t="s">
        <v>2338</v>
      </c>
      <c r="B291" s="105" t="s">
        <v>2336</v>
      </c>
      <c r="C291" s="105">
        <v>2</v>
      </c>
      <c r="D291" s="110">
        <v>0.0006326061931745943</v>
      </c>
      <c r="E291" s="110">
        <v>0.7032913781186614</v>
      </c>
      <c r="F291" s="105" t="s">
        <v>3350</v>
      </c>
      <c r="G291" s="105" t="b">
        <v>0</v>
      </c>
      <c r="H291" s="105" t="b">
        <v>0</v>
      </c>
      <c r="I291" s="105" t="b">
        <v>0</v>
      </c>
      <c r="J291" s="105" t="b">
        <v>0</v>
      </c>
      <c r="K291" s="105" t="b">
        <v>0</v>
      </c>
      <c r="L291" s="105" t="b">
        <v>0</v>
      </c>
    </row>
    <row r="292" spans="1:12" ht="15">
      <c r="A292" s="105" t="s">
        <v>2336</v>
      </c>
      <c r="B292" s="105" t="s">
        <v>3036</v>
      </c>
      <c r="C292" s="105">
        <v>2</v>
      </c>
      <c r="D292" s="110">
        <v>0.0006326061931745943</v>
      </c>
      <c r="E292" s="110">
        <v>2.205966737310712</v>
      </c>
      <c r="F292" s="105" t="s">
        <v>3350</v>
      </c>
      <c r="G292" s="105" t="b">
        <v>0</v>
      </c>
      <c r="H292" s="105" t="b">
        <v>0</v>
      </c>
      <c r="I292" s="105" t="b">
        <v>0</v>
      </c>
      <c r="J292" s="105" t="b">
        <v>0</v>
      </c>
      <c r="K292" s="105" t="b">
        <v>0</v>
      </c>
      <c r="L292" s="105" t="b">
        <v>0</v>
      </c>
    </row>
    <row r="293" spans="1:12" ht="15">
      <c r="A293" s="105" t="s">
        <v>2350</v>
      </c>
      <c r="B293" s="105" t="s">
        <v>2362</v>
      </c>
      <c r="C293" s="105">
        <v>2</v>
      </c>
      <c r="D293" s="110">
        <v>0.0006326061931745943</v>
      </c>
      <c r="E293" s="110">
        <v>1.867148180757331</v>
      </c>
      <c r="F293" s="105" t="s">
        <v>3350</v>
      </c>
      <c r="G293" s="105" t="b">
        <v>0</v>
      </c>
      <c r="H293" s="105" t="b">
        <v>0</v>
      </c>
      <c r="I293" s="105" t="b">
        <v>0</v>
      </c>
      <c r="J293" s="105" t="b">
        <v>0</v>
      </c>
      <c r="K293" s="105" t="b">
        <v>0</v>
      </c>
      <c r="L293" s="105" t="b">
        <v>0</v>
      </c>
    </row>
    <row r="294" spans="1:12" ht="15">
      <c r="A294" s="105" t="s">
        <v>2410</v>
      </c>
      <c r="B294" s="105" t="s">
        <v>2628</v>
      </c>
      <c r="C294" s="105">
        <v>2</v>
      </c>
      <c r="D294" s="110">
        <v>0.0006326061931745943</v>
      </c>
      <c r="E294" s="110">
        <v>2.305351369446624</v>
      </c>
      <c r="F294" s="105" t="s">
        <v>3350</v>
      </c>
      <c r="G294" s="105" t="b">
        <v>0</v>
      </c>
      <c r="H294" s="105" t="b">
        <v>0</v>
      </c>
      <c r="I294" s="105" t="b">
        <v>0</v>
      </c>
      <c r="J294" s="105" t="b">
        <v>0</v>
      </c>
      <c r="K294" s="105" t="b">
        <v>0</v>
      </c>
      <c r="L294" s="105" t="b">
        <v>0</v>
      </c>
    </row>
    <row r="295" spans="1:12" ht="15">
      <c r="A295" s="105" t="s">
        <v>2499</v>
      </c>
      <c r="B295" s="105" t="s">
        <v>2808</v>
      </c>
      <c r="C295" s="105">
        <v>2</v>
      </c>
      <c r="D295" s="110">
        <v>0.0006326061931745943</v>
      </c>
      <c r="E295" s="110">
        <v>2.946329426804956</v>
      </c>
      <c r="F295" s="105" t="s">
        <v>3350</v>
      </c>
      <c r="G295" s="105" t="b">
        <v>0</v>
      </c>
      <c r="H295" s="105" t="b">
        <v>0</v>
      </c>
      <c r="I295" s="105" t="b">
        <v>0</v>
      </c>
      <c r="J295" s="105" t="b">
        <v>0</v>
      </c>
      <c r="K295" s="105" t="b">
        <v>0</v>
      </c>
      <c r="L295" s="105" t="b">
        <v>0</v>
      </c>
    </row>
    <row r="296" spans="1:12" ht="15">
      <c r="A296" s="105" t="s">
        <v>2808</v>
      </c>
      <c r="B296" s="105" t="s">
        <v>3040</v>
      </c>
      <c r="C296" s="105">
        <v>2</v>
      </c>
      <c r="D296" s="110">
        <v>0.0006326061931745943</v>
      </c>
      <c r="E296" s="110">
        <v>3.372298159077237</v>
      </c>
      <c r="F296" s="105" t="s">
        <v>3350</v>
      </c>
      <c r="G296" s="105" t="b">
        <v>0</v>
      </c>
      <c r="H296" s="105" t="b">
        <v>0</v>
      </c>
      <c r="I296" s="105" t="b">
        <v>0</v>
      </c>
      <c r="J296" s="105" t="b">
        <v>0</v>
      </c>
      <c r="K296" s="105" t="b">
        <v>0</v>
      </c>
      <c r="L296" s="105" t="b">
        <v>0</v>
      </c>
    </row>
    <row r="297" spans="1:12" ht="15">
      <c r="A297" s="105" t="s">
        <v>2365</v>
      </c>
      <c r="B297" s="105" t="s">
        <v>2828</v>
      </c>
      <c r="C297" s="105">
        <v>2</v>
      </c>
      <c r="D297" s="110">
        <v>0.0006326061931745943</v>
      </c>
      <c r="E297" s="110">
        <v>2.2931169130296123</v>
      </c>
      <c r="F297" s="105" t="s">
        <v>3350</v>
      </c>
      <c r="G297" s="105" t="b">
        <v>0</v>
      </c>
      <c r="H297" s="105" t="b">
        <v>0</v>
      </c>
      <c r="I297" s="105" t="b">
        <v>0</v>
      </c>
      <c r="J297" s="105" t="b">
        <v>1</v>
      </c>
      <c r="K297" s="105" t="b">
        <v>0</v>
      </c>
      <c r="L297" s="105" t="b">
        <v>0</v>
      </c>
    </row>
    <row r="298" spans="1:12" ht="15">
      <c r="A298" s="105" t="s">
        <v>2829</v>
      </c>
      <c r="B298" s="105" t="s">
        <v>2540</v>
      </c>
      <c r="C298" s="105">
        <v>2</v>
      </c>
      <c r="D298" s="110">
        <v>0.0006326061931745943</v>
      </c>
      <c r="E298" s="110">
        <v>2.8282301147269613</v>
      </c>
      <c r="F298" s="105" t="s">
        <v>3350</v>
      </c>
      <c r="G298" s="105" t="b">
        <v>0</v>
      </c>
      <c r="H298" s="105" t="b">
        <v>0</v>
      </c>
      <c r="I298" s="105" t="b">
        <v>0</v>
      </c>
      <c r="J298" s="105" t="b">
        <v>0</v>
      </c>
      <c r="K298" s="105" t="b">
        <v>0</v>
      </c>
      <c r="L298" s="105" t="b">
        <v>0</v>
      </c>
    </row>
    <row r="299" spans="1:12" ht="15">
      <c r="A299" s="105" t="s">
        <v>3045</v>
      </c>
      <c r="B299" s="105" t="s">
        <v>3046</v>
      </c>
      <c r="C299" s="105">
        <v>2</v>
      </c>
      <c r="D299" s="110">
        <v>0.0006326061931745943</v>
      </c>
      <c r="E299" s="110">
        <v>3.5483894181329183</v>
      </c>
      <c r="F299" s="105" t="s">
        <v>3350</v>
      </c>
      <c r="G299" s="105" t="b">
        <v>0</v>
      </c>
      <c r="H299" s="105" t="b">
        <v>0</v>
      </c>
      <c r="I299" s="105" t="b">
        <v>0</v>
      </c>
      <c r="J299" s="105" t="b">
        <v>0</v>
      </c>
      <c r="K299" s="105" t="b">
        <v>1</v>
      </c>
      <c r="L299" s="105" t="b">
        <v>0</v>
      </c>
    </row>
    <row r="300" spans="1:12" ht="15">
      <c r="A300" s="105" t="s">
        <v>2360</v>
      </c>
      <c r="B300" s="105" t="s">
        <v>2350</v>
      </c>
      <c r="C300" s="105">
        <v>2</v>
      </c>
      <c r="D300" s="110">
        <v>0.0006326061931745943</v>
      </c>
      <c r="E300" s="110">
        <v>1.141849237698963</v>
      </c>
      <c r="F300" s="105" t="s">
        <v>3350</v>
      </c>
      <c r="G300" s="105" t="b">
        <v>0</v>
      </c>
      <c r="H300" s="105" t="b">
        <v>0</v>
      </c>
      <c r="I300" s="105" t="b">
        <v>0</v>
      </c>
      <c r="J300" s="105" t="b">
        <v>0</v>
      </c>
      <c r="K300" s="105" t="b">
        <v>0</v>
      </c>
      <c r="L300" s="105" t="b">
        <v>0</v>
      </c>
    </row>
    <row r="301" spans="1:12" ht="15">
      <c r="A301" s="105" t="s">
        <v>2354</v>
      </c>
      <c r="B301" s="105" t="s">
        <v>3048</v>
      </c>
      <c r="C301" s="105">
        <v>2</v>
      </c>
      <c r="D301" s="110">
        <v>0.0006326061931745943</v>
      </c>
      <c r="E301" s="110">
        <v>2.3442694354769933</v>
      </c>
      <c r="F301" s="105" t="s">
        <v>3350</v>
      </c>
      <c r="G301" s="105" t="b">
        <v>0</v>
      </c>
      <c r="H301" s="105" t="b">
        <v>0</v>
      </c>
      <c r="I301" s="105" t="b">
        <v>0</v>
      </c>
      <c r="J301" s="105" t="b">
        <v>0</v>
      </c>
      <c r="K301" s="105" t="b">
        <v>0</v>
      </c>
      <c r="L301" s="105" t="b">
        <v>0</v>
      </c>
    </row>
    <row r="302" spans="1:12" ht="15">
      <c r="A302" s="105" t="s">
        <v>3048</v>
      </c>
      <c r="B302" s="105" t="s">
        <v>2835</v>
      </c>
      <c r="C302" s="105">
        <v>2</v>
      </c>
      <c r="D302" s="110">
        <v>0.0006326061931745943</v>
      </c>
      <c r="E302" s="110">
        <v>3.372298159077237</v>
      </c>
      <c r="F302" s="105" t="s">
        <v>3350</v>
      </c>
      <c r="G302" s="105" t="b">
        <v>0</v>
      </c>
      <c r="H302" s="105" t="b">
        <v>0</v>
      </c>
      <c r="I302" s="105" t="b">
        <v>0</v>
      </c>
      <c r="J302" s="105" t="b">
        <v>0</v>
      </c>
      <c r="K302" s="105" t="b">
        <v>0</v>
      </c>
      <c r="L302" s="105" t="b">
        <v>0</v>
      </c>
    </row>
    <row r="303" spans="1:12" ht="15">
      <c r="A303" s="105" t="s">
        <v>2836</v>
      </c>
      <c r="B303" s="105" t="s">
        <v>2703</v>
      </c>
      <c r="C303" s="105">
        <v>2</v>
      </c>
      <c r="D303" s="110">
        <v>0.0006326061931745943</v>
      </c>
      <c r="E303" s="110">
        <v>3.0712681634132557</v>
      </c>
      <c r="F303" s="105" t="s">
        <v>3350</v>
      </c>
      <c r="G303" s="105" t="b">
        <v>0</v>
      </c>
      <c r="H303" s="105" t="b">
        <v>1</v>
      </c>
      <c r="I303" s="105" t="b">
        <v>0</v>
      </c>
      <c r="J303" s="105" t="b">
        <v>0</v>
      </c>
      <c r="K303" s="105" t="b">
        <v>0</v>
      </c>
      <c r="L303" s="105" t="b">
        <v>0</v>
      </c>
    </row>
    <row r="304" spans="1:12" ht="15">
      <c r="A304" s="105" t="s">
        <v>2703</v>
      </c>
      <c r="B304" s="105" t="s">
        <v>2528</v>
      </c>
      <c r="C304" s="105">
        <v>2</v>
      </c>
      <c r="D304" s="110">
        <v>0.0006326061931745943</v>
      </c>
      <c r="E304" s="110">
        <v>2.7032913781186614</v>
      </c>
      <c r="F304" s="105" t="s">
        <v>3350</v>
      </c>
      <c r="G304" s="105" t="b">
        <v>0</v>
      </c>
      <c r="H304" s="105" t="b">
        <v>0</v>
      </c>
      <c r="I304" s="105" t="b">
        <v>0</v>
      </c>
      <c r="J304" s="105" t="b">
        <v>0</v>
      </c>
      <c r="K304" s="105" t="b">
        <v>0</v>
      </c>
      <c r="L304" s="105" t="b">
        <v>0</v>
      </c>
    </row>
    <row r="305" spans="1:12" ht="15">
      <c r="A305" s="105" t="s">
        <v>2337</v>
      </c>
      <c r="B305" s="105" t="s">
        <v>2687</v>
      </c>
      <c r="C305" s="105">
        <v>2</v>
      </c>
      <c r="D305" s="110">
        <v>0.0006326061931745943</v>
      </c>
      <c r="E305" s="110">
        <v>1.867148180757331</v>
      </c>
      <c r="F305" s="105" t="s">
        <v>3350</v>
      </c>
      <c r="G305" s="105" t="b">
        <v>0</v>
      </c>
      <c r="H305" s="105" t="b">
        <v>0</v>
      </c>
      <c r="I305" s="105" t="b">
        <v>0</v>
      </c>
      <c r="J305" s="105" t="b">
        <v>0</v>
      </c>
      <c r="K305" s="105" t="b">
        <v>0</v>
      </c>
      <c r="L305" s="105" t="b">
        <v>0</v>
      </c>
    </row>
    <row r="306" spans="1:12" ht="15">
      <c r="A306" s="105" t="s">
        <v>2839</v>
      </c>
      <c r="B306" s="105" t="s">
        <v>2370</v>
      </c>
      <c r="C306" s="105">
        <v>2</v>
      </c>
      <c r="D306" s="110">
        <v>0.0006326061931745943</v>
      </c>
      <c r="E306" s="110">
        <v>2.330905473919012</v>
      </c>
      <c r="F306" s="105" t="s">
        <v>3350</v>
      </c>
      <c r="G306" s="105" t="b">
        <v>0</v>
      </c>
      <c r="H306" s="105" t="b">
        <v>0</v>
      </c>
      <c r="I306" s="105" t="b">
        <v>0</v>
      </c>
      <c r="J306" s="105" t="b">
        <v>1</v>
      </c>
      <c r="K306" s="105" t="b">
        <v>0</v>
      </c>
      <c r="L306" s="105" t="b">
        <v>0</v>
      </c>
    </row>
    <row r="307" spans="1:12" ht="15">
      <c r="A307" s="105" t="s">
        <v>2354</v>
      </c>
      <c r="B307" s="105" t="s">
        <v>2360</v>
      </c>
      <c r="C307" s="105">
        <v>2</v>
      </c>
      <c r="D307" s="110">
        <v>0.0006326061931745943</v>
      </c>
      <c r="E307" s="110">
        <v>1.1681781764213122</v>
      </c>
      <c r="F307" s="105" t="s">
        <v>3350</v>
      </c>
      <c r="G307" s="105" t="b">
        <v>0</v>
      </c>
      <c r="H307" s="105" t="b">
        <v>0</v>
      </c>
      <c r="I307" s="105" t="b">
        <v>0</v>
      </c>
      <c r="J307" s="105" t="b">
        <v>0</v>
      </c>
      <c r="K307" s="105" t="b">
        <v>0</v>
      </c>
      <c r="L307" s="105" t="b">
        <v>0</v>
      </c>
    </row>
    <row r="308" spans="1:12" ht="15">
      <c r="A308" s="105" t="s">
        <v>2373</v>
      </c>
      <c r="B308" s="105" t="s">
        <v>2509</v>
      </c>
      <c r="C308" s="105">
        <v>2</v>
      </c>
      <c r="D308" s="110">
        <v>0.0006326061931745943</v>
      </c>
      <c r="E308" s="110">
        <v>1.8856315864513442</v>
      </c>
      <c r="F308" s="105" t="s">
        <v>3350</v>
      </c>
      <c r="G308" s="105" t="b">
        <v>0</v>
      </c>
      <c r="H308" s="105" t="b">
        <v>0</v>
      </c>
      <c r="I308" s="105" t="b">
        <v>0</v>
      </c>
      <c r="J308" s="105" t="b">
        <v>0</v>
      </c>
      <c r="K308" s="105" t="b">
        <v>0</v>
      </c>
      <c r="L308" s="105" t="b">
        <v>0</v>
      </c>
    </row>
    <row r="309" spans="1:12" ht="15">
      <c r="A309" s="105" t="s">
        <v>3055</v>
      </c>
      <c r="B309" s="105" t="s">
        <v>2391</v>
      </c>
      <c r="C309" s="105">
        <v>2</v>
      </c>
      <c r="D309" s="110">
        <v>0.0006326061931745943</v>
      </c>
      <c r="E309" s="110">
        <v>2.594146908693593</v>
      </c>
      <c r="F309" s="105" t="s">
        <v>3350</v>
      </c>
      <c r="G309" s="105" t="b">
        <v>0</v>
      </c>
      <c r="H309" s="105" t="b">
        <v>0</v>
      </c>
      <c r="I309" s="105" t="b">
        <v>0</v>
      </c>
      <c r="J309" s="105" t="b">
        <v>0</v>
      </c>
      <c r="K309" s="105" t="b">
        <v>0</v>
      </c>
      <c r="L309" s="105" t="b">
        <v>0</v>
      </c>
    </row>
    <row r="310" spans="1:12" ht="15">
      <c r="A310" s="105" t="s">
        <v>2391</v>
      </c>
      <c r="B310" s="105" t="s">
        <v>2353</v>
      </c>
      <c r="C310" s="105">
        <v>2</v>
      </c>
      <c r="D310" s="110">
        <v>0.0006326061931745943</v>
      </c>
      <c r="E310" s="110">
        <v>1.4014865482047192</v>
      </c>
      <c r="F310" s="105" t="s">
        <v>3350</v>
      </c>
      <c r="G310" s="105" t="b">
        <v>0</v>
      </c>
      <c r="H310" s="105" t="b">
        <v>0</v>
      </c>
      <c r="I310" s="105" t="b">
        <v>0</v>
      </c>
      <c r="J310" s="105" t="b">
        <v>0</v>
      </c>
      <c r="K310" s="105" t="b">
        <v>0</v>
      </c>
      <c r="L310" s="105" t="b">
        <v>0</v>
      </c>
    </row>
    <row r="311" spans="1:12" ht="15">
      <c r="A311" s="105" t="s">
        <v>2458</v>
      </c>
      <c r="B311" s="105" t="s">
        <v>2432</v>
      </c>
      <c r="C311" s="105">
        <v>2</v>
      </c>
      <c r="D311" s="110">
        <v>0.0006326061931745943</v>
      </c>
      <c r="E311" s="110">
        <v>2.1090567243026555</v>
      </c>
      <c r="F311" s="105" t="s">
        <v>3350</v>
      </c>
      <c r="G311" s="105" t="b">
        <v>0</v>
      </c>
      <c r="H311" s="105" t="b">
        <v>0</v>
      </c>
      <c r="I311" s="105" t="b">
        <v>0</v>
      </c>
      <c r="J311" s="105" t="b">
        <v>0</v>
      </c>
      <c r="K311" s="105" t="b">
        <v>0</v>
      </c>
      <c r="L311" s="105" t="b">
        <v>0</v>
      </c>
    </row>
    <row r="312" spans="1:12" ht="15">
      <c r="A312" s="105" t="s">
        <v>2453</v>
      </c>
      <c r="B312" s="105" t="s">
        <v>3057</v>
      </c>
      <c r="C312" s="105">
        <v>2</v>
      </c>
      <c r="D312" s="110">
        <v>0.0006326061931745943</v>
      </c>
      <c r="E312" s="110">
        <v>2.8494194137968996</v>
      </c>
      <c r="F312" s="105" t="s">
        <v>3350</v>
      </c>
      <c r="G312" s="105" t="b">
        <v>0</v>
      </c>
      <c r="H312" s="105" t="b">
        <v>0</v>
      </c>
      <c r="I312" s="105" t="b">
        <v>0</v>
      </c>
      <c r="J312" s="105" t="b">
        <v>0</v>
      </c>
      <c r="K312" s="105" t="b">
        <v>0</v>
      </c>
      <c r="L312" s="105" t="b">
        <v>0</v>
      </c>
    </row>
    <row r="313" spans="1:12" ht="15">
      <c r="A313" s="105" t="s">
        <v>3057</v>
      </c>
      <c r="B313" s="105" t="s">
        <v>2334</v>
      </c>
      <c r="C313" s="105">
        <v>2</v>
      </c>
      <c r="D313" s="110">
        <v>0.0006326061931745943</v>
      </c>
      <c r="E313" s="110">
        <v>2.050078864343318</v>
      </c>
      <c r="F313" s="105" t="s">
        <v>3350</v>
      </c>
      <c r="G313" s="105" t="b">
        <v>0</v>
      </c>
      <c r="H313" s="105" t="b">
        <v>0</v>
      </c>
      <c r="I313" s="105" t="b">
        <v>0</v>
      </c>
      <c r="J313" s="105" t="b">
        <v>0</v>
      </c>
      <c r="K313" s="105" t="b">
        <v>0</v>
      </c>
      <c r="L313" s="105" t="b">
        <v>0</v>
      </c>
    </row>
    <row r="314" spans="1:12" ht="15">
      <c r="A314" s="105" t="s">
        <v>2334</v>
      </c>
      <c r="B314" s="105" t="s">
        <v>3058</v>
      </c>
      <c r="C314" s="105">
        <v>2</v>
      </c>
      <c r="D314" s="110">
        <v>0.0006326061931745943</v>
      </c>
      <c r="E314" s="110">
        <v>2.029875478255031</v>
      </c>
      <c r="F314" s="105" t="s">
        <v>3350</v>
      </c>
      <c r="G314" s="105" t="b">
        <v>0</v>
      </c>
      <c r="H314" s="105" t="b">
        <v>0</v>
      </c>
      <c r="I314" s="105" t="b">
        <v>0</v>
      </c>
      <c r="J314" s="105" t="b">
        <v>0</v>
      </c>
      <c r="K314" s="105" t="b">
        <v>0</v>
      </c>
      <c r="L314" s="105" t="b">
        <v>0</v>
      </c>
    </row>
    <row r="315" spans="1:12" ht="15">
      <c r="A315" s="105" t="s">
        <v>3058</v>
      </c>
      <c r="B315" s="105" t="s">
        <v>3059</v>
      </c>
      <c r="C315" s="105">
        <v>2</v>
      </c>
      <c r="D315" s="110">
        <v>0.0006326061931745943</v>
      </c>
      <c r="E315" s="110">
        <v>3.5483894181329183</v>
      </c>
      <c r="F315" s="105" t="s">
        <v>3350</v>
      </c>
      <c r="G315" s="105" t="b">
        <v>0</v>
      </c>
      <c r="H315" s="105" t="b">
        <v>0</v>
      </c>
      <c r="I315" s="105" t="b">
        <v>0</v>
      </c>
      <c r="J315" s="105" t="b">
        <v>0</v>
      </c>
      <c r="K315" s="105" t="b">
        <v>0</v>
      </c>
      <c r="L315" s="105" t="b">
        <v>0</v>
      </c>
    </row>
    <row r="316" spans="1:12" ht="15">
      <c r="A316" s="105" t="s">
        <v>3059</v>
      </c>
      <c r="B316" s="105" t="s">
        <v>2368</v>
      </c>
      <c r="C316" s="105">
        <v>2</v>
      </c>
      <c r="D316" s="110">
        <v>0.0006326061931745943</v>
      </c>
      <c r="E316" s="110">
        <v>2.52720011906298</v>
      </c>
      <c r="F316" s="105" t="s">
        <v>3350</v>
      </c>
      <c r="G316" s="105" t="b">
        <v>0</v>
      </c>
      <c r="H316" s="105" t="b">
        <v>0</v>
      </c>
      <c r="I316" s="105" t="b">
        <v>0</v>
      </c>
      <c r="J316" s="105" t="b">
        <v>0</v>
      </c>
      <c r="K316" s="105" t="b">
        <v>0</v>
      </c>
      <c r="L316" s="105" t="b">
        <v>0</v>
      </c>
    </row>
    <row r="317" spans="1:12" ht="15">
      <c r="A317" s="105" t="s">
        <v>2388</v>
      </c>
      <c r="B317" s="105" t="s">
        <v>3060</v>
      </c>
      <c r="C317" s="105">
        <v>2</v>
      </c>
      <c r="D317" s="110">
        <v>0.0006326061931745943</v>
      </c>
      <c r="E317" s="110">
        <v>2.5706658128440703</v>
      </c>
      <c r="F317" s="105" t="s">
        <v>3350</v>
      </c>
      <c r="G317" s="105" t="b">
        <v>0</v>
      </c>
      <c r="H317" s="105" t="b">
        <v>0</v>
      </c>
      <c r="I317" s="105" t="b">
        <v>0</v>
      </c>
      <c r="J317" s="105" t="b">
        <v>0</v>
      </c>
      <c r="K317" s="105" t="b">
        <v>0</v>
      </c>
      <c r="L317" s="105" t="b">
        <v>0</v>
      </c>
    </row>
    <row r="318" spans="1:12" ht="15">
      <c r="A318" s="105" t="s">
        <v>3060</v>
      </c>
      <c r="B318" s="105" t="s">
        <v>2339</v>
      </c>
      <c r="C318" s="105">
        <v>2</v>
      </c>
      <c r="D318" s="110">
        <v>0.0006326061931745943</v>
      </c>
      <c r="E318" s="110">
        <v>2.1592233337683857</v>
      </c>
      <c r="F318" s="105" t="s">
        <v>3350</v>
      </c>
      <c r="G318" s="105" t="b">
        <v>0</v>
      </c>
      <c r="H318" s="105" t="b">
        <v>0</v>
      </c>
      <c r="I318" s="105" t="b">
        <v>0</v>
      </c>
      <c r="J318" s="105" t="b">
        <v>0</v>
      </c>
      <c r="K318" s="105" t="b">
        <v>0</v>
      </c>
      <c r="L318" s="105" t="b">
        <v>0</v>
      </c>
    </row>
    <row r="319" spans="1:12" ht="15">
      <c r="A319" s="105" t="s">
        <v>2339</v>
      </c>
      <c r="B319" s="105" t="s">
        <v>2842</v>
      </c>
      <c r="C319" s="105">
        <v>2</v>
      </c>
      <c r="D319" s="110">
        <v>0.0006326061931745943</v>
      </c>
      <c r="E319" s="110">
        <v>2.050078864343318</v>
      </c>
      <c r="F319" s="105" t="s">
        <v>3350</v>
      </c>
      <c r="G319" s="105" t="b">
        <v>0</v>
      </c>
      <c r="H319" s="105" t="b">
        <v>0</v>
      </c>
      <c r="I319" s="105" t="b">
        <v>0</v>
      </c>
      <c r="J319" s="105" t="b">
        <v>0</v>
      </c>
      <c r="K319" s="105" t="b">
        <v>0</v>
      </c>
      <c r="L319" s="105" t="b">
        <v>0</v>
      </c>
    </row>
    <row r="320" spans="1:12" ht="15">
      <c r="A320" s="105" t="s">
        <v>2842</v>
      </c>
      <c r="B320" s="105" t="s">
        <v>3061</v>
      </c>
      <c r="C320" s="105">
        <v>2</v>
      </c>
      <c r="D320" s="110">
        <v>0.0006326061931745943</v>
      </c>
      <c r="E320" s="110">
        <v>3.372298159077237</v>
      </c>
      <c r="F320" s="105" t="s">
        <v>3350</v>
      </c>
      <c r="G320" s="105" t="b">
        <v>0</v>
      </c>
      <c r="H320" s="105" t="b">
        <v>0</v>
      </c>
      <c r="I320" s="105" t="b">
        <v>0</v>
      </c>
      <c r="J320" s="105" t="b">
        <v>1</v>
      </c>
      <c r="K320" s="105" t="b">
        <v>0</v>
      </c>
      <c r="L320" s="105" t="b">
        <v>0</v>
      </c>
    </row>
    <row r="321" spans="1:12" ht="15">
      <c r="A321" s="105" t="s">
        <v>3061</v>
      </c>
      <c r="B321" s="105" t="s">
        <v>2368</v>
      </c>
      <c r="C321" s="105">
        <v>2</v>
      </c>
      <c r="D321" s="110">
        <v>0.0006326061931745943</v>
      </c>
      <c r="E321" s="110">
        <v>2.52720011906298</v>
      </c>
      <c r="F321" s="105" t="s">
        <v>3350</v>
      </c>
      <c r="G321" s="105" t="b">
        <v>1</v>
      </c>
      <c r="H321" s="105" t="b">
        <v>0</v>
      </c>
      <c r="I321" s="105" t="b">
        <v>0</v>
      </c>
      <c r="J321" s="105" t="b">
        <v>0</v>
      </c>
      <c r="K321" s="105" t="b">
        <v>0</v>
      </c>
      <c r="L321" s="105" t="b">
        <v>0</v>
      </c>
    </row>
    <row r="322" spans="1:12" ht="15">
      <c r="A322" s="105" t="s">
        <v>2368</v>
      </c>
      <c r="B322" s="105" t="s">
        <v>2444</v>
      </c>
      <c r="C322" s="105">
        <v>2</v>
      </c>
      <c r="D322" s="110">
        <v>0.0006326061931745943</v>
      </c>
      <c r="E322" s="110">
        <v>1.867148180757331</v>
      </c>
      <c r="F322" s="105" t="s">
        <v>3350</v>
      </c>
      <c r="G322" s="105" t="b">
        <v>0</v>
      </c>
      <c r="H322" s="105" t="b">
        <v>0</v>
      </c>
      <c r="I322" s="105" t="b">
        <v>0</v>
      </c>
      <c r="J322" s="105" t="b">
        <v>0</v>
      </c>
      <c r="K322" s="105" t="b">
        <v>0</v>
      </c>
      <c r="L322" s="105" t="b">
        <v>0</v>
      </c>
    </row>
    <row r="323" spans="1:12" ht="15">
      <c r="A323" s="105" t="s">
        <v>2444</v>
      </c>
      <c r="B323" s="105" t="s">
        <v>2843</v>
      </c>
      <c r="C323" s="105">
        <v>2</v>
      </c>
      <c r="D323" s="110">
        <v>0.0006326061931745943</v>
      </c>
      <c r="E323" s="110">
        <v>2.6319354695829933</v>
      </c>
      <c r="F323" s="105" t="s">
        <v>3350</v>
      </c>
      <c r="G323" s="105" t="b">
        <v>0</v>
      </c>
      <c r="H323" s="105" t="b">
        <v>0</v>
      </c>
      <c r="I323" s="105" t="b">
        <v>0</v>
      </c>
      <c r="J323" s="105" t="b">
        <v>0</v>
      </c>
      <c r="K323" s="105" t="b">
        <v>0</v>
      </c>
      <c r="L323" s="105" t="b">
        <v>0</v>
      </c>
    </row>
    <row r="324" spans="1:12" ht="15">
      <c r="A324" s="105" t="s">
        <v>2843</v>
      </c>
      <c r="B324" s="105" t="s">
        <v>3062</v>
      </c>
      <c r="C324" s="105">
        <v>2</v>
      </c>
      <c r="D324" s="110">
        <v>0.0006326061931745943</v>
      </c>
      <c r="E324" s="110">
        <v>3.372298159077237</v>
      </c>
      <c r="F324" s="105" t="s">
        <v>3350</v>
      </c>
      <c r="G324" s="105" t="b">
        <v>0</v>
      </c>
      <c r="H324" s="105" t="b">
        <v>0</v>
      </c>
      <c r="I324" s="105" t="b">
        <v>0</v>
      </c>
      <c r="J324" s="105" t="b">
        <v>1</v>
      </c>
      <c r="K324" s="105" t="b">
        <v>0</v>
      </c>
      <c r="L324" s="105" t="b">
        <v>0</v>
      </c>
    </row>
    <row r="325" spans="1:12" ht="15">
      <c r="A325" s="105" t="s">
        <v>3062</v>
      </c>
      <c r="B325" s="105" t="s">
        <v>3063</v>
      </c>
      <c r="C325" s="105">
        <v>2</v>
      </c>
      <c r="D325" s="110">
        <v>0.0006326061931745943</v>
      </c>
      <c r="E325" s="110">
        <v>3.5483894181329183</v>
      </c>
      <c r="F325" s="105" t="s">
        <v>3350</v>
      </c>
      <c r="G325" s="105" t="b">
        <v>1</v>
      </c>
      <c r="H325" s="105" t="b">
        <v>0</v>
      </c>
      <c r="I325" s="105" t="b">
        <v>0</v>
      </c>
      <c r="J325" s="105" t="b">
        <v>0</v>
      </c>
      <c r="K325" s="105" t="b">
        <v>0</v>
      </c>
      <c r="L325" s="105" t="b">
        <v>0</v>
      </c>
    </row>
    <row r="326" spans="1:12" ht="15">
      <c r="A326" s="105" t="s">
        <v>3063</v>
      </c>
      <c r="B326" s="105" t="s">
        <v>2708</v>
      </c>
      <c r="C326" s="105">
        <v>2</v>
      </c>
      <c r="D326" s="110">
        <v>0.0006326061931745943</v>
      </c>
      <c r="E326" s="110">
        <v>3.247359422468937</v>
      </c>
      <c r="F326" s="105" t="s">
        <v>3350</v>
      </c>
      <c r="G326" s="105" t="b">
        <v>0</v>
      </c>
      <c r="H326" s="105" t="b">
        <v>0</v>
      </c>
      <c r="I326" s="105" t="b">
        <v>0</v>
      </c>
      <c r="J326" s="105" t="b">
        <v>0</v>
      </c>
      <c r="K326" s="105" t="b">
        <v>0</v>
      </c>
      <c r="L326" s="105" t="b">
        <v>0</v>
      </c>
    </row>
    <row r="327" spans="1:12" ht="15">
      <c r="A327" s="105" t="s">
        <v>2708</v>
      </c>
      <c r="B327" s="105" t="s">
        <v>3064</v>
      </c>
      <c r="C327" s="105">
        <v>2</v>
      </c>
      <c r="D327" s="110">
        <v>0.0006326061931745943</v>
      </c>
      <c r="E327" s="110">
        <v>3.247359422468937</v>
      </c>
      <c r="F327" s="105" t="s">
        <v>3350</v>
      </c>
      <c r="G327" s="105" t="b">
        <v>0</v>
      </c>
      <c r="H327" s="105" t="b">
        <v>0</v>
      </c>
      <c r="I327" s="105" t="b">
        <v>0</v>
      </c>
      <c r="J327" s="105" t="b">
        <v>0</v>
      </c>
      <c r="K327" s="105" t="b">
        <v>0</v>
      </c>
      <c r="L327" s="105" t="b">
        <v>0</v>
      </c>
    </row>
    <row r="328" spans="1:12" ht="15">
      <c r="A328" s="105" t="s">
        <v>3064</v>
      </c>
      <c r="B328" s="105" t="s">
        <v>2844</v>
      </c>
      <c r="C328" s="105">
        <v>2</v>
      </c>
      <c r="D328" s="110">
        <v>0.0006326061931745943</v>
      </c>
      <c r="E328" s="110">
        <v>3.372298159077237</v>
      </c>
      <c r="F328" s="105" t="s">
        <v>3350</v>
      </c>
      <c r="G328" s="105" t="b">
        <v>0</v>
      </c>
      <c r="H328" s="105" t="b">
        <v>0</v>
      </c>
      <c r="I328" s="105" t="b">
        <v>0</v>
      </c>
      <c r="J328" s="105" t="b">
        <v>0</v>
      </c>
      <c r="K328" s="105" t="b">
        <v>0</v>
      </c>
      <c r="L328" s="105" t="b">
        <v>0</v>
      </c>
    </row>
    <row r="329" spans="1:12" ht="15">
      <c r="A329" s="105" t="s">
        <v>2844</v>
      </c>
      <c r="B329" s="105" t="s">
        <v>3065</v>
      </c>
      <c r="C329" s="105">
        <v>2</v>
      </c>
      <c r="D329" s="110">
        <v>0.0006326061931745943</v>
      </c>
      <c r="E329" s="110">
        <v>3.372298159077237</v>
      </c>
      <c r="F329" s="105" t="s">
        <v>3350</v>
      </c>
      <c r="G329" s="105" t="b">
        <v>0</v>
      </c>
      <c r="H329" s="105" t="b">
        <v>0</v>
      </c>
      <c r="I329" s="105" t="b">
        <v>0</v>
      </c>
      <c r="J329" s="105" t="b">
        <v>0</v>
      </c>
      <c r="K329" s="105" t="b">
        <v>0</v>
      </c>
      <c r="L329" s="105" t="b">
        <v>0</v>
      </c>
    </row>
    <row r="330" spans="1:12" ht="15">
      <c r="A330" s="105" t="s">
        <v>3065</v>
      </c>
      <c r="B330" s="105" t="s">
        <v>3066</v>
      </c>
      <c r="C330" s="105">
        <v>2</v>
      </c>
      <c r="D330" s="110">
        <v>0.0006326061931745943</v>
      </c>
      <c r="E330" s="110">
        <v>3.5483894181329183</v>
      </c>
      <c r="F330" s="105" t="s">
        <v>3350</v>
      </c>
      <c r="G330" s="105" t="b">
        <v>0</v>
      </c>
      <c r="H330" s="105" t="b">
        <v>0</v>
      </c>
      <c r="I330" s="105" t="b">
        <v>0</v>
      </c>
      <c r="J330" s="105" t="b">
        <v>0</v>
      </c>
      <c r="K330" s="105" t="b">
        <v>0</v>
      </c>
      <c r="L330" s="105" t="b">
        <v>0</v>
      </c>
    </row>
    <row r="331" spans="1:12" ht="15">
      <c r="A331" s="105" t="s">
        <v>3066</v>
      </c>
      <c r="B331" s="105" t="s">
        <v>2368</v>
      </c>
      <c r="C331" s="105">
        <v>2</v>
      </c>
      <c r="D331" s="110">
        <v>0.0006326061931745943</v>
      </c>
      <c r="E331" s="110">
        <v>2.52720011906298</v>
      </c>
      <c r="F331" s="105" t="s">
        <v>3350</v>
      </c>
      <c r="G331" s="105" t="b">
        <v>0</v>
      </c>
      <c r="H331" s="105" t="b">
        <v>0</v>
      </c>
      <c r="I331" s="105" t="b">
        <v>0</v>
      </c>
      <c r="J331" s="105" t="b">
        <v>0</v>
      </c>
      <c r="K331" s="105" t="b">
        <v>0</v>
      </c>
      <c r="L331" s="105" t="b">
        <v>0</v>
      </c>
    </row>
    <row r="332" spans="1:12" ht="15">
      <c r="A332" s="105" t="s">
        <v>2368</v>
      </c>
      <c r="B332" s="105" t="s">
        <v>3067</v>
      </c>
      <c r="C332" s="105">
        <v>2</v>
      </c>
      <c r="D332" s="110">
        <v>0.0006326061931745943</v>
      </c>
      <c r="E332" s="110">
        <v>2.469208172085293</v>
      </c>
      <c r="F332" s="105" t="s">
        <v>3350</v>
      </c>
      <c r="G332" s="105" t="b">
        <v>0</v>
      </c>
      <c r="H332" s="105" t="b">
        <v>0</v>
      </c>
      <c r="I332" s="105" t="b">
        <v>0</v>
      </c>
      <c r="J332" s="105" t="b">
        <v>0</v>
      </c>
      <c r="K332" s="105" t="b">
        <v>0</v>
      </c>
      <c r="L332" s="105" t="b">
        <v>0</v>
      </c>
    </row>
    <row r="333" spans="1:12" ht="15">
      <c r="A333" s="105" t="s">
        <v>3067</v>
      </c>
      <c r="B333" s="105" t="s">
        <v>2845</v>
      </c>
      <c r="C333" s="105">
        <v>2</v>
      </c>
      <c r="D333" s="110">
        <v>0.0006326061931745943</v>
      </c>
      <c r="E333" s="110">
        <v>3.372298159077237</v>
      </c>
      <c r="F333" s="105" t="s">
        <v>3350</v>
      </c>
      <c r="G333" s="105" t="b">
        <v>0</v>
      </c>
      <c r="H333" s="105" t="b">
        <v>0</v>
      </c>
      <c r="I333" s="105" t="b">
        <v>0</v>
      </c>
      <c r="J333" s="105" t="b">
        <v>0</v>
      </c>
      <c r="K333" s="105" t="b">
        <v>0</v>
      </c>
      <c r="L333" s="105" t="b">
        <v>0</v>
      </c>
    </row>
    <row r="334" spans="1:12" ht="15">
      <c r="A334" s="105" t="s">
        <v>2342</v>
      </c>
      <c r="B334" s="105" t="s">
        <v>2363</v>
      </c>
      <c r="C334" s="105">
        <v>2</v>
      </c>
      <c r="D334" s="110">
        <v>0.0006326061931745943</v>
      </c>
      <c r="E334" s="110">
        <v>1.0800420877207608</v>
      </c>
      <c r="F334" s="105" t="s">
        <v>3350</v>
      </c>
      <c r="G334" s="105" t="b">
        <v>1</v>
      </c>
      <c r="H334" s="105" t="b">
        <v>0</v>
      </c>
      <c r="I334" s="105" t="b">
        <v>0</v>
      </c>
      <c r="J334" s="105" t="b">
        <v>0</v>
      </c>
      <c r="K334" s="105" t="b">
        <v>0</v>
      </c>
      <c r="L334" s="105" t="b">
        <v>0</v>
      </c>
    </row>
    <row r="335" spans="1:12" ht="15">
      <c r="A335" s="105" t="s">
        <v>2613</v>
      </c>
      <c r="B335" s="105" t="s">
        <v>2512</v>
      </c>
      <c r="C335" s="105">
        <v>2</v>
      </c>
      <c r="D335" s="110">
        <v>0.0006326061931745943</v>
      </c>
      <c r="E335" s="110">
        <v>2.5483894181329183</v>
      </c>
      <c r="F335" s="105" t="s">
        <v>3350</v>
      </c>
      <c r="G335" s="105" t="b">
        <v>0</v>
      </c>
      <c r="H335" s="105" t="b">
        <v>0</v>
      </c>
      <c r="I335" s="105" t="b">
        <v>0</v>
      </c>
      <c r="J335" s="105" t="b">
        <v>0</v>
      </c>
      <c r="K335" s="105" t="b">
        <v>0</v>
      </c>
      <c r="L335" s="105" t="b">
        <v>0</v>
      </c>
    </row>
    <row r="336" spans="1:12" ht="15">
      <c r="A336" s="105" t="s">
        <v>2548</v>
      </c>
      <c r="B336" s="105" t="s">
        <v>2351</v>
      </c>
      <c r="C336" s="105">
        <v>2</v>
      </c>
      <c r="D336" s="110">
        <v>0.0006326061931745943</v>
      </c>
      <c r="E336" s="110">
        <v>1.7612833250963482</v>
      </c>
      <c r="F336" s="105" t="s">
        <v>3350</v>
      </c>
      <c r="G336" s="105" t="b">
        <v>0</v>
      </c>
      <c r="H336" s="105" t="b">
        <v>0</v>
      </c>
      <c r="I336" s="105" t="b">
        <v>0</v>
      </c>
      <c r="J336" s="105" t="b">
        <v>0</v>
      </c>
      <c r="K336" s="105" t="b">
        <v>0</v>
      </c>
      <c r="L336" s="105" t="b">
        <v>0</v>
      </c>
    </row>
    <row r="337" spans="1:12" ht="15">
      <c r="A337" s="105" t="s">
        <v>3077</v>
      </c>
      <c r="B337" s="105" t="s">
        <v>3078</v>
      </c>
      <c r="C337" s="105">
        <v>2</v>
      </c>
      <c r="D337" s="110">
        <v>0.0006326061931745943</v>
      </c>
      <c r="E337" s="110">
        <v>3.5483894181329183</v>
      </c>
      <c r="F337" s="105" t="s">
        <v>3350</v>
      </c>
      <c r="G337" s="105" t="b">
        <v>0</v>
      </c>
      <c r="H337" s="105" t="b">
        <v>0</v>
      </c>
      <c r="I337" s="105" t="b">
        <v>0</v>
      </c>
      <c r="J337" s="105" t="b">
        <v>0</v>
      </c>
      <c r="K337" s="105" t="b">
        <v>0</v>
      </c>
      <c r="L337" s="105" t="b">
        <v>0</v>
      </c>
    </row>
    <row r="338" spans="1:12" ht="15">
      <c r="A338" s="105" t="s">
        <v>2373</v>
      </c>
      <c r="B338" s="105" t="s">
        <v>3079</v>
      </c>
      <c r="C338" s="105">
        <v>2</v>
      </c>
      <c r="D338" s="110">
        <v>0.0006326061931745943</v>
      </c>
      <c r="E338" s="110">
        <v>2.4876915777793065</v>
      </c>
      <c r="F338" s="105" t="s">
        <v>3350</v>
      </c>
      <c r="G338" s="105" t="b">
        <v>0</v>
      </c>
      <c r="H338" s="105" t="b">
        <v>0</v>
      </c>
      <c r="I338" s="105" t="b">
        <v>0</v>
      </c>
      <c r="J338" s="105" t="b">
        <v>0</v>
      </c>
      <c r="K338" s="105" t="b">
        <v>0</v>
      </c>
      <c r="L338" s="105" t="b">
        <v>0</v>
      </c>
    </row>
    <row r="339" spans="1:12" ht="15">
      <c r="A339" s="105" t="s">
        <v>2334</v>
      </c>
      <c r="B339" s="105" t="s">
        <v>2375</v>
      </c>
      <c r="C339" s="105">
        <v>2</v>
      </c>
      <c r="D339" s="110">
        <v>0.0006326061931745943</v>
      </c>
      <c r="E339" s="110">
        <v>1.100456552540738</v>
      </c>
      <c r="F339" s="105" t="s">
        <v>3350</v>
      </c>
      <c r="G339" s="105" t="b">
        <v>0</v>
      </c>
      <c r="H339" s="105" t="b">
        <v>0</v>
      </c>
      <c r="I339" s="105" t="b">
        <v>0</v>
      </c>
      <c r="J339" s="105" t="b">
        <v>0</v>
      </c>
      <c r="K339" s="105" t="b">
        <v>0</v>
      </c>
      <c r="L339" s="105" t="b">
        <v>0</v>
      </c>
    </row>
    <row r="340" spans="1:12" ht="15">
      <c r="A340" s="105" t="s">
        <v>2346</v>
      </c>
      <c r="B340" s="105" t="s">
        <v>2374</v>
      </c>
      <c r="C340" s="105">
        <v>2</v>
      </c>
      <c r="D340" s="110">
        <v>0.0006326061931745943</v>
      </c>
      <c r="E340" s="110">
        <v>1.2371655077004622</v>
      </c>
      <c r="F340" s="105" t="s">
        <v>3350</v>
      </c>
      <c r="G340" s="105" t="b">
        <v>0</v>
      </c>
      <c r="H340" s="105" t="b">
        <v>0</v>
      </c>
      <c r="I340" s="105" t="b">
        <v>0</v>
      </c>
      <c r="J340" s="105" t="b">
        <v>0</v>
      </c>
      <c r="K340" s="105" t="b">
        <v>0</v>
      </c>
      <c r="L340" s="105" t="b">
        <v>0</v>
      </c>
    </row>
    <row r="341" spans="1:12" ht="15">
      <c r="A341" s="105" t="s">
        <v>2853</v>
      </c>
      <c r="B341" s="105" t="s">
        <v>2370</v>
      </c>
      <c r="C341" s="105">
        <v>2</v>
      </c>
      <c r="D341" s="110">
        <v>0.0006326061931745943</v>
      </c>
      <c r="E341" s="110">
        <v>2.330905473919012</v>
      </c>
      <c r="F341" s="105" t="s">
        <v>3350</v>
      </c>
      <c r="G341" s="105" t="b">
        <v>0</v>
      </c>
      <c r="H341" s="105" t="b">
        <v>0</v>
      </c>
      <c r="I341" s="105" t="b">
        <v>0</v>
      </c>
      <c r="J341" s="105" t="b">
        <v>1</v>
      </c>
      <c r="K341" s="105" t="b">
        <v>0</v>
      </c>
      <c r="L341" s="105" t="b">
        <v>0</v>
      </c>
    </row>
    <row r="342" spans="1:12" ht="15">
      <c r="A342" s="105" t="s">
        <v>3084</v>
      </c>
      <c r="B342" s="105" t="s">
        <v>3085</v>
      </c>
      <c r="C342" s="105">
        <v>2</v>
      </c>
      <c r="D342" s="110">
        <v>0.0007122542936280884</v>
      </c>
      <c r="E342" s="110">
        <v>3.5483894181329183</v>
      </c>
      <c r="F342" s="105" t="s">
        <v>3350</v>
      </c>
      <c r="G342" s="105" t="b">
        <v>0</v>
      </c>
      <c r="H342" s="105" t="b">
        <v>0</v>
      </c>
      <c r="I342" s="105" t="b">
        <v>0</v>
      </c>
      <c r="J342" s="105" t="b">
        <v>0</v>
      </c>
      <c r="K342" s="105" t="b">
        <v>0</v>
      </c>
      <c r="L342" s="105" t="b">
        <v>0</v>
      </c>
    </row>
    <row r="343" spans="1:12" ht="15">
      <c r="A343" s="105" t="s">
        <v>2401</v>
      </c>
      <c r="B343" s="105" t="s">
        <v>2340</v>
      </c>
      <c r="C343" s="105">
        <v>2</v>
      </c>
      <c r="D343" s="110">
        <v>0.0006326061931745943</v>
      </c>
      <c r="E343" s="110">
        <v>1.2561333467764422</v>
      </c>
      <c r="F343" s="105" t="s">
        <v>3350</v>
      </c>
      <c r="G343" s="105" t="b">
        <v>0</v>
      </c>
      <c r="H343" s="105" t="b">
        <v>0</v>
      </c>
      <c r="I343" s="105" t="b">
        <v>0</v>
      </c>
      <c r="J343" s="105" t="b">
        <v>0</v>
      </c>
      <c r="K343" s="105" t="b">
        <v>0</v>
      </c>
      <c r="L343" s="105" t="b">
        <v>0</v>
      </c>
    </row>
    <row r="344" spans="1:12" ht="15">
      <c r="A344" s="105" t="s">
        <v>2340</v>
      </c>
      <c r="B344" s="105" t="s">
        <v>2611</v>
      </c>
      <c r="C344" s="105">
        <v>2</v>
      </c>
      <c r="D344" s="110">
        <v>0.0006326061931745943</v>
      </c>
      <c r="E344" s="110">
        <v>1.867148180757331</v>
      </c>
      <c r="F344" s="105" t="s">
        <v>3350</v>
      </c>
      <c r="G344" s="105" t="b">
        <v>0</v>
      </c>
      <c r="H344" s="105" t="b">
        <v>0</v>
      </c>
      <c r="I344" s="105" t="b">
        <v>0</v>
      </c>
      <c r="J344" s="105" t="b">
        <v>0</v>
      </c>
      <c r="K344" s="105" t="b">
        <v>0</v>
      </c>
      <c r="L344" s="105" t="b">
        <v>0</v>
      </c>
    </row>
    <row r="345" spans="1:12" ht="15">
      <c r="A345" s="105" t="s">
        <v>2345</v>
      </c>
      <c r="B345" s="105" t="s">
        <v>2541</v>
      </c>
      <c r="C345" s="105">
        <v>2</v>
      </c>
      <c r="D345" s="110">
        <v>0.0006326061931745943</v>
      </c>
      <c r="E345" s="110">
        <v>1.7595143023575015</v>
      </c>
      <c r="F345" s="105" t="s">
        <v>3350</v>
      </c>
      <c r="G345" s="105" t="b">
        <v>0</v>
      </c>
      <c r="H345" s="105" t="b">
        <v>0</v>
      </c>
      <c r="I345" s="105" t="b">
        <v>0</v>
      </c>
      <c r="J345" s="105" t="b">
        <v>0</v>
      </c>
      <c r="K345" s="105" t="b">
        <v>0</v>
      </c>
      <c r="L345" s="105" t="b">
        <v>0</v>
      </c>
    </row>
    <row r="346" spans="1:12" ht="15">
      <c r="A346" s="105" t="s">
        <v>2384</v>
      </c>
      <c r="B346" s="105" t="s">
        <v>2720</v>
      </c>
      <c r="C346" s="105">
        <v>2</v>
      </c>
      <c r="D346" s="110">
        <v>0.0006326061931745943</v>
      </c>
      <c r="E346" s="110">
        <v>2.247359422468937</v>
      </c>
      <c r="F346" s="105" t="s">
        <v>3350</v>
      </c>
      <c r="G346" s="105" t="b">
        <v>0</v>
      </c>
      <c r="H346" s="105" t="b">
        <v>0</v>
      </c>
      <c r="I346" s="105" t="b">
        <v>0</v>
      </c>
      <c r="J346" s="105" t="b">
        <v>0</v>
      </c>
      <c r="K346" s="105" t="b">
        <v>0</v>
      </c>
      <c r="L346" s="105" t="b">
        <v>0</v>
      </c>
    </row>
    <row r="347" spans="1:12" ht="15">
      <c r="A347" s="105" t="s">
        <v>2331</v>
      </c>
      <c r="B347" s="105" t="s">
        <v>3098</v>
      </c>
      <c r="C347" s="105">
        <v>2</v>
      </c>
      <c r="D347" s="110">
        <v>0.0006326061931745943</v>
      </c>
      <c r="E347" s="110">
        <v>1.9303413214208256</v>
      </c>
      <c r="F347" s="105" t="s">
        <v>3350</v>
      </c>
      <c r="G347" s="105" t="b">
        <v>0</v>
      </c>
      <c r="H347" s="105" t="b">
        <v>0</v>
      </c>
      <c r="I347" s="105" t="b">
        <v>0</v>
      </c>
      <c r="J347" s="105" t="b">
        <v>0</v>
      </c>
      <c r="K347" s="105" t="b">
        <v>1</v>
      </c>
      <c r="L347" s="105" t="b">
        <v>0</v>
      </c>
    </row>
    <row r="348" spans="1:12" ht="15">
      <c r="A348" s="105" t="s">
        <v>2356</v>
      </c>
      <c r="B348" s="105" t="s">
        <v>2583</v>
      </c>
      <c r="C348" s="105">
        <v>2</v>
      </c>
      <c r="D348" s="110">
        <v>0.0006326061931745943</v>
      </c>
      <c r="E348" s="110">
        <v>1.992086917365631</v>
      </c>
      <c r="F348" s="105" t="s">
        <v>3350</v>
      </c>
      <c r="G348" s="105" t="b">
        <v>0</v>
      </c>
      <c r="H348" s="105" t="b">
        <v>0</v>
      </c>
      <c r="I348" s="105" t="b">
        <v>0</v>
      </c>
      <c r="J348" s="105" t="b">
        <v>0</v>
      </c>
      <c r="K348" s="105" t="b">
        <v>0</v>
      </c>
      <c r="L348" s="105" t="b">
        <v>0</v>
      </c>
    </row>
    <row r="349" spans="1:12" ht="15">
      <c r="A349" s="105" t="s">
        <v>2583</v>
      </c>
      <c r="B349" s="105" t="s">
        <v>2724</v>
      </c>
      <c r="C349" s="105">
        <v>2</v>
      </c>
      <c r="D349" s="110">
        <v>0.0006326061931745943</v>
      </c>
      <c r="E349" s="110">
        <v>2.7702381677492744</v>
      </c>
      <c r="F349" s="105" t="s">
        <v>3350</v>
      </c>
      <c r="G349" s="105" t="b">
        <v>0</v>
      </c>
      <c r="H349" s="105" t="b">
        <v>0</v>
      </c>
      <c r="I349" s="105" t="b">
        <v>0</v>
      </c>
      <c r="J349" s="105" t="b">
        <v>0</v>
      </c>
      <c r="K349" s="105" t="b">
        <v>0</v>
      </c>
      <c r="L349" s="105" t="b">
        <v>0</v>
      </c>
    </row>
    <row r="350" spans="1:12" ht="15">
      <c r="A350" s="105" t="s">
        <v>3104</v>
      </c>
      <c r="B350" s="105" t="s">
        <v>2512</v>
      </c>
      <c r="C350" s="105">
        <v>2</v>
      </c>
      <c r="D350" s="110">
        <v>0.0006326061931745943</v>
      </c>
      <c r="E350" s="110">
        <v>2.946329426804956</v>
      </c>
      <c r="F350" s="105" t="s">
        <v>3350</v>
      </c>
      <c r="G350" s="105" t="b">
        <v>0</v>
      </c>
      <c r="H350" s="105" t="b">
        <v>0</v>
      </c>
      <c r="I350" s="105" t="b">
        <v>0</v>
      </c>
      <c r="J350" s="105" t="b">
        <v>0</v>
      </c>
      <c r="K350" s="105" t="b">
        <v>0</v>
      </c>
      <c r="L350" s="105" t="b">
        <v>0</v>
      </c>
    </row>
    <row r="351" spans="1:12" ht="15">
      <c r="A351" s="105" t="s">
        <v>2701</v>
      </c>
      <c r="B351" s="105" t="s">
        <v>2398</v>
      </c>
      <c r="C351" s="105">
        <v>2</v>
      </c>
      <c r="D351" s="110">
        <v>0.0006326061931745943</v>
      </c>
      <c r="E351" s="110">
        <v>2.317940496754644</v>
      </c>
      <c r="F351" s="105" t="s">
        <v>3350</v>
      </c>
      <c r="G351" s="105" t="b">
        <v>0</v>
      </c>
      <c r="H351" s="105" t="b">
        <v>1</v>
      </c>
      <c r="I351" s="105" t="b">
        <v>0</v>
      </c>
      <c r="J351" s="105" t="b">
        <v>1</v>
      </c>
      <c r="K351" s="105" t="b">
        <v>0</v>
      </c>
      <c r="L351" s="105" t="b">
        <v>0</v>
      </c>
    </row>
    <row r="352" spans="1:12" ht="15">
      <c r="A352" s="105" t="s">
        <v>2398</v>
      </c>
      <c r="B352" s="105" t="s">
        <v>2338</v>
      </c>
      <c r="C352" s="105">
        <v>2</v>
      </c>
      <c r="D352" s="110">
        <v>0.0006326061931745943</v>
      </c>
      <c r="E352" s="110">
        <v>1.2387592507070195</v>
      </c>
      <c r="F352" s="105" t="s">
        <v>3350</v>
      </c>
      <c r="G352" s="105" t="b">
        <v>1</v>
      </c>
      <c r="H352" s="105" t="b">
        <v>0</v>
      </c>
      <c r="I352" s="105" t="b">
        <v>0</v>
      </c>
      <c r="J352" s="105" t="b">
        <v>0</v>
      </c>
      <c r="K352" s="105" t="b">
        <v>0</v>
      </c>
      <c r="L352" s="105" t="b">
        <v>0</v>
      </c>
    </row>
    <row r="353" spans="1:12" ht="15">
      <c r="A353" s="105" t="s">
        <v>2628</v>
      </c>
      <c r="B353" s="105" t="s">
        <v>2419</v>
      </c>
      <c r="C353" s="105">
        <v>2</v>
      </c>
      <c r="D353" s="110">
        <v>0.0006326061931745943</v>
      </c>
      <c r="E353" s="110">
        <v>2.337536052818025</v>
      </c>
      <c r="F353" s="105" t="s">
        <v>3350</v>
      </c>
      <c r="G353" s="105" t="b">
        <v>0</v>
      </c>
      <c r="H353" s="105" t="b">
        <v>0</v>
      </c>
      <c r="I353" s="105" t="b">
        <v>0</v>
      </c>
      <c r="J353" s="105" t="b">
        <v>0</v>
      </c>
      <c r="K353" s="105" t="b">
        <v>1</v>
      </c>
      <c r="L353" s="105" t="b">
        <v>0</v>
      </c>
    </row>
    <row r="354" spans="1:12" ht="15">
      <c r="A354" s="105" t="s">
        <v>2727</v>
      </c>
      <c r="B354" s="105" t="s">
        <v>2376</v>
      </c>
      <c r="C354" s="105">
        <v>2</v>
      </c>
      <c r="D354" s="110">
        <v>0.0006326061931745943</v>
      </c>
      <c r="E354" s="110">
        <v>2.2696358171800894</v>
      </c>
      <c r="F354" s="105" t="s">
        <v>3350</v>
      </c>
      <c r="G354" s="105" t="b">
        <v>0</v>
      </c>
      <c r="H354" s="105" t="b">
        <v>0</v>
      </c>
      <c r="I354" s="105" t="b">
        <v>0</v>
      </c>
      <c r="J354" s="105" t="b">
        <v>0</v>
      </c>
      <c r="K354" s="105" t="b">
        <v>0</v>
      </c>
      <c r="L354" s="105" t="b">
        <v>0</v>
      </c>
    </row>
    <row r="355" spans="1:12" ht="15">
      <c r="A355" s="105" t="s">
        <v>2370</v>
      </c>
      <c r="B355" s="105" t="s">
        <v>2499</v>
      </c>
      <c r="C355" s="105">
        <v>2</v>
      </c>
      <c r="D355" s="110">
        <v>0.0006326061931745943</v>
      </c>
      <c r="E355" s="110">
        <v>1.8856315864513442</v>
      </c>
      <c r="F355" s="105" t="s">
        <v>3350</v>
      </c>
      <c r="G355" s="105" t="b">
        <v>1</v>
      </c>
      <c r="H355" s="105" t="b">
        <v>0</v>
      </c>
      <c r="I355" s="105" t="b">
        <v>0</v>
      </c>
      <c r="J355" s="105" t="b">
        <v>0</v>
      </c>
      <c r="K355" s="105" t="b">
        <v>0</v>
      </c>
      <c r="L355" s="105" t="b">
        <v>0</v>
      </c>
    </row>
    <row r="356" spans="1:12" ht="15">
      <c r="A356" s="105" t="s">
        <v>2499</v>
      </c>
      <c r="B356" s="105" t="s">
        <v>2698</v>
      </c>
      <c r="C356" s="105">
        <v>2</v>
      </c>
      <c r="D356" s="110">
        <v>0.0006326061931745943</v>
      </c>
      <c r="E356" s="110">
        <v>2.7702381677492744</v>
      </c>
      <c r="F356" s="105" t="s">
        <v>3350</v>
      </c>
      <c r="G356" s="105" t="b">
        <v>0</v>
      </c>
      <c r="H356" s="105" t="b">
        <v>0</v>
      </c>
      <c r="I356" s="105" t="b">
        <v>0</v>
      </c>
      <c r="J356" s="105" t="b">
        <v>0</v>
      </c>
      <c r="K356" s="105" t="b">
        <v>1</v>
      </c>
      <c r="L356" s="105" t="b">
        <v>0</v>
      </c>
    </row>
    <row r="357" spans="1:12" ht="15">
      <c r="A357" s="105" t="s">
        <v>2698</v>
      </c>
      <c r="B357" s="105" t="s">
        <v>3113</v>
      </c>
      <c r="C357" s="105">
        <v>2</v>
      </c>
      <c r="D357" s="110">
        <v>0.0006326061931745943</v>
      </c>
      <c r="E357" s="110">
        <v>3.247359422468937</v>
      </c>
      <c r="F357" s="105" t="s">
        <v>3350</v>
      </c>
      <c r="G357" s="105" t="b">
        <v>0</v>
      </c>
      <c r="H357" s="105" t="b">
        <v>1</v>
      </c>
      <c r="I357" s="105" t="b">
        <v>0</v>
      </c>
      <c r="J357" s="105" t="b">
        <v>0</v>
      </c>
      <c r="K357" s="105" t="b">
        <v>0</v>
      </c>
      <c r="L357" s="105" t="b">
        <v>0</v>
      </c>
    </row>
    <row r="358" spans="1:12" ht="15">
      <c r="A358" s="105" t="s">
        <v>2414</v>
      </c>
      <c r="B358" s="105" t="s">
        <v>2586</v>
      </c>
      <c r="C358" s="105">
        <v>2</v>
      </c>
      <c r="D358" s="110">
        <v>0.0006326061931745943</v>
      </c>
      <c r="E358" s="110">
        <v>2.2931169130296123</v>
      </c>
      <c r="F358" s="105" t="s">
        <v>3350</v>
      </c>
      <c r="G358" s="105" t="b">
        <v>0</v>
      </c>
      <c r="H358" s="105" t="b">
        <v>0</v>
      </c>
      <c r="I358" s="105" t="b">
        <v>0</v>
      </c>
      <c r="J358" s="105" t="b">
        <v>0</v>
      </c>
      <c r="K358" s="105" t="b">
        <v>0</v>
      </c>
      <c r="L358" s="105" t="b">
        <v>0</v>
      </c>
    </row>
    <row r="359" spans="1:12" ht="15">
      <c r="A359" s="105" t="s">
        <v>2372</v>
      </c>
      <c r="B359" s="105" t="s">
        <v>2350</v>
      </c>
      <c r="C359" s="105">
        <v>2</v>
      </c>
      <c r="D359" s="110">
        <v>0.0006326061931745943</v>
      </c>
      <c r="E359" s="110">
        <v>1.2967511976847061</v>
      </c>
      <c r="F359" s="105" t="s">
        <v>3350</v>
      </c>
      <c r="G359" s="105" t="b">
        <v>0</v>
      </c>
      <c r="H359" s="105" t="b">
        <v>0</v>
      </c>
      <c r="I359" s="105" t="b">
        <v>0</v>
      </c>
      <c r="J359" s="105" t="b">
        <v>0</v>
      </c>
      <c r="K359" s="105" t="b">
        <v>0</v>
      </c>
      <c r="L359" s="105" t="b">
        <v>0</v>
      </c>
    </row>
    <row r="360" spans="1:12" ht="15">
      <c r="A360" s="105" t="s">
        <v>2796</v>
      </c>
      <c r="B360" s="105" t="s">
        <v>2466</v>
      </c>
      <c r="C360" s="105">
        <v>2</v>
      </c>
      <c r="D360" s="110">
        <v>0.0006326061931745943</v>
      </c>
      <c r="E360" s="110">
        <v>2.7702381677492744</v>
      </c>
      <c r="F360" s="105" t="s">
        <v>3350</v>
      </c>
      <c r="G360" s="105" t="b">
        <v>1</v>
      </c>
      <c r="H360" s="105" t="b">
        <v>0</v>
      </c>
      <c r="I360" s="105" t="b">
        <v>0</v>
      </c>
      <c r="J360" s="105" t="b">
        <v>0</v>
      </c>
      <c r="K360" s="105" t="b">
        <v>0</v>
      </c>
      <c r="L360" s="105" t="b">
        <v>0</v>
      </c>
    </row>
    <row r="361" spans="1:12" ht="15">
      <c r="A361" s="105" t="s">
        <v>2466</v>
      </c>
      <c r="B361" s="105" t="s">
        <v>2405</v>
      </c>
      <c r="C361" s="105">
        <v>2</v>
      </c>
      <c r="D361" s="110">
        <v>0.0006326061931745943</v>
      </c>
      <c r="E361" s="110">
        <v>2.050078864343318</v>
      </c>
      <c r="F361" s="105" t="s">
        <v>3350</v>
      </c>
      <c r="G361" s="105" t="b">
        <v>0</v>
      </c>
      <c r="H361" s="105" t="b">
        <v>0</v>
      </c>
      <c r="I361" s="105" t="b">
        <v>0</v>
      </c>
      <c r="J361" s="105" t="b">
        <v>0</v>
      </c>
      <c r="K361" s="105" t="b">
        <v>0</v>
      </c>
      <c r="L361" s="105" t="b">
        <v>0</v>
      </c>
    </row>
    <row r="362" spans="1:12" ht="15">
      <c r="A362" s="105" t="s">
        <v>2405</v>
      </c>
      <c r="B362" s="105" t="s">
        <v>2362</v>
      </c>
      <c r="C362" s="105">
        <v>2</v>
      </c>
      <c r="D362" s="110">
        <v>0.0006326061931745943</v>
      </c>
      <c r="E362" s="110">
        <v>1.5941469086935933</v>
      </c>
      <c r="F362" s="105" t="s">
        <v>3350</v>
      </c>
      <c r="G362" s="105" t="b">
        <v>0</v>
      </c>
      <c r="H362" s="105" t="b">
        <v>0</v>
      </c>
      <c r="I362" s="105" t="b">
        <v>0</v>
      </c>
      <c r="J362" s="105" t="b">
        <v>0</v>
      </c>
      <c r="K362" s="105" t="b">
        <v>0</v>
      </c>
      <c r="L362" s="105" t="b">
        <v>0</v>
      </c>
    </row>
    <row r="363" spans="1:12" ht="15">
      <c r="A363" s="105" t="s">
        <v>2453</v>
      </c>
      <c r="B363" s="105" t="s">
        <v>2587</v>
      </c>
      <c r="C363" s="105">
        <v>2</v>
      </c>
      <c r="D363" s="110">
        <v>0.0006326061931745943</v>
      </c>
      <c r="E363" s="110">
        <v>2.372298159077237</v>
      </c>
      <c r="F363" s="105" t="s">
        <v>3350</v>
      </c>
      <c r="G363" s="105" t="b">
        <v>0</v>
      </c>
      <c r="H363" s="105" t="b">
        <v>0</v>
      </c>
      <c r="I363" s="105" t="b">
        <v>0</v>
      </c>
      <c r="J363" s="105" t="b">
        <v>0</v>
      </c>
      <c r="K363" s="105" t="b">
        <v>0</v>
      </c>
      <c r="L363" s="105" t="b">
        <v>0</v>
      </c>
    </row>
    <row r="364" spans="1:12" ht="15">
      <c r="A364" s="105" t="s">
        <v>2587</v>
      </c>
      <c r="B364" s="105" t="s">
        <v>2332</v>
      </c>
      <c r="C364" s="105">
        <v>2</v>
      </c>
      <c r="D364" s="110">
        <v>0.0006326061931745943</v>
      </c>
      <c r="E364" s="110">
        <v>1.5661181850933499</v>
      </c>
      <c r="F364" s="105" t="s">
        <v>3350</v>
      </c>
      <c r="G364" s="105" t="b">
        <v>0</v>
      </c>
      <c r="H364" s="105" t="b">
        <v>0</v>
      </c>
      <c r="I364" s="105" t="b">
        <v>0</v>
      </c>
      <c r="J364" s="105" t="b">
        <v>0</v>
      </c>
      <c r="K364" s="105" t="b">
        <v>0</v>
      </c>
      <c r="L364" s="105" t="b">
        <v>0</v>
      </c>
    </row>
    <row r="365" spans="1:12" ht="15">
      <c r="A365" s="105" t="s">
        <v>3116</v>
      </c>
      <c r="B365" s="105" t="s">
        <v>2609</v>
      </c>
      <c r="C365" s="105">
        <v>2</v>
      </c>
      <c r="D365" s="110">
        <v>0.0006326061931745943</v>
      </c>
      <c r="E365" s="110">
        <v>3.150449409460881</v>
      </c>
      <c r="F365" s="105" t="s">
        <v>3350</v>
      </c>
      <c r="G365" s="105" t="b">
        <v>0</v>
      </c>
      <c r="H365" s="105" t="b">
        <v>0</v>
      </c>
      <c r="I365" s="105" t="b">
        <v>0</v>
      </c>
      <c r="J365" s="105" t="b">
        <v>0</v>
      </c>
      <c r="K365" s="105" t="b">
        <v>0</v>
      </c>
      <c r="L365" s="105" t="b">
        <v>0</v>
      </c>
    </row>
    <row r="366" spans="1:12" ht="15">
      <c r="A366" s="105" t="s">
        <v>2414</v>
      </c>
      <c r="B366" s="105" t="s">
        <v>2414</v>
      </c>
      <c r="C366" s="105">
        <v>2</v>
      </c>
      <c r="D366" s="110">
        <v>0.0006326061931745943</v>
      </c>
      <c r="E366" s="110">
        <v>1.9251401277350177</v>
      </c>
      <c r="F366" s="105" t="s">
        <v>3350</v>
      </c>
      <c r="G366" s="105" t="b">
        <v>0</v>
      </c>
      <c r="H366" s="105" t="b">
        <v>0</v>
      </c>
      <c r="I366" s="105" t="b">
        <v>0</v>
      </c>
      <c r="J366" s="105" t="b">
        <v>0</v>
      </c>
      <c r="K366" s="105" t="b">
        <v>0</v>
      </c>
      <c r="L366" s="105" t="b">
        <v>0</v>
      </c>
    </row>
    <row r="367" spans="1:12" ht="15">
      <c r="A367" s="105" t="s">
        <v>2872</v>
      </c>
      <c r="B367" s="105" t="s">
        <v>2459</v>
      </c>
      <c r="C367" s="105">
        <v>2</v>
      </c>
      <c r="D367" s="110">
        <v>0.0006326061931745943</v>
      </c>
      <c r="E367" s="110">
        <v>2.673328154741218</v>
      </c>
      <c r="F367" s="105" t="s">
        <v>3350</v>
      </c>
      <c r="G367" s="105" t="b">
        <v>0</v>
      </c>
      <c r="H367" s="105" t="b">
        <v>0</v>
      </c>
      <c r="I367" s="105" t="b">
        <v>0</v>
      </c>
      <c r="J367" s="105" t="b">
        <v>0</v>
      </c>
      <c r="K367" s="105" t="b">
        <v>0</v>
      </c>
      <c r="L367" s="105" t="b">
        <v>0</v>
      </c>
    </row>
    <row r="368" spans="1:12" ht="15">
      <c r="A368" s="105" t="s">
        <v>2874</v>
      </c>
      <c r="B368" s="105" t="s">
        <v>2633</v>
      </c>
      <c r="C368" s="105">
        <v>2</v>
      </c>
      <c r="D368" s="110">
        <v>0.0006326061931745943</v>
      </c>
      <c r="E368" s="110">
        <v>2.9743581504051995</v>
      </c>
      <c r="F368" s="105" t="s">
        <v>3350</v>
      </c>
      <c r="G368" s="105" t="b">
        <v>0</v>
      </c>
      <c r="H368" s="105" t="b">
        <v>1</v>
      </c>
      <c r="I368" s="105" t="b">
        <v>0</v>
      </c>
      <c r="J368" s="105" t="b">
        <v>0</v>
      </c>
      <c r="K368" s="105" t="b">
        <v>0</v>
      </c>
      <c r="L368" s="105" t="b">
        <v>0</v>
      </c>
    </row>
    <row r="369" spans="1:12" ht="15">
      <c r="A369" s="105" t="s">
        <v>2340</v>
      </c>
      <c r="B369" s="105" t="s">
        <v>2342</v>
      </c>
      <c r="C369" s="105">
        <v>2</v>
      </c>
      <c r="D369" s="110">
        <v>0.0006326061931745943</v>
      </c>
      <c r="E369" s="110">
        <v>0.8159956583099497</v>
      </c>
      <c r="F369" s="105" t="s">
        <v>3350</v>
      </c>
      <c r="G369" s="105" t="b">
        <v>0</v>
      </c>
      <c r="H369" s="105" t="b">
        <v>0</v>
      </c>
      <c r="I369" s="105" t="b">
        <v>0</v>
      </c>
      <c r="J369" s="105" t="b">
        <v>1</v>
      </c>
      <c r="K369" s="105" t="b">
        <v>0</v>
      </c>
      <c r="L369" s="105" t="b">
        <v>0</v>
      </c>
    </row>
    <row r="370" spans="1:12" ht="15">
      <c r="A370" s="105" t="s">
        <v>3125</v>
      </c>
      <c r="B370" s="105" t="s">
        <v>2875</v>
      </c>
      <c r="C370" s="105">
        <v>2</v>
      </c>
      <c r="D370" s="110">
        <v>0.0006326061931745943</v>
      </c>
      <c r="E370" s="110">
        <v>3.372298159077237</v>
      </c>
      <c r="F370" s="105" t="s">
        <v>3350</v>
      </c>
      <c r="G370" s="105" t="b">
        <v>0</v>
      </c>
      <c r="H370" s="105" t="b">
        <v>0</v>
      </c>
      <c r="I370" s="105" t="b">
        <v>0</v>
      </c>
      <c r="J370" s="105" t="b">
        <v>0</v>
      </c>
      <c r="K370" s="105" t="b">
        <v>0</v>
      </c>
      <c r="L370" s="105" t="b">
        <v>0</v>
      </c>
    </row>
    <row r="371" spans="1:12" ht="15">
      <c r="A371" s="105" t="s">
        <v>2875</v>
      </c>
      <c r="B371" s="105" t="s">
        <v>2589</v>
      </c>
      <c r="C371" s="105">
        <v>2</v>
      </c>
      <c r="D371" s="110">
        <v>0.0006326061931745943</v>
      </c>
      <c r="E371" s="110">
        <v>2.8951769043575744</v>
      </c>
      <c r="F371" s="105" t="s">
        <v>3350</v>
      </c>
      <c r="G371" s="105" t="b">
        <v>0</v>
      </c>
      <c r="H371" s="105" t="b">
        <v>0</v>
      </c>
      <c r="I371" s="105" t="b">
        <v>0</v>
      </c>
      <c r="J371" s="105" t="b">
        <v>0</v>
      </c>
      <c r="K371" s="105" t="b">
        <v>0</v>
      </c>
      <c r="L371" s="105" t="b">
        <v>0</v>
      </c>
    </row>
    <row r="372" spans="1:12" ht="15">
      <c r="A372" s="105" t="s">
        <v>2517</v>
      </c>
      <c r="B372" s="105" t="s">
        <v>3127</v>
      </c>
      <c r="C372" s="105">
        <v>2</v>
      </c>
      <c r="D372" s="110">
        <v>0.0006326061931745943</v>
      </c>
      <c r="E372" s="110">
        <v>2.946329426804956</v>
      </c>
      <c r="F372" s="105" t="s">
        <v>3350</v>
      </c>
      <c r="G372" s="105" t="b">
        <v>0</v>
      </c>
      <c r="H372" s="105" t="b">
        <v>0</v>
      </c>
      <c r="I372" s="105" t="b">
        <v>0</v>
      </c>
      <c r="J372" s="105" t="b">
        <v>0</v>
      </c>
      <c r="K372" s="105" t="b">
        <v>0</v>
      </c>
      <c r="L372" s="105" t="b">
        <v>0</v>
      </c>
    </row>
    <row r="373" spans="1:12" ht="15">
      <c r="A373" s="105" t="s">
        <v>3127</v>
      </c>
      <c r="B373" s="105" t="s">
        <v>2589</v>
      </c>
      <c r="C373" s="105">
        <v>2</v>
      </c>
      <c r="D373" s="110">
        <v>0.0006326061931745943</v>
      </c>
      <c r="E373" s="110">
        <v>3.0712681634132557</v>
      </c>
      <c r="F373" s="105" t="s">
        <v>3350</v>
      </c>
      <c r="G373" s="105" t="b">
        <v>0</v>
      </c>
      <c r="H373" s="105" t="b">
        <v>0</v>
      </c>
      <c r="I373" s="105" t="b">
        <v>0</v>
      </c>
      <c r="J373" s="105" t="b">
        <v>0</v>
      </c>
      <c r="K373" s="105" t="b">
        <v>0</v>
      </c>
      <c r="L373" s="105" t="b">
        <v>0</v>
      </c>
    </row>
    <row r="374" spans="1:12" ht="15">
      <c r="A374" s="105" t="s">
        <v>2589</v>
      </c>
      <c r="B374" s="105" t="s">
        <v>2647</v>
      </c>
      <c r="C374" s="105">
        <v>2</v>
      </c>
      <c r="D374" s="110">
        <v>0.0006326061931745943</v>
      </c>
      <c r="E374" s="110">
        <v>2.673328154741218</v>
      </c>
      <c r="F374" s="105" t="s">
        <v>3350</v>
      </c>
      <c r="G374" s="105" t="b">
        <v>0</v>
      </c>
      <c r="H374" s="105" t="b">
        <v>0</v>
      </c>
      <c r="I374" s="105" t="b">
        <v>0</v>
      </c>
      <c r="J374" s="105" t="b">
        <v>0</v>
      </c>
      <c r="K374" s="105" t="b">
        <v>1</v>
      </c>
      <c r="L374" s="105" t="b">
        <v>0</v>
      </c>
    </row>
    <row r="375" spans="1:12" ht="15">
      <c r="A375" s="105" t="s">
        <v>2647</v>
      </c>
      <c r="B375" s="105" t="s">
        <v>2363</v>
      </c>
      <c r="C375" s="105">
        <v>2</v>
      </c>
      <c r="D375" s="110">
        <v>0.0006326061931745943</v>
      </c>
      <c r="E375" s="110">
        <v>2.101231386790699</v>
      </c>
      <c r="F375" s="105" t="s">
        <v>3350</v>
      </c>
      <c r="G375" s="105" t="b">
        <v>0</v>
      </c>
      <c r="H375" s="105" t="b">
        <v>1</v>
      </c>
      <c r="I375" s="105" t="b">
        <v>0</v>
      </c>
      <c r="J375" s="105" t="b">
        <v>0</v>
      </c>
      <c r="K375" s="105" t="b">
        <v>0</v>
      </c>
      <c r="L375" s="105" t="b">
        <v>0</v>
      </c>
    </row>
    <row r="376" spans="1:12" ht="15">
      <c r="A376" s="105" t="s">
        <v>2384</v>
      </c>
      <c r="B376" s="105" t="s">
        <v>2619</v>
      </c>
      <c r="C376" s="105">
        <v>2</v>
      </c>
      <c r="D376" s="110">
        <v>0.0006326061931745943</v>
      </c>
      <c r="E376" s="110">
        <v>2.1504494094608804</v>
      </c>
      <c r="F376" s="105" t="s">
        <v>3350</v>
      </c>
      <c r="G376" s="105" t="b">
        <v>0</v>
      </c>
      <c r="H376" s="105" t="b">
        <v>0</v>
      </c>
      <c r="I376" s="105" t="b">
        <v>0</v>
      </c>
      <c r="J376" s="105" t="b">
        <v>0</v>
      </c>
      <c r="K376" s="105" t="b">
        <v>0</v>
      </c>
      <c r="L376" s="105" t="b">
        <v>0</v>
      </c>
    </row>
    <row r="377" spans="1:12" ht="15">
      <c r="A377" s="105" t="s">
        <v>2346</v>
      </c>
      <c r="B377" s="105" t="s">
        <v>2336</v>
      </c>
      <c r="C377" s="105">
        <v>2</v>
      </c>
      <c r="D377" s="110">
        <v>0.0006326061931745943</v>
      </c>
      <c r="E377" s="110">
        <v>0.811196775428181</v>
      </c>
      <c r="F377" s="105" t="s">
        <v>3350</v>
      </c>
      <c r="G377" s="105" t="b">
        <v>0</v>
      </c>
      <c r="H377" s="105" t="b">
        <v>0</v>
      </c>
      <c r="I377" s="105" t="b">
        <v>0</v>
      </c>
      <c r="J377" s="105" t="b">
        <v>0</v>
      </c>
      <c r="K377" s="105" t="b">
        <v>0</v>
      </c>
      <c r="L377" s="105" t="b">
        <v>0</v>
      </c>
    </row>
    <row r="378" spans="1:12" ht="15">
      <c r="A378" s="105" t="s">
        <v>2351</v>
      </c>
      <c r="B378" s="105" t="s">
        <v>2342</v>
      </c>
      <c r="C378" s="105">
        <v>2</v>
      </c>
      <c r="D378" s="110">
        <v>0.0006326061931745943</v>
      </c>
      <c r="E378" s="110">
        <v>1.0201156409658745</v>
      </c>
      <c r="F378" s="105" t="s">
        <v>3350</v>
      </c>
      <c r="G378" s="105" t="b">
        <v>0</v>
      </c>
      <c r="H378" s="105" t="b">
        <v>0</v>
      </c>
      <c r="I378" s="105" t="b">
        <v>0</v>
      </c>
      <c r="J378" s="105" t="b">
        <v>1</v>
      </c>
      <c r="K378" s="105" t="b">
        <v>0</v>
      </c>
      <c r="L378" s="105" t="b">
        <v>0</v>
      </c>
    </row>
    <row r="379" spans="1:12" ht="15">
      <c r="A379" s="105" t="s">
        <v>2380</v>
      </c>
      <c r="B379" s="105" t="s">
        <v>2330</v>
      </c>
      <c r="C379" s="105">
        <v>2</v>
      </c>
      <c r="D379" s="110">
        <v>0.0006326061931745943</v>
      </c>
      <c r="E379" s="110">
        <v>0.7868374295687363</v>
      </c>
      <c r="F379" s="105" t="s">
        <v>3350</v>
      </c>
      <c r="G379" s="105" t="b">
        <v>0</v>
      </c>
      <c r="H379" s="105" t="b">
        <v>0</v>
      </c>
      <c r="I379" s="105" t="b">
        <v>0</v>
      </c>
      <c r="J379" s="105" t="b">
        <v>0</v>
      </c>
      <c r="K379" s="105" t="b">
        <v>0</v>
      </c>
      <c r="L379" s="105" t="b">
        <v>0</v>
      </c>
    </row>
    <row r="380" spans="1:12" ht="15">
      <c r="A380" s="105" t="s">
        <v>2330</v>
      </c>
      <c r="B380" s="105" t="s">
        <v>2504</v>
      </c>
      <c r="C380" s="105">
        <v>2</v>
      </c>
      <c r="D380" s="110">
        <v>0.0006326061931745943</v>
      </c>
      <c r="E380" s="110">
        <v>1.2059667373107121</v>
      </c>
      <c r="F380" s="105" t="s">
        <v>3350</v>
      </c>
      <c r="G380" s="105" t="b">
        <v>0</v>
      </c>
      <c r="H380" s="105" t="b">
        <v>0</v>
      </c>
      <c r="I380" s="105" t="b">
        <v>0</v>
      </c>
      <c r="J380" s="105" t="b">
        <v>0</v>
      </c>
      <c r="K380" s="105" t="b">
        <v>0</v>
      </c>
      <c r="L380" s="105" t="b">
        <v>0</v>
      </c>
    </row>
    <row r="381" spans="1:12" ht="15">
      <c r="A381" s="105" t="s">
        <v>2380</v>
      </c>
      <c r="B381" s="105" t="s">
        <v>2648</v>
      </c>
      <c r="C381" s="105">
        <v>2</v>
      </c>
      <c r="D381" s="110">
        <v>0.0006326061931745943</v>
      </c>
      <c r="E381" s="110">
        <v>2.1292601103909425</v>
      </c>
      <c r="F381" s="105" t="s">
        <v>3350</v>
      </c>
      <c r="G381" s="105" t="b">
        <v>0</v>
      </c>
      <c r="H381" s="105" t="b">
        <v>0</v>
      </c>
      <c r="I381" s="105" t="b">
        <v>0</v>
      </c>
      <c r="J381" s="105" t="b">
        <v>0</v>
      </c>
      <c r="K381" s="105" t="b">
        <v>1</v>
      </c>
      <c r="L381" s="105" t="b">
        <v>0</v>
      </c>
    </row>
    <row r="382" spans="1:12" ht="15">
      <c r="A382" s="105" t="s">
        <v>2333</v>
      </c>
      <c r="B382" s="105" t="s">
        <v>2443</v>
      </c>
      <c r="C382" s="105">
        <v>2</v>
      </c>
      <c r="D382" s="110">
        <v>0.0006326061931745943</v>
      </c>
      <c r="E382" s="110">
        <v>1.289512788760787</v>
      </c>
      <c r="F382" s="105" t="s">
        <v>3350</v>
      </c>
      <c r="G382" s="105" t="b">
        <v>0</v>
      </c>
      <c r="H382" s="105" t="b">
        <v>0</v>
      </c>
      <c r="I382" s="105" t="b">
        <v>0</v>
      </c>
      <c r="J382" s="105" t="b">
        <v>0</v>
      </c>
      <c r="K382" s="105" t="b">
        <v>0</v>
      </c>
      <c r="L382" s="105" t="b">
        <v>0</v>
      </c>
    </row>
    <row r="383" spans="1:12" ht="15">
      <c r="A383" s="105" t="s">
        <v>2443</v>
      </c>
      <c r="B383" s="105" t="s">
        <v>2374</v>
      </c>
      <c r="C383" s="105">
        <v>2</v>
      </c>
      <c r="D383" s="110">
        <v>0.0006326061931745943</v>
      </c>
      <c r="E383" s="110">
        <v>1.7868374295687361</v>
      </c>
      <c r="F383" s="105" t="s">
        <v>3350</v>
      </c>
      <c r="G383" s="105" t="b">
        <v>0</v>
      </c>
      <c r="H383" s="105" t="b">
        <v>0</v>
      </c>
      <c r="I383" s="105" t="b">
        <v>0</v>
      </c>
      <c r="J383" s="105" t="b">
        <v>0</v>
      </c>
      <c r="K383" s="105" t="b">
        <v>0</v>
      </c>
      <c r="L383" s="105" t="b">
        <v>0</v>
      </c>
    </row>
    <row r="384" spans="1:12" ht="15">
      <c r="A384" s="105" t="s">
        <v>2429</v>
      </c>
      <c r="B384" s="105" t="s">
        <v>3130</v>
      </c>
      <c r="C384" s="105">
        <v>2</v>
      </c>
      <c r="D384" s="110">
        <v>0.0007122542936280884</v>
      </c>
      <c r="E384" s="110">
        <v>2.7702381677492744</v>
      </c>
      <c r="F384" s="105" t="s">
        <v>3350</v>
      </c>
      <c r="G384" s="105" t="b">
        <v>0</v>
      </c>
      <c r="H384" s="105" t="b">
        <v>0</v>
      </c>
      <c r="I384" s="105" t="b">
        <v>0</v>
      </c>
      <c r="J384" s="105" t="b">
        <v>0</v>
      </c>
      <c r="K384" s="105" t="b">
        <v>0</v>
      </c>
      <c r="L384" s="105" t="b">
        <v>0</v>
      </c>
    </row>
    <row r="385" spans="1:12" ht="15">
      <c r="A385" s="105" t="s">
        <v>2431</v>
      </c>
      <c r="B385" s="105" t="s">
        <v>2341</v>
      </c>
      <c r="C385" s="105">
        <v>2</v>
      </c>
      <c r="D385" s="110">
        <v>0.0006326061931745943</v>
      </c>
      <c r="E385" s="110">
        <v>1.4369588663669381</v>
      </c>
      <c r="F385" s="105" t="s">
        <v>3350</v>
      </c>
      <c r="G385" s="105" t="b">
        <v>0</v>
      </c>
      <c r="H385" s="105" t="b">
        <v>0</v>
      </c>
      <c r="I385" s="105" t="b">
        <v>0</v>
      </c>
      <c r="J385" s="105" t="b">
        <v>0</v>
      </c>
      <c r="K385" s="105" t="b">
        <v>0</v>
      </c>
      <c r="L385" s="105" t="b">
        <v>0</v>
      </c>
    </row>
    <row r="386" spans="1:12" ht="15">
      <c r="A386" s="105" t="s">
        <v>2625</v>
      </c>
      <c r="B386" s="105" t="s">
        <v>2430</v>
      </c>
      <c r="C386" s="105">
        <v>2</v>
      </c>
      <c r="D386" s="110">
        <v>0.0006326061931745943</v>
      </c>
      <c r="E386" s="110">
        <v>2.372298159077237</v>
      </c>
      <c r="F386" s="105" t="s">
        <v>3350</v>
      </c>
      <c r="G386" s="105" t="b">
        <v>0</v>
      </c>
      <c r="H386" s="105" t="b">
        <v>0</v>
      </c>
      <c r="I386" s="105" t="b">
        <v>0</v>
      </c>
      <c r="J386" s="105" t="b">
        <v>0</v>
      </c>
      <c r="K386" s="105" t="b">
        <v>0</v>
      </c>
      <c r="L386" s="105" t="b">
        <v>0</v>
      </c>
    </row>
    <row r="387" spans="1:12" ht="15">
      <c r="A387" s="105" t="s">
        <v>3135</v>
      </c>
      <c r="B387" s="105" t="s">
        <v>2496</v>
      </c>
      <c r="C387" s="105">
        <v>2</v>
      </c>
      <c r="D387" s="110">
        <v>0.0006326061931745943</v>
      </c>
      <c r="E387" s="110">
        <v>2.946329426804956</v>
      </c>
      <c r="F387" s="105" t="s">
        <v>3350</v>
      </c>
      <c r="G387" s="105" t="b">
        <v>0</v>
      </c>
      <c r="H387" s="105" t="b">
        <v>0</v>
      </c>
      <c r="I387" s="105" t="b">
        <v>0</v>
      </c>
      <c r="J387" s="105" t="b">
        <v>0</v>
      </c>
      <c r="K387" s="105" t="b">
        <v>0</v>
      </c>
      <c r="L387" s="105" t="b">
        <v>0</v>
      </c>
    </row>
    <row r="388" spans="1:12" ht="15">
      <c r="A388" s="105" t="s">
        <v>2496</v>
      </c>
      <c r="B388" s="105" t="s">
        <v>3136</v>
      </c>
      <c r="C388" s="105">
        <v>2</v>
      </c>
      <c r="D388" s="110">
        <v>0.0006326061931745943</v>
      </c>
      <c r="E388" s="110">
        <v>2.946329426804956</v>
      </c>
      <c r="F388" s="105" t="s">
        <v>3350</v>
      </c>
      <c r="G388" s="105" t="b">
        <v>0</v>
      </c>
      <c r="H388" s="105" t="b">
        <v>0</v>
      </c>
      <c r="I388" s="105" t="b">
        <v>0</v>
      </c>
      <c r="J388" s="105" t="b">
        <v>0</v>
      </c>
      <c r="K388" s="105" t="b">
        <v>0</v>
      </c>
      <c r="L388" s="105" t="b">
        <v>0</v>
      </c>
    </row>
    <row r="389" spans="1:12" ht="15">
      <c r="A389" s="105" t="s">
        <v>3136</v>
      </c>
      <c r="B389" s="105" t="s">
        <v>3137</v>
      </c>
      <c r="C389" s="105">
        <v>2</v>
      </c>
      <c r="D389" s="110">
        <v>0.0006326061931745943</v>
      </c>
      <c r="E389" s="110">
        <v>3.5483894181329183</v>
      </c>
      <c r="F389" s="105" t="s">
        <v>3350</v>
      </c>
      <c r="G389" s="105" t="b">
        <v>0</v>
      </c>
      <c r="H389" s="105" t="b">
        <v>0</v>
      </c>
      <c r="I389" s="105" t="b">
        <v>0</v>
      </c>
      <c r="J389" s="105" t="b">
        <v>0</v>
      </c>
      <c r="K389" s="105" t="b">
        <v>1</v>
      </c>
      <c r="L389" s="105" t="b">
        <v>0</v>
      </c>
    </row>
    <row r="390" spans="1:12" ht="15">
      <c r="A390" s="105" t="s">
        <v>2651</v>
      </c>
      <c r="B390" s="105" t="s">
        <v>2630</v>
      </c>
      <c r="C390" s="105">
        <v>2</v>
      </c>
      <c r="D390" s="110">
        <v>0.0006326061931745943</v>
      </c>
      <c r="E390" s="110">
        <v>2.9743581504051995</v>
      </c>
      <c r="F390" s="105" t="s">
        <v>3350</v>
      </c>
      <c r="G390" s="105" t="b">
        <v>0</v>
      </c>
      <c r="H390" s="105" t="b">
        <v>0</v>
      </c>
      <c r="I390" s="105" t="b">
        <v>0</v>
      </c>
      <c r="J390" s="105" t="b">
        <v>0</v>
      </c>
      <c r="K390" s="105" t="b">
        <v>0</v>
      </c>
      <c r="L390" s="105" t="b">
        <v>0</v>
      </c>
    </row>
    <row r="391" spans="1:12" ht="15">
      <c r="A391" s="105" t="s">
        <v>2630</v>
      </c>
      <c r="B391" s="105" t="s">
        <v>2457</v>
      </c>
      <c r="C391" s="105">
        <v>2</v>
      </c>
      <c r="D391" s="110">
        <v>0.0006326061931745943</v>
      </c>
      <c r="E391" s="110">
        <v>2.4514794051248616</v>
      </c>
      <c r="F391" s="105" t="s">
        <v>3350</v>
      </c>
      <c r="G391" s="105" t="b">
        <v>0</v>
      </c>
      <c r="H391" s="105" t="b">
        <v>0</v>
      </c>
      <c r="I391" s="105" t="b">
        <v>0</v>
      </c>
      <c r="J391" s="105" t="b">
        <v>0</v>
      </c>
      <c r="K391" s="105" t="b">
        <v>0</v>
      </c>
      <c r="L391" s="105" t="b">
        <v>0</v>
      </c>
    </row>
    <row r="392" spans="1:12" ht="15">
      <c r="A392" s="105" t="s">
        <v>2334</v>
      </c>
      <c r="B392" s="105" t="s">
        <v>2467</v>
      </c>
      <c r="C392" s="105">
        <v>2</v>
      </c>
      <c r="D392" s="110">
        <v>0.0006326061931745943</v>
      </c>
      <c r="E392" s="110">
        <v>1.4278154869270683</v>
      </c>
      <c r="F392" s="105" t="s">
        <v>3350</v>
      </c>
      <c r="G392" s="105" t="b">
        <v>0</v>
      </c>
      <c r="H392" s="105" t="b">
        <v>0</v>
      </c>
      <c r="I392" s="105" t="b">
        <v>0</v>
      </c>
      <c r="J392" s="105" t="b">
        <v>0</v>
      </c>
      <c r="K392" s="105" t="b">
        <v>0</v>
      </c>
      <c r="L392" s="105" t="b">
        <v>0</v>
      </c>
    </row>
    <row r="393" spans="1:12" ht="15">
      <c r="A393" s="105" t="s">
        <v>2334</v>
      </c>
      <c r="B393" s="105" t="s">
        <v>2359</v>
      </c>
      <c r="C393" s="105">
        <v>2</v>
      </c>
      <c r="D393" s="110">
        <v>0.0006326061931745943</v>
      </c>
      <c r="E393" s="110">
        <v>0.8685074760200557</v>
      </c>
      <c r="F393" s="105" t="s">
        <v>3350</v>
      </c>
      <c r="G393" s="105" t="b">
        <v>0</v>
      </c>
      <c r="H393" s="105" t="b">
        <v>0</v>
      </c>
      <c r="I393" s="105" t="b">
        <v>0</v>
      </c>
      <c r="J393" s="105" t="b">
        <v>0</v>
      </c>
      <c r="K393" s="105" t="b">
        <v>0</v>
      </c>
      <c r="L393" s="105" t="b">
        <v>0</v>
      </c>
    </row>
    <row r="394" spans="1:12" ht="15">
      <c r="A394" s="105" t="s">
        <v>3141</v>
      </c>
      <c r="B394" s="105" t="s">
        <v>2441</v>
      </c>
      <c r="C394" s="105">
        <v>2</v>
      </c>
      <c r="D394" s="110">
        <v>0.0006326061931745943</v>
      </c>
      <c r="E394" s="110">
        <v>2.808026728638674</v>
      </c>
      <c r="F394" s="105" t="s">
        <v>3350</v>
      </c>
      <c r="G394" s="105" t="b">
        <v>0</v>
      </c>
      <c r="H394" s="105" t="b">
        <v>0</v>
      </c>
      <c r="I394" s="105" t="b">
        <v>0</v>
      </c>
      <c r="J394" s="105" t="b">
        <v>0</v>
      </c>
      <c r="K394" s="105" t="b">
        <v>0</v>
      </c>
      <c r="L394" s="105" t="b">
        <v>0</v>
      </c>
    </row>
    <row r="395" spans="1:12" ht="15">
      <c r="A395" s="105" t="s">
        <v>2618</v>
      </c>
      <c r="B395" s="105" t="s">
        <v>2354</v>
      </c>
      <c r="C395" s="105">
        <v>2</v>
      </c>
      <c r="D395" s="110">
        <v>0.0006326061931745943</v>
      </c>
      <c r="E395" s="110">
        <v>1.9890814072259058</v>
      </c>
      <c r="F395" s="105" t="s">
        <v>3350</v>
      </c>
      <c r="G395" s="105" t="b">
        <v>0</v>
      </c>
      <c r="H395" s="105" t="b">
        <v>0</v>
      </c>
      <c r="I395" s="105" t="b">
        <v>0</v>
      </c>
      <c r="J395" s="105" t="b">
        <v>0</v>
      </c>
      <c r="K395" s="105" t="b">
        <v>0</v>
      </c>
      <c r="L395" s="105" t="b">
        <v>0</v>
      </c>
    </row>
    <row r="396" spans="1:12" ht="15">
      <c r="A396" s="105" t="s">
        <v>2354</v>
      </c>
      <c r="B396" s="105" t="s">
        <v>2739</v>
      </c>
      <c r="C396" s="105">
        <v>2</v>
      </c>
      <c r="D396" s="110">
        <v>0.0006326061931745943</v>
      </c>
      <c r="E396" s="110">
        <v>2.043239439813012</v>
      </c>
      <c r="F396" s="105" t="s">
        <v>3350</v>
      </c>
      <c r="G396" s="105" t="b">
        <v>0</v>
      </c>
      <c r="H396" s="105" t="b">
        <v>0</v>
      </c>
      <c r="I396" s="105" t="b">
        <v>0</v>
      </c>
      <c r="J396" s="105" t="b">
        <v>0</v>
      </c>
      <c r="K396" s="105" t="b">
        <v>0</v>
      </c>
      <c r="L396" s="105" t="b">
        <v>0</v>
      </c>
    </row>
    <row r="397" spans="1:12" ht="15">
      <c r="A397" s="105" t="s">
        <v>2739</v>
      </c>
      <c r="B397" s="105" t="s">
        <v>3148</v>
      </c>
      <c r="C397" s="105">
        <v>2</v>
      </c>
      <c r="D397" s="110">
        <v>0.0006326061931745943</v>
      </c>
      <c r="E397" s="110">
        <v>3.247359422468937</v>
      </c>
      <c r="F397" s="105" t="s">
        <v>3350</v>
      </c>
      <c r="G397" s="105" t="b">
        <v>0</v>
      </c>
      <c r="H397" s="105" t="b">
        <v>0</v>
      </c>
      <c r="I397" s="105" t="b">
        <v>0</v>
      </c>
      <c r="J397" s="105" t="b">
        <v>0</v>
      </c>
      <c r="K397" s="105" t="b">
        <v>0</v>
      </c>
      <c r="L397" s="105" t="b">
        <v>0</v>
      </c>
    </row>
    <row r="398" spans="1:12" ht="15">
      <c r="A398" s="105" t="s">
        <v>3148</v>
      </c>
      <c r="B398" s="105" t="s">
        <v>2370</v>
      </c>
      <c r="C398" s="105">
        <v>2</v>
      </c>
      <c r="D398" s="110">
        <v>0.0006326061931745943</v>
      </c>
      <c r="E398" s="110">
        <v>2.5069967329746934</v>
      </c>
      <c r="F398" s="105" t="s">
        <v>3350</v>
      </c>
      <c r="G398" s="105" t="b">
        <v>0</v>
      </c>
      <c r="H398" s="105" t="b">
        <v>0</v>
      </c>
      <c r="I398" s="105" t="b">
        <v>0</v>
      </c>
      <c r="J398" s="105" t="b">
        <v>1</v>
      </c>
      <c r="K398" s="105" t="b">
        <v>0</v>
      </c>
      <c r="L398" s="105" t="b">
        <v>0</v>
      </c>
    </row>
    <row r="399" spans="1:12" ht="15">
      <c r="A399" s="105" t="s">
        <v>2683</v>
      </c>
      <c r="B399" s="105" t="s">
        <v>2403</v>
      </c>
      <c r="C399" s="105">
        <v>2</v>
      </c>
      <c r="D399" s="110">
        <v>0.0006326061931745943</v>
      </c>
      <c r="E399" s="110">
        <v>2.372298159077237</v>
      </c>
      <c r="F399" s="105" t="s">
        <v>3350</v>
      </c>
      <c r="G399" s="105" t="b">
        <v>0</v>
      </c>
      <c r="H399" s="105" t="b">
        <v>0</v>
      </c>
      <c r="I399" s="105" t="b">
        <v>0</v>
      </c>
      <c r="J399" s="105" t="b">
        <v>0</v>
      </c>
      <c r="K399" s="105" t="b">
        <v>1</v>
      </c>
      <c r="L399" s="105" t="b">
        <v>0</v>
      </c>
    </row>
    <row r="400" spans="1:12" ht="15">
      <c r="A400" s="105" t="s">
        <v>3149</v>
      </c>
      <c r="B400" s="105" t="s">
        <v>2429</v>
      </c>
      <c r="C400" s="105">
        <v>2</v>
      </c>
      <c r="D400" s="110">
        <v>0.0006326061931745943</v>
      </c>
      <c r="E400" s="110">
        <v>2.7702381677492744</v>
      </c>
      <c r="F400" s="105" t="s">
        <v>3350</v>
      </c>
      <c r="G400" s="105" t="b">
        <v>0</v>
      </c>
      <c r="H400" s="105" t="b">
        <v>0</v>
      </c>
      <c r="I400" s="105" t="b">
        <v>0</v>
      </c>
      <c r="J400" s="105" t="b">
        <v>0</v>
      </c>
      <c r="K400" s="105" t="b">
        <v>0</v>
      </c>
      <c r="L400" s="105" t="b">
        <v>0</v>
      </c>
    </row>
    <row r="401" spans="1:12" ht="15">
      <c r="A401" s="105" t="s">
        <v>2429</v>
      </c>
      <c r="B401" s="105" t="s">
        <v>2330</v>
      </c>
      <c r="C401" s="105">
        <v>2</v>
      </c>
      <c r="D401" s="110">
        <v>0.0006326061931745943</v>
      </c>
      <c r="E401" s="110">
        <v>1.0298754782550308</v>
      </c>
      <c r="F401" s="105" t="s">
        <v>3350</v>
      </c>
      <c r="G401" s="105" t="b">
        <v>0</v>
      </c>
      <c r="H401" s="105" t="b">
        <v>0</v>
      </c>
      <c r="I401" s="105" t="b">
        <v>0</v>
      </c>
      <c r="J401" s="105" t="b">
        <v>0</v>
      </c>
      <c r="K401" s="105" t="b">
        <v>0</v>
      </c>
      <c r="L401" s="105" t="b">
        <v>0</v>
      </c>
    </row>
    <row r="402" spans="1:12" ht="15">
      <c r="A402" s="105" t="s">
        <v>2363</v>
      </c>
      <c r="B402" s="105" t="s">
        <v>2343</v>
      </c>
      <c r="C402" s="105">
        <v>2</v>
      </c>
      <c r="D402" s="110">
        <v>0.0006326061931745943</v>
      </c>
      <c r="E402" s="110">
        <v>1.102007605910476</v>
      </c>
      <c r="F402" s="105" t="s">
        <v>3350</v>
      </c>
      <c r="G402" s="105" t="b">
        <v>0</v>
      </c>
      <c r="H402" s="105" t="b">
        <v>0</v>
      </c>
      <c r="I402" s="105" t="b">
        <v>0</v>
      </c>
      <c r="J402" s="105" t="b">
        <v>0</v>
      </c>
      <c r="K402" s="105" t="b">
        <v>0</v>
      </c>
      <c r="L402" s="105" t="b">
        <v>0</v>
      </c>
    </row>
    <row r="403" spans="1:12" ht="15">
      <c r="A403" s="105" t="s">
        <v>2341</v>
      </c>
      <c r="B403" s="105" t="s">
        <v>2331</v>
      </c>
      <c r="C403" s="105">
        <v>2</v>
      </c>
      <c r="D403" s="110">
        <v>0.0006326061931745943</v>
      </c>
      <c r="E403" s="110">
        <v>0.6210190550938947</v>
      </c>
      <c r="F403" s="105" t="s">
        <v>3350</v>
      </c>
      <c r="G403" s="105" t="b">
        <v>0</v>
      </c>
      <c r="H403" s="105" t="b">
        <v>0</v>
      </c>
      <c r="I403" s="105" t="b">
        <v>0</v>
      </c>
      <c r="J403" s="105" t="b">
        <v>0</v>
      </c>
      <c r="K403" s="105" t="b">
        <v>0</v>
      </c>
      <c r="L403" s="105" t="b">
        <v>0</v>
      </c>
    </row>
    <row r="404" spans="1:12" ht="15">
      <c r="A404" s="105" t="s">
        <v>2340</v>
      </c>
      <c r="B404" s="105" t="s">
        <v>2335</v>
      </c>
      <c r="C404" s="105">
        <v>2</v>
      </c>
      <c r="D404" s="110">
        <v>0.0006326061931745943</v>
      </c>
      <c r="E404" s="110">
        <v>0.6910569217016498</v>
      </c>
      <c r="F404" s="105" t="s">
        <v>3350</v>
      </c>
      <c r="G404" s="105" t="b">
        <v>0</v>
      </c>
      <c r="H404" s="105" t="b">
        <v>0</v>
      </c>
      <c r="I404" s="105" t="b">
        <v>0</v>
      </c>
      <c r="J404" s="105" t="b">
        <v>0</v>
      </c>
      <c r="K404" s="105" t="b">
        <v>0</v>
      </c>
      <c r="L404" s="105" t="b">
        <v>0</v>
      </c>
    </row>
    <row r="405" spans="1:12" ht="15">
      <c r="A405" s="105" t="s">
        <v>2361</v>
      </c>
      <c r="B405" s="105" t="s">
        <v>2349</v>
      </c>
      <c r="C405" s="105">
        <v>2</v>
      </c>
      <c r="D405" s="110">
        <v>0.0006326061931745943</v>
      </c>
      <c r="E405" s="110">
        <v>1.153937737306702</v>
      </c>
      <c r="F405" s="105" t="s">
        <v>3350</v>
      </c>
      <c r="G405" s="105" t="b">
        <v>0</v>
      </c>
      <c r="H405" s="105" t="b">
        <v>0</v>
      </c>
      <c r="I405" s="105" t="b">
        <v>0</v>
      </c>
      <c r="J405" s="105" t="b">
        <v>0</v>
      </c>
      <c r="K405" s="105" t="b">
        <v>0</v>
      </c>
      <c r="L405" s="105" t="b">
        <v>0</v>
      </c>
    </row>
    <row r="406" spans="1:12" ht="15">
      <c r="A406" s="105" t="s">
        <v>2427</v>
      </c>
      <c r="B406" s="105" t="s">
        <v>2888</v>
      </c>
      <c r="C406" s="105">
        <v>2</v>
      </c>
      <c r="D406" s="110">
        <v>0.0006326061931745943</v>
      </c>
      <c r="E406" s="110">
        <v>2.5941469086935935</v>
      </c>
      <c r="F406" s="105" t="s">
        <v>3350</v>
      </c>
      <c r="G406" s="105" t="b">
        <v>0</v>
      </c>
      <c r="H406" s="105" t="b">
        <v>0</v>
      </c>
      <c r="I406" s="105" t="b">
        <v>0</v>
      </c>
      <c r="J406" s="105" t="b">
        <v>0</v>
      </c>
      <c r="K406" s="105" t="b">
        <v>0</v>
      </c>
      <c r="L406" s="105" t="b">
        <v>0</v>
      </c>
    </row>
    <row r="407" spans="1:12" ht="15">
      <c r="A407" s="105" t="s">
        <v>2888</v>
      </c>
      <c r="B407" s="105" t="s">
        <v>2429</v>
      </c>
      <c r="C407" s="105">
        <v>2</v>
      </c>
      <c r="D407" s="110">
        <v>0.0006326061931745943</v>
      </c>
      <c r="E407" s="110">
        <v>2.5941469086935935</v>
      </c>
      <c r="F407" s="105" t="s">
        <v>3350</v>
      </c>
      <c r="G407" s="105" t="b">
        <v>0</v>
      </c>
      <c r="H407" s="105" t="b">
        <v>0</v>
      </c>
      <c r="I407" s="105" t="b">
        <v>0</v>
      </c>
      <c r="J407" s="105" t="b">
        <v>0</v>
      </c>
      <c r="K407" s="105" t="b">
        <v>0</v>
      </c>
      <c r="L407" s="105" t="b">
        <v>0</v>
      </c>
    </row>
    <row r="408" spans="1:12" ht="15">
      <c r="A408" s="105" t="s">
        <v>2429</v>
      </c>
      <c r="B408" s="105" t="s">
        <v>2716</v>
      </c>
      <c r="C408" s="105">
        <v>2</v>
      </c>
      <c r="D408" s="110">
        <v>0.0006326061931745943</v>
      </c>
      <c r="E408" s="110">
        <v>2.469208172085293</v>
      </c>
      <c r="F408" s="105" t="s">
        <v>3350</v>
      </c>
      <c r="G408" s="105" t="b">
        <v>0</v>
      </c>
      <c r="H408" s="105" t="b">
        <v>0</v>
      </c>
      <c r="I408" s="105" t="b">
        <v>0</v>
      </c>
      <c r="J408" s="105" t="b">
        <v>0</v>
      </c>
      <c r="K408" s="105" t="b">
        <v>0</v>
      </c>
      <c r="L408" s="105" t="b">
        <v>0</v>
      </c>
    </row>
    <row r="409" spans="1:12" ht="15">
      <c r="A409" s="105" t="s">
        <v>2716</v>
      </c>
      <c r="B409" s="105" t="s">
        <v>2481</v>
      </c>
      <c r="C409" s="105">
        <v>2</v>
      </c>
      <c r="D409" s="110">
        <v>0.0006326061931745943</v>
      </c>
      <c r="E409" s="110">
        <v>2.6452994311409745</v>
      </c>
      <c r="F409" s="105" t="s">
        <v>3350</v>
      </c>
      <c r="G409" s="105" t="b">
        <v>0</v>
      </c>
      <c r="H409" s="105" t="b">
        <v>0</v>
      </c>
      <c r="I409" s="105" t="b">
        <v>0</v>
      </c>
      <c r="J409" s="105" t="b">
        <v>0</v>
      </c>
      <c r="K409" s="105" t="b">
        <v>0</v>
      </c>
      <c r="L409" s="105" t="b">
        <v>0</v>
      </c>
    </row>
    <row r="410" spans="1:12" ht="15">
      <c r="A410" s="105" t="s">
        <v>2481</v>
      </c>
      <c r="B410" s="105" t="s">
        <v>3157</v>
      </c>
      <c r="C410" s="105">
        <v>2</v>
      </c>
      <c r="D410" s="110">
        <v>0.0006326061931745943</v>
      </c>
      <c r="E410" s="110">
        <v>2.8951769043575744</v>
      </c>
      <c r="F410" s="105" t="s">
        <v>3350</v>
      </c>
      <c r="G410" s="105" t="b">
        <v>0</v>
      </c>
      <c r="H410" s="105" t="b">
        <v>0</v>
      </c>
      <c r="I410" s="105" t="b">
        <v>0</v>
      </c>
      <c r="J410" s="105" t="b">
        <v>0</v>
      </c>
      <c r="K410" s="105" t="b">
        <v>0</v>
      </c>
      <c r="L410" s="105" t="b">
        <v>0</v>
      </c>
    </row>
    <row r="411" spans="1:12" ht="15">
      <c r="A411" s="105" t="s">
        <v>3157</v>
      </c>
      <c r="B411" s="105" t="s">
        <v>2370</v>
      </c>
      <c r="C411" s="105">
        <v>2</v>
      </c>
      <c r="D411" s="110">
        <v>0.0006326061931745943</v>
      </c>
      <c r="E411" s="110">
        <v>2.5069967329746934</v>
      </c>
      <c r="F411" s="105" t="s">
        <v>3350</v>
      </c>
      <c r="G411" s="105" t="b">
        <v>0</v>
      </c>
      <c r="H411" s="105" t="b">
        <v>0</v>
      </c>
      <c r="I411" s="105" t="b">
        <v>0</v>
      </c>
      <c r="J411" s="105" t="b">
        <v>1</v>
      </c>
      <c r="K411" s="105" t="b">
        <v>0</v>
      </c>
      <c r="L411" s="105" t="b">
        <v>0</v>
      </c>
    </row>
    <row r="412" spans="1:12" ht="15">
      <c r="A412" s="105" t="s">
        <v>2457</v>
      </c>
      <c r="B412" s="105" t="s">
        <v>2730</v>
      </c>
      <c r="C412" s="105">
        <v>2</v>
      </c>
      <c r="D412" s="110">
        <v>0.0006326061931745943</v>
      </c>
      <c r="E412" s="110">
        <v>2.673328154741218</v>
      </c>
      <c r="F412" s="105" t="s">
        <v>3350</v>
      </c>
      <c r="G412" s="105" t="b">
        <v>0</v>
      </c>
      <c r="H412" s="105" t="b">
        <v>0</v>
      </c>
      <c r="I412" s="105" t="b">
        <v>0</v>
      </c>
      <c r="J412" s="105" t="b">
        <v>0</v>
      </c>
      <c r="K412" s="105" t="b">
        <v>0</v>
      </c>
      <c r="L412" s="105" t="b">
        <v>0</v>
      </c>
    </row>
    <row r="413" spans="1:12" ht="15">
      <c r="A413" s="105" t="s">
        <v>2730</v>
      </c>
      <c r="B413" s="105" t="s">
        <v>2407</v>
      </c>
      <c r="C413" s="105">
        <v>2</v>
      </c>
      <c r="D413" s="110">
        <v>0.0006326061931745943</v>
      </c>
      <c r="E413" s="110">
        <v>2.372298159077237</v>
      </c>
      <c r="F413" s="105" t="s">
        <v>3350</v>
      </c>
      <c r="G413" s="105" t="b">
        <v>0</v>
      </c>
      <c r="H413" s="105" t="b">
        <v>0</v>
      </c>
      <c r="I413" s="105" t="b">
        <v>0</v>
      </c>
      <c r="J413" s="105" t="b">
        <v>1</v>
      </c>
      <c r="K413" s="105" t="b">
        <v>0</v>
      </c>
      <c r="L413" s="105" t="b">
        <v>0</v>
      </c>
    </row>
    <row r="414" spans="1:12" ht="15">
      <c r="A414" s="105" t="s">
        <v>2407</v>
      </c>
      <c r="B414" s="105" t="s">
        <v>2625</v>
      </c>
      <c r="C414" s="105">
        <v>2</v>
      </c>
      <c r="D414" s="110">
        <v>0.0006326061931745943</v>
      </c>
      <c r="E414" s="110">
        <v>2.337536052818025</v>
      </c>
      <c r="F414" s="105" t="s">
        <v>3350</v>
      </c>
      <c r="G414" s="105" t="b">
        <v>1</v>
      </c>
      <c r="H414" s="105" t="b">
        <v>0</v>
      </c>
      <c r="I414" s="105" t="b">
        <v>0</v>
      </c>
      <c r="J414" s="105" t="b">
        <v>0</v>
      </c>
      <c r="K414" s="105" t="b">
        <v>0</v>
      </c>
      <c r="L414" s="105" t="b">
        <v>0</v>
      </c>
    </row>
    <row r="415" spans="1:12" ht="15">
      <c r="A415" s="105" t="s">
        <v>2625</v>
      </c>
      <c r="B415" s="105" t="s">
        <v>2695</v>
      </c>
      <c r="C415" s="105">
        <v>2</v>
      </c>
      <c r="D415" s="110">
        <v>0.0006326061931745943</v>
      </c>
      <c r="E415" s="110">
        <v>2.8494194137968996</v>
      </c>
      <c r="F415" s="105" t="s">
        <v>3350</v>
      </c>
      <c r="G415" s="105" t="b">
        <v>0</v>
      </c>
      <c r="H415" s="105" t="b">
        <v>0</v>
      </c>
      <c r="I415" s="105" t="b">
        <v>0</v>
      </c>
      <c r="J415" s="105" t="b">
        <v>0</v>
      </c>
      <c r="K415" s="105" t="b">
        <v>0</v>
      </c>
      <c r="L415" s="105" t="b">
        <v>0</v>
      </c>
    </row>
    <row r="416" spans="1:12" ht="15">
      <c r="A416" s="105" t="s">
        <v>2889</v>
      </c>
      <c r="B416" s="105" t="s">
        <v>2741</v>
      </c>
      <c r="C416" s="105">
        <v>2</v>
      </c>
      <c r="D416" s="110">
        <v>0.0006326061931745943</v>
      </c>
      <c r="E416" s="110">
        <v>3.0712681634132557</v>
      </c>
      <c r="F416" s="105" t="s">
        <v>3350</v>
      </c>
      <c r="G416" s="105" t="b">
        <v>0</v>
      </c>
      <c r="H416" s="105" t="b">
        <v>0</v>
      </c>
      <c r="I416" s="105" t="b">
        <v>0</v>
      </c>
      <c r="J416" s="105" t="b">
        <v>0</v>
      </c>
      <c r="K416" s="105" t="b">
        <v>0</v>
      </c>
      <c r="L416" s="105" t="b">
        <v>0</v>
      </c>
    </row>
    <row r="417" spans="1:12" ht="15">
      <c r="A417" s="105" t="s">
        <v>2741</v>
      </c>
      <c r="B417" s="105" t="s">
        <v>2649</v>
      </c>
      <c r="C417" s="105">
        <v>2</v>
      </c>
      <c r="D417" s="110">
        <v>0.0006326061931745943</v>
      </c>
      <c r="E417" s="110">
        <v>2.8494194137968996</v>
      </c>
      <c r="F417" s="105" t="s">
        <v>3350</v>
      </c>
      <c r="G417" s="105" t="b">
        <v>0</v>
      </c>
      <c r="H417" s="105" t="b">
        <v>0</v>
      </c>
      <c r="I417" s="105" t="b">
        <v>0</v>
      </c>
      <c r="J417" s="105" t="b">
        <v>0</v>
      </c>
      <c r="K417" s="105" t="b">
        <v>0</v>
      </c>
      <c r="L417" s="105" t="b">
        <v>0</v>
      </c>
    </row>
    <row r="418" spans="1:12" ht="15">
      <c r="A418" s="105" t="s">
        <v>2596</v>
      </c>
      <c r="B418" s="105" t="s">
        <v>2446</v>
      </c>
      <c r="C418" s="105">
        <v>2</v>
      </c>
      <c r="D418" s="110">
        <v>0.0006326061931745943</v>
      </c>
      <c r="E418" s="110">
        <v>2.330905473919012</v>
      </c>
      <c r="F418" s="105" t="s">
        <v>3350</v>
      </c>
      <c r="G418" s="105" t="b">
        <v>0</v>
      </c>
      <c r="H418" s="105" t="b">
        <v>0</v>
      </c>
      <c r="I418" s="105" t="b">
        <v>0</v>
      </c>
      <c r="J418" s="105" t="b">
        <v>0</v>
      </c>
      <c r="K418" s="105" t="b">
        <v>0</v>
      </c>
      <c r="L418" s="105" t="b">
        <v>0</v>
      </c>
    </row>
    <row r="419" spans="1:12" ht="15">
      <c r="A419" s="105" t="s">
        <v>2446</v>
      </c>
      <c r="B419" s="105" t="s">
        <v>2741</v>
      </c>
      <c r="C419" s="105">
        <v>2</v>
      </c>
      <c r="D419" s="110">
        <v>0.0006326061931745943</v>
      </c>
      <c r="E419" s="110">
        <v>2.5069967329746934</v>
      </c>
      <c r="F419" s="105" t="s">
        <v>3350</v>
      </c>
      <c r="G419" s="105" t="b">
        <v>0</v>
      </c>
      <c r="H419" s="105" t="b">
        <v>0</v>
      </c>
      <c r="I419" s="105" t="b">
        <v>0</v>
      </c>
      <c r="J419" s="105" t="b">
        <v>0</v>
      </c>
      <c r="K419" s="105" t="b">
        <v>0</v>
      </c>
      <c r="L419" s="105" t="b">
        <v>0</v>
      </c>
    </row>
    <row r="420" spans="1:12" ht="15">
      <c r="A420" s="105" t="s">
        <v>2741</v>
      </c>
      <c r="B420" s="105" t="s">
        <v>2642</v>
      </c>
      <c r="C420" s="105">
        <v>2</v>
      </c>
      <c r="D420" s="110">
        <v>0.0006326061931745943</v>
      </c>
      <c r="E420" s="110">
        <v>2.8494194137968996</v>
      </c>
      <c r="F420" s="105" t="s">
        <v>3350</v>
      </c>
      <c r="G420" s="105" t="b">
        <v>0</v>
      </c>
      <c r="H420" s="105" t="b">
        <v>0</v>
      </c>
      <c r="I420" s="105" t="b">
        <v>0</v>
      </c>
      <c r="J420" s="105" t="b">
        <v>0</v>
      </c>
      <c r="K420" s="105" t="b">
        <v>0</v>
      </c>
      <c r="L420" s="105" t="b">
        <v>0</v>
      </c>
    </row>
    <row r="421" spans="1:12" ht="15">
      <c r="A421" s="105" t="s">
        <v>2642</v>
      </c>
      <c r="B421" s="105" t="s">
        <v>2446</v>
      </c>
      <c r="C421" s="105">
        <v>2</v>
      </c>
      <c r="D421" s="110">
        <v>0.0006326061931745943</v>
      </c>
      <c r="E421" s="110">
        <v>2.6319354695829933</v>
      </c>
      <c r="F421" s="105" t="s">
        <v>3350</v>
      </c>
      <c r="G421" s="105" t="b">
        <v>0</v>
      </c>
      <c r="H421" s="105" t="b">
        <v>0</v>
      </c>
      <c r="I421" s="105" t="b">
        <v>0</v>
      </c>
      <c r="J421" s="105" t="b">
        <v>0</v>
      </c>
      <c r="K421" s="105" t="b">
        <v>0</v>
      </c>
      <c r="L421" s="105" t="b">
        <v>0</v>
      </c>
    </row>
    <row r="422" spans="1:12" ht="15">
      <c r="A422" s="105" t="s">
        <v>2480</v>
      </c>
      <c r="B422" s="105" t="s">
        <v>2342</v>
      </c>
      <c r="C422" s="105">
        <v>2</v>
      </c>
      <c r="D422" s="110">
        <v>0.0006326061931745943</v>
      </c>
      <c r="E422" s="110">
        <v>1.5941469086935933</v>
      </c>
      <c r="F422" s="105" t="s">
        <v>3350</v>
      </c>
      <c r="G422" s="105" t="b">
        <v>0</v>
      </c>
      <c r="H422" s="105" t="b">
        <v>0</v>
      </c>
      <c r="I422" s="105" t="b">
        <v>0</v>
      </c>
      <c r="J422" s="105" t="b">
        <v>1</v>
      </c>
      <c r="K422" s="105" t="b">
        <v>0</v>
      </c>
      <c r="L422" s="105" t="b">
        <v>0</v>
      </c>
    </row>
    <row r="423" spans="1:12" ht="15">
      <c r="A423" s="105" t="s">
        <v>2342</v>
      </c>
      <c r="B423" s="105" t="s">
        <v>2854</v>
      </c>
      <c r="C423" s="105">
        <v>2</v>
      </c>
      <c r="D423" s="110">
        <v>0.0006326061931745943</v>
      </c>
      <c r="E423" s="110">
        <v>2.050078864343318</v>
      </c>
      <c r="F423" s="105" t="s">
        <v>3350</v>
      </c>
      <c r="G423" s="105" t="b">
        <v>1</v>
      </c>
      <c r="H423" s="105" t="b">
        <v>0</v>
      </c>
      <c r="I423" s="105" t="b">
        <v>0</v>
      </c>
      <c r="J423" s="105" t="b">
        <v>1</v>
      </c>
      <c r="K423" s="105" t="b">
        <v>0</v>
      </c>
      <c r="L423" s="105" t="b">
        <v>0</v>
      </c>
    </row>
    <row r="424" spans="1:12" ht="15">
      <c r="A424" s="105" t="s">
        <v>2854</v>
      </c>
      <c r="B424" s="105" t="s">
        <v>2596</v>
      </c>
      <c r="C424" s="105">
        <v>2</v>
      </c>
      <c r="D424" s="110">
        <v>0.0006326061931745943</v>
      </c>
      <c r="E424" s="110">
        <v>2.8951769043575744</v>
      </c>
      <c r="F424" s="105" t="s">
        <v>3350</v>
      </c>
      <c r="G424" s="105" t="b">
        <v>1</v>
      </c>
      <c r="H424" s="105" t="b">
        <v>0</v>
      </c>
      <c r="I424" s="105" t="b">
        <v>0</v>
      </c>
      <c r="J424" s="105" t="b">
        <v>0</v>
      </c>
      <c r="K424" s="105" t="b">
        <v>0</v>
      </c>
      <c r="L424" s="105" t="b">
        <v>0</v>
      </c>
    </row>
    <row r="425" spans="1:12" ht="15">
      <c r="A425" s="105" t="s">
        <v>2596</v>
      </c>
      <c r="B425" s="105" t="s">
        <v>2734</v>
      </c>
      <c r="C425" s="105">
        <v>2</v>
      </c>
      <c r="D425" s="110">
        <v>0.0006326061931745943</v>
      </c>
      <c r="E425" s="110">
        <v>2.7702381677492744</v>
      </c>
      <c r="F425" s="105" t="s">
        <v>3350</v>
      </c>
      <c r="G425" s="105" t="b">
        <v>0</v>
      </c>
      <c r="H425" s="105" t="b">
        <v>0</v>
      </c>
      <c r="I425" s="105" t="b">
        <v>0</v>
      </c>
      <c r="J425" s="105" t="b">
        <v>0</v>
      </c>
      <c r="K425" s="105" t="b">
        <v>1</v>
      </c>
      <c r="L425" s="105" t="b">
        <v>0</v>
      </c>
    </row>
    <row r="426" spans="1:12" ht="15">
      <c r="A426" s="105" t="s">
        <v>2340</v>
      </c>
      <c r="B426" s="105" t="s">
        <v>2343</v>
      </c>
      <c r="C426" s="105">
        <v>2</v>
      </c>
      <c r="D426" s="110">
        <v>0.0006326061931745943</v>
      </c>
      <c r="E426" s="110">
        <v>0.8357397165057069</v>
      </c>
      <c r="F426" s="105" t="s">
        <v>3350</v>
      </c>
      <c r="G426" s="105" t="b">
        <v>0</v>
      </c>
      <c r="H426" s="105" t="b">
        <v>0</v>
      </c>
      <c r="I426" s="105" t="b">
        <v>0</v>
      </c>
      <c r="J426" s="105" t="b">
        <v>0</v>
      </c>
      <c r="K426" s="105" t="b">
        <v>0</v>
      </c>
      <c r="L426" s="105" t="b">
        <v>0</v>
      </c>
    </row>
    <row r="427" spans="1:12" ht="15">
      <c r="A427" s="105" t="s">
        <v>2348</v>
      </c>
      <c r="B427" s="105" t="s">
        <v>2401</v>
      </c>
      <c r="C427" s="105">
        <v>2</v>
      </c>
      <c r="D427" s="110">
        <v>0.0006326061931745943</v>
      </c>
      <c r="E427" s="110">
        <v>1.8002013911267178</v>
      </c>
      <c r="F427" s="105" t="s">
        <v>3350</v>
      </c>
      <c r="G427" s="105" t="b">
        <v>0</v>
      </c>
      <c r="H427" s="105" t="b">
        <v>0</v>
      </c>
      <c r="I427" s="105" t="b">
        <v>0</v>
      </c>
      <c r="J427" s="105" t="b">
        <v>0</v>
      </c>
      <c r="K427" s="105" t="b">
        <v>0</v>
      </c>
      <c r="L427" s="105" t="b">
        <v>0</v>
      </c>
    </row>
    <row r="428" spans="1:12" ht="15">
      <c r="A428" s="105" t="s">
        <v>2461</v>
      </c>
      <c r="B428" s="105" t="s">
        <v>3158</v>
      </c>
      <c r="C428" s="105">
        <v>2</v>
      </c>
      <c r="D428" s="110">
        <v>0.0006326061931745943</v>
      </c>
      <c r="E428" s="110">
        <v>2.946329426804956</v>
      </c>
      <c r="F428" s="105" t="s">
        <v>3350</v>
      </c>
      <c r="G428" s="105" t="b">
        <v>0</v>
      </c>
      <c r="H428" s="105" t="b">
        <v>0</v>
      </c>
      <c r="I428" s="105" t="b">
        <v>0</v>
      </c>
      <c r="J428" s="105" t="b">
        <v>0</v>
      </c>
      <c r="K428" s="105" t="b">
        <v>0</v>
      </c>
      <c r="L428" s="105" t="b">
        <v>0</v>
      </c>
    </row>
    <row r="429" spans="1:12" ht="15">
      <c r="A429" s="105" t="s">
        <v>3158</v>
      </c>
      <c r="B429" s="105" t="s">
        <v>2597</v>
      </c>
      <c r="C429" s="105">
        <v>2</v>
      </c>
      <c r="D429" s="110">
        <v>0.0006326061931745943</v>
      </c>
      <c r="E429" s="110">
        <v>3.0712681634132557</v>
      </c>
      <c r="F429" s="105" t="s">
        <v>3350</v>
      </c>
      <c r="G429" s="105" t="b">
        <v>0</v>
      </c>
      <c r="H429" s="105" t="b">
        <v>0</v>
      </c>
      <c r="I429" s="105" t="b">
        <v>0</v>
      </c>
      <c r="J429" s="105" t="b">
        <v>0</v>
      </c>
      <c r="K429" s="105" t="b">
        <v>0</v>
      </c>
      <c r="L429" s="105" t="b">
        <v>0</v>
      </c>
    </row>
    <row r="430" spans="1:12" ht="15">
      <c r="A430" s="105" t="s">
        <v>2597</v>
      </c>
      <c r="B430" s="105" t="s">
        <v>2394</v>
      </c>
      <c r="C430" s="105">
        <v>2</v>
      </c>
      <c r="D430" s="110">
        <v>0.0006326061931745943</v>
      </c>
      <c r="E430" s="110">
        <v>2.3442694354769933</v>
      </c>
      <c r="F430" s="105" t="s">
        <v>3350</v>
      </c>
      <c r="G430" s="105" t="b">
        <v>0</v>
      </c>
      <c r="H430" s="105" t="b">
        <v>0</v>
      </c>
      <c r="I430" s="105" t="b">
        <v>0</v>
      </c>
      <c r="J430" s="105" t="b">
        <v>0</v>
      </c>
      <c r="K430" s="105" t="b">
        <v>0</v>
      </c>
      <c r="L430" s="105" t="b">
        <v>0</v>
      </c>
    </row>
    <row r="431" spans="1:12" ht="15">
      <c r="A431" s="105" t="s">
        <v>2394</v>
      </c>
      <c r="B431" s="105" t="s">
        <v>2597</v>
      </c>
      <c r="C431" s="105">
        <v>2</v>
      </c>
      <c r="D431" s="110">
        <v>0.0006326061931745943</v>
      </c>
      <c r="E431" s="110">
        <v>2.1418492376989633</v>
      </c>
      <c r="F431" s="105" t="s">
        <v>3350</v>
      </c>
      <c r="G431" s="105" t="b">
        <v>0</v>
      </c>
      <c r="H431" s="105" t="b">
        <v>0</v>
      </c>
      <c r="I431" s="105" t="b">
        <v>0</v>
      </c>
      <c r="J431" s="105" t="b">
        <v>0</v>
      </c>
      <c r="K431" s="105" t="b">
        <v>0</v>
      </c>
      <c r="L431" s="105" t="b">
        <v>0</v>
      </c>
    </row>
    <row r="432" spans="1:12" ht="15">
      <c r="A432" s="105" t="s">
        <v>2357</v>
      </c>
      <c r="B432" s="105" t="s">
        <v>2495</v>
      </c>
      <c r="C432" s="105">
        <v>2</v>
      </c>
      <c r="D432" s="110">
        <v>0.0006326061931745943</v>
      </c>
      <c r="E432" s="110">
        <v>1.7702381677492747</v>
      </c>
      <c r="F432" s="105" t="s">
        <v>3350</v>
      </c>
      <c r="G432" s="105" t="b">
        <v>0</v>
      </c>
      <c r="H432" s="105" t="b">
        <v>0</v>
      </c>
      <c r="I432" s="105" t="b">
        <v>0</v>
      </c>
      <c r="J432" s="105" t="b">
        <v>0</v>
      </c>
      <c r="K432" s="105" t="b">
        <v>0</v>
      </c>
      <c r="L432" s="105" t="b">
        <v>0</v>
      </c>
    </row>
    <row r="433" spans="1:12" ht="15">
      <c r="A433" s="105" t="s">
        <v>3159</v>
      </c>
      <c r="B433" s="105" t="s">
        <v>2334</v>
      </c>
      <c r="C433" s="105">
        <v>2</v>
      </c>
      <c r="D433" s="110">
        <v>0.0006326061931745943</v>
      </c>
      <c r="E433" s="110">
        <v>2.050078864343318</v>
      </c>
      <c r="F433" s="105" t="s">
        <v>3350</v>
      </c>
      <c r="G433" s="105" t="b">
        <v>0</v>
      </c>
      <c r="H433" s="105" t="b">
        <v>0</v>
      </c>
      <c r="I433" s="105" t="b">
        <v>0</v>
      </c>
      <c r="J433" s="105" t="b">
        <v>0</v>
      </c>
      <c r="K433" s="105" t="b">
        <v>0</v>
      </c>
      <c r="L433" s="105" t="b">
        <v>0</v>
      </c>
    </row>
    <row r="434" spans="1:12" ht="15">
      <c r="A434" s="105" t="s">
        <v>2393</v>
      </c>
      <c r="B434" s="105" t="s">
        <v>3160</v>
      </c>
      <c r="C434" s="105">
        <v>2</v>
      </c>
      <c r="D434" s="110">
        <v>0.0006326061931745943</v>
      </c>
      <c r="E434" s="110">
        <v>2.673328154741218</v>
      </c>
      <c r="F434" s="105" t="s">
        <v>3350</v>
      </c>
      <c r="G434" s="105" t="b">
        <v>0</v>
      </c>
      <c r="H434" s="105" t="b">
        <v>0</v>
      </c>
      <c r="I434" s="105" t="b">
        <v>0</v>
      </c>
      <c r="J434" s="105" t="b">
        <v>0</v>
      </c>
      <c r="K434" s="105" t="b">
        <v>0</v>
      </c>
      <c r="L434" s="105" t="b">
        <v>0</v>
      </c>
    </row>
    <row r="435" spans="1:12" ht="15">
      <c r="A435" s="105" t="s">
        <v>3160</v>
      </c>
      <c r="B435" s="105" t="s">
        <v>2395</v>
      </c>
      <c r="C435" s="105">
        <v>2</v>
      </c>
      <c r="D435" s="110">
        <v>0.0006326061931745943</v>
      </c>
      <c r="E435" s="110">
        <v>2.6189704924186255</v>
      </c>
      <c r="F435" s="105" t="s">
        <v>3350</v>
      </c>
      <c r="G435" s="105" t="b">
        <v>0</v>
      </c>
      <c r="H435" s="105" t="b">
        <v>0</v>
      </c>
      <c r="I435" s="105" t="b">
        <v>0</v>
      </c>
      <c r="J435" s="105" t="b">
        <v>0</v>
      </c>
      <c r="K435" s="105" t="b">
        <v>0</v>
      </c>
      <c r="L435" s="105" t="b">
        <v>0</v>
      </c>
    </row>
    <row r="436" spans="1:12" ht="15">
      <c r="A436" s="105" t="s">
        <v>2395</v>
      </c>
      <c r="B436" s="105" t="s">
        <v>2334</v>
      </c>
      <c r="C436" s="105">
        <v>2</v>
      </c>
      <c r="D436" s="110">
        <v>0.0006326061931745943</v>
      </c>
      <c r="E436" s="110">
        <v>1.120659938629025</v>
      </c>
      <c r="F436" s="105" t="s">
        <v>3350</v>
      </c>
      <c r="G436" s="105" t="b">
        <v>0</v>
      </c>
      <c r="H436" s="105" t="b">
        <v>0</v>
      </c>
      <c r="I436" s="105" t="b">
        <v>0</v>
      </c>
      <c r="J436" s="105" t="b">
        <v>0</v>
      </c>
      <c r="K436" s="105" t="b">
        <v>0</v>
      </c>
      <c r="L436" s="105" t="b">
        <v>0</v>
      </c>
    </row>
    <row r="437" spans="1:12" ht="15">
      <c r="A437" s="105" t="s">
        <v>2334</v>
      </c>
      <c r="B437" s="105" t="s">
        <v>2742</v>
      </c>
      <c r="C437" s="105">
        <v>2</v>
      </c>
      <c r="D437" s="110">
        <v>0.0006326061931745943</v>
      </c>
      <c r="E437" s="110">
        <v>1.7288454825910495</v>
      </c>
      <c r="F437" s="105" t="s">
        <v>3350</v>
      </c>
      <c r="G437" s="105" t="b">
        <v>0</v>
      </c>
      <c r="H437" s="105" t="b">
        <v>0</v>
      </c>
      <c r="I437" s="105" t="b">
        <v>0</v>
      </c>
      <c r="J437" s="105" t="b">
        <v>1</v>
      </c>
      <c r="K437" s="105" t="b">
        <v>0</v>
      </c>
      <c r="L437" s="105" t="b">
        <v>0</v>
      </c>
    </row>
    <row r="438" spans="1:12" ht="15">
      <c r="A438" s="105" t="s">
        <v>2742</v>
      </c>
      <c r="B438" s="105" t="s">
        <v>3161</v>
      </c>
      <c r="C438" s="105">
        <v>2</v>
      </c>
      <c r="D438" s="110">
        <v>0.0006326061931745943</v>
      </c>
      <c r="E438" s="110">
        <v>3.247359422468937</v>
      </c>
      <c r="F438" s="105" t="s">
        <v>3350</v>
      </c>
      <c r="G438" s="105" t="b">
        <v>1</v>
      </c>
      <c r="H438" s="105" t="b">
        <v>0</v>
      </c>
      <c r="I438" s="105" t="b">
        <v>0</v>
      </c>
      <c r="J438" s="105" t="b">
        <v>0</v>
      </c>
      <c r="K438" s="105" t="b">
        <v>1</v>
      </c>
      <c r="L438" s="105" t="b">
        <v>0</v>
      </c>
    </row>
    <row r="439" spans="1:12" ht="15">
      <c r="A439" s="105" t="s">
        <v>3161</v>
      </c>
      <c r="B439" s="105" t="s">
        <v>2412</v>
      </c>
      <c r="C439" s="105">
        <v>2</v>
      </c>
      <c r="D439" s="110">
        <v>0.0006326061931745943</v>
      </c>
      <c r="E439" s="110">
        <v>2.7032913781186614</v>
      </c>
      <c r="F439" s="105" t="s">
        <v>3350</v>
      </c>
      <c r="G439" s="105" t="b">
        <v>0</v>
      </c>
      <c r="H439" s="105" t="b">
        <v>1</v>
      </c>
      <c r="I439" s="105" t="b">
        <v>0</v>
      </c>
      <c r="J439" s="105" t="b">
        <v>0</v>
      </c>
      <c r="K439" s="105" t="b">
        <v>0</v>
      </c>
      <c r="L439" s="105" t="b">
        <v>0</v>
      </c>
    </row>
    <row r="440" spans="1:12" ht="15">
      <c r="A440" s="105" t="s">
        <v>2412</v>
      </c>
      <c r="B440" s="105" t="s">
        <v>2598</v>
      </c>
      <c r="C440" s="105">
        <v>2</v>
      </c>
      <c r="D440" s="110">
        <v>0.0006326061931745943</v>
      </c>
      <c r="E440" s="110">
        <v>2.226170123398999</v>
      </c>
      <c r="F440" s="105" t="s">
        <v>3350</v>
      </c>
      <c r="G440" s="105" t="b">
        <v>0</v>
      </c>
      <c r="H440" s="105" t="b">
        <v>0</v>
      </c>
      <c r="I440" s="105" t="b">
        <v>0</v>
      </c>
      <c r="J440" s="105" t="b">
        <v>0</v>
      </c>
      <c r="K440" s="105" t="b">
        <v>0</v>
      </c>
      <c r="L440" s="105" t="b">
        <v>0</v>
      </c>
    </row>
    <row r="441" spans="1:12" ht="15">
      <c r="A441" s="105" t="s">
        <v>2598</v>
      </c>
      <c r="B441" s="105" t="s">
        <v>2357</v>
      </c>
      <c r="C441" s="105">
        <v>2</v>
      </c>
      <c r="D441" s="110">
        <v>0.0006326061931745943</v>
      </c>
      <c r="E441" s="110">
        <v>1.8951769043575746</v>
      </c>
      <c r="F441" s="105" t="s">
        <v>3350</v>
      </c>
      <c r="G441" s="105" t="b">
        <v>0</v>
      </c>
      <c r="H441" s="105" t="b">
        <v>0</v>
      </c>
      <c r="I441" s="105" t="b">
        <v>0</v>
      </c>
      <c r="J441" s="105" t="b">
        <v>0</v>
      </c>
      <c r="K441" s="105" t="b">
        <v>0</v>
      </c>
      <c r="L441" s="105" t="b">
        <v>0</v>
      </c>
    </row>
    <row r="442" spans="1:12" ht="15">
      <c r="A442" s="105" t="s">
        <v>2646</v>
      </c>
      <c r="B442" s="105" t="s">
        <v>3162</v>
      </c>
      <c r="C442" s="105">
        <v>2</v>
      </c>
      <c r="D442" s="110">
        <v>0.0006326061931745943</v>
      </c>
      <c r="E442" s="110">
        <v>3.150449409460881</v>
      </c>
      <c r="F442" s="105" t="s">
        <v>3350</v>
      </c>
      <c r="G442" s="105" t="b">
        <v>0</v>
      </c>
      <c r="H442" s="105" t="b">
        <v>0</v>
      </c>
      <c r="I442" s="105" t="b">
        <v>0</v>
      </c>
      <c r="J442" s="105" t="b">
        <v>0</v>
      </c>
      <c r="K442" s="105" t="b">
        <v>0</v>
      </c>
      <c r="L442" s="105" t="b">
        <v>0</v>
      </c>
    </row>
    <row r="443" spans="1:12" ht="15">
      <c r="A443" s="105" t="s">
        <v>3162</v>
      </c>
      <c r="B443" s="105" t="s">
        <v>3163</v>
      </c>
      <c r="C443" s="105">
        <v>2</v>
      </c>
      <c r="D443" s="110">
        <v>0.0006326061931745943</v>
      </c>
      <c r="E443" s="110">
        <v>3.5483894181329183</v>
      </c>
      <c r="F443" s="105" t="s">
        <v>3350</v>
      </c>
      <c r="G443" s="105" t="b">
        <v>0</v>
      </c>
      <c r="H443" s="105" t="b">
        <v>0</v>
      </c>
      <c r="I443" s="105" t="b">
        <v>0</v>
      </c>
      <c r="J443" s="105" t="b">
        <v>0</v>
      </c>
      <c r="K443" s="105" t="b">
        <v>0</v>
      </c>
      <c r="L443" s="105" t="b">
        <v>0</v>
      </c>
    </row>
    <row r="444" spans="1:12" ht="15">
      <c r="A444" s="105" t="s">
        <v>3163</v>
      </c>
      <c r="B444" s="105" t="s">
        <v>2891</v>
      </c>
      <c r="C444" s="105">
        <v>2</v>
      </c>
      <c r="D444" s="110">
        <v>0.0006326061931745943</v>
      </c>
      <c r="E444" s="110">
        <v>3.372298159077237</v>
      </c>
      <c r="F444" s="105" t="s">
        <v>3350</v>
      </c>
      <c r="G444" s="105" t="b">
        <v>0</v>
      </c>
      <c r="H444" s="105" t="b">
        <v>0</v>
      </c>
      <c r="I444" s="105" t="b">
        <v>0</v>
      </c>
      <c r="J444" s="105" t="b">
        <v>0</v>
      </c>
      <c r="K444" s="105" t="b">
        <v>0</v>
      </c>
      <c r="L444" s="105" t="b">
        <v>0</v>
      </c>
    </row>
    <row r="445" spans="1:12" ht="15">
      <c r="A445" s="105" t="s">
        <v>2332</v>
      </c>
      <c r="B445" s="105" t="s">
        <v>2406</v>
      </c>
      <c r="C445" s="105">
        <v>2</v>
      </c>
      <c r="D445" s="110">
        <v>0.0006326061931745943</v>
      </c>
      <c r="E445" s="110">
        <v>1.1681781764213122</v>
      </c>
      <c r="F445" s="105" t="s">
        <v>3350</v>
      </c>
      <c r="G445" s="105" t="b">
        <v>0</v>
      </c>
      <c r="H445" s="105" t="b">
        <v>0</v>
      </c>
      <c r="I445" s="105" t="b">
        <v>0</v>
      </c>
      <c r="J445" s="105" t="b">
        <v>0</v>
      </c>
      <c r="K445" s="105" t="b">
        <v>0</v>
      </c>
      <c r="L445" s="105" t="b">
        <v>0</v>
      </c>
    </row>
    <row r="446" spans="1:12" ht="15">
      <c r="A446" s="105" t="s">
        <v>2339</v>
      </c>
      <c r="B446" s="105" t="s">
        <v>2394</v>
      </c>
      <c r="C446" s="105">
        <v>2</v>
      </c>
      <c r="D446" s="110">
        <v>0.0006326061931745943</v>
      </c>
      <c r="E446" s="110">
        <v>1.3230801364070555</v>
      </c>
      <c r="F446" s="105" t="s">
        <v>3350</v>
      </c>
      <c r="G446" s="105" t="b">
        <v>0</v>
      </c>
      <c r="H446" s="105" t="b">
        <v>0</v>
      </c>
      <c r="I446" s="105" t="b">
        <v>0</v>
      </c>
      <c r="J446" s="105" t="b">
        <v>0</v>
      </c>
      <c r="K446" s="105" t="b">
        <v>0</v>
      </c>
      <c r="L446" s="105" t="b">
        <v>0</v>
      </c>
    </row>
    <row r="447" spans="1:12" ht="15">
      <c r="A447" s="105" t="s">
        <v>2346</v>
      </c>
      <c r="B447" s="105" t="s">
        <v>2347</v>
      </c>
      <c r="C447" s="105">
        <v>2</v>
      </c>
      <c r="D447" s="110">
        <v>0.0006326061931745943</v>
      </c>
      <c r="E447" s="110">
        <v>0.9911830783673864</v>
      </c>
      <c r="F447" s="105" t="s">
        <v>3350</v>
      </c>
      <c r="G447" s="105" t="b">
        <v>0</v>
      </c>
      <c r="H447" s="105" t="b">
        <v>0</v>
      </c>
      <c r="I447" s="105" t="b">
        <v>0</v>
      </c>
      <c r="J447" s="105" t="b">
        <v>0</v>
      </c>
      <c r="K447" s="105" t="b">
        <v>0</v>
      </c>
      <c r="L447" s="105" t="b">
        <v>0</v>
      </c>
    </row>
    <row r="448" spans="1:12" ht="15">
      <c r="A448" s="105" t="s">
        <v>2744</v>
      </c>
      <c r="B448" s="105" t="s">
        <v>2412</v>
      </c>
      <c r="C448" s="105">
        <v>2</v>
      </c>
      <c r="D448" s="110">
        <v>0.0006326061931745943</v>
      </c>
      <c r="E448" s="110">
        <v>2.40226138245468</v>
      </c>
      <c r="F448" s="105" t="s">
        <v>3350</v>
      </c>
      <c r="G448" s="105" t="b">
        <v>0</v>
      </c>
      <c r="H448" s="105" t="b">
        <v>1</v>
      </c>
      <c r="I448" s="105" t="b">
        <v>0</v>
      </c>
      <c r="J448" s="105" t="b">
        <v>0</v>
      </c>
      <c r="K448" s="105" t="b">
        <v>0</v>
      </c>
      <c r="L448" s="105" t="b">
        <v>0</v>
      </c>
    </row>
    <row r="449" spans="1:12" ht="15">
      <c r="A449" s="105" t="s">
        <v>2345</v>
      </c>
      <c r="B449" s="105" t="s">
        <v>2892</v>
      </c>
      <c r="C449" s="105">
        <v>2</v>
      </c>
      <c r="D449" s="110">
        <v>0.0006326061931745943</v>
      </c>
      <c r="E449" s="110">
        <v>2.0605442980214828</v>
      </c>
      <c r="F449" s="105" t="s">
        <v>3350</v>
      </c>
      <c r="G449" s="105" t="b">
        <v>0</v>
      </c>
      <c r="H449" s="105" t="b">
        <v>0</v>
      </c>
      <c r="I449" s="105" t="b">
        <v>0</v>
      </c>
      <c r="J449" s="105" t="b">
        <v>0</v>
      </c>
      <c r="K449" s="105" t="b">
        <v>0</v>
      </c>
      <c r="L449" s="105" t="b">
        <v>0</v>
      </c>
    </row>
    <row r="450" spans="1:12" ht="15">
      <c r="A450" s="105" t="s">
        <v>2378</v>
      </c>
      <c r="B450" s="105" t="s">
        <v>2599</v>
      </c>
      <c r="C450" s="105">
        <v>2</v>
      </c>
      <c r="D450" s="110">
        <v>0.0006326061931745943</v>
      </c>
      <c r="E450" s="110">
        <v>2.1292601103909425</v>
      </c>
      <c r="F450" s="105" t="s">
        <v>3350</v>
      </c>
      <c r="G450" s="105" t="b">
        <v>0</v>
      </c>
      <c r="H450" s="105" t="b">
        <v>0</v>
      </c>
      <c r="I450" s="105" t="b">
        <v>0</v>
      </c>
      <c r="J450" s="105" t="b">
        <v>1</v>
      </c>
      <c r="K450" s="105" t="b">
        <v>0</v>
      </c>
      <c r="L450" s="105" t="b">
        <v>0</v>
      </c>
    </row>
    <row r="451" spans="1:12" ht="15">
      <c r="A451" s="105" t="s">
        <v>3169</v>
      </c>
      <c r="B451" s="105" t="s">
        <v>3170</v>
      </c>
      <c r="C451" s="105">
        <v>2</v>
      </c>
      <c r="D451" s="110">
        <v>0.0006326061931745943</v>
      </c>
      <c r="E451" s="110">
        <v>3.5483894181329183</v>
      </c>
      <c r="F451" s="105" t="s">
        <v>3350</v>
      </c>
      <c r="G451" s="105" t="b">
        <v>0</v>
      </c>
      <c r="H451" s="105" t="b">
        <v>0</v>
      </c>
      <c r="I451" s="105" t="b">
        <v>0</v>
      </c>
      <c r="J451" s="105" t="b">
        <v>0</v>
      </c>
      <c r="K451" s="105" t="b">
        <v>0</v>
      </c>
      <c r="L451" s="105" t="b">
        <v>0</v>
      </c>
    </row>
    <row r="452" spans="1:12" ht="15">
      <c r="A452" s="105" t="s">
        <v>2349</v>
      </c>
      <c r="B452" s="105" t="s">
        <v>2893</v>
      </c>
      <c r="C452" s="105">
        <v>2</v>
      </c>
      <c r="D452" s="110">
        <v>0.0006326061931745943</v>
      </c>
      <c r="E452" s="110">
        <v>2.1292601103909425</v>
      </c>
      <c r="F452" s="105" t="s">
        <v>3350</v>
      </c>
      <c r="G452" s="105" t="b">
        <v>0</v>
      </c>
      <c r="H452" s="105" t="b">
        <v>0</v>
      </c>
      <c r="I452" s="105" t="b">
        <v>0</v>
      </c>
      <c r="J452" s="105" t="b">
        <v>0</v>
      </c>
      <c r="K452" s="105" t="b">
        <v>0</v>
      </c>
      <c r="L452" s="105" t="b">
        <v>0</v>
      </c>
    </row>
    <row r="453" spans="1:12" ht="15">
      <c r="A453" s="105" t="s">
        <v>2896</v>
      </c>
      <c r="B453" s="105" t="s">
        <v>2399</v>
      </c>
      <c r="C453" s="105">
        <v>2</v>
      </c>
      <c r="D453" s="110">
        <v>0.0006326061931745943</v>
      </c>
      <c r="E453" s="110">
        <v>2.442879233362944</v>
      </c>
      <c r="F453" s="105" t="s">
        <v>3350</v>
      </c>
      <c r="G453" s="105" t="b">
        <v>0</v>
      </c>
      <c r="H453" s="105" t="b">
        <v>0</v>
      </c>
      <c r="I453" s="105" t="b">
        <v>0</v>
      </c>
      <c r="J453" s="105" t="b">
        <v>0</v>
      </c>
      <c r="K453" s="105" t="b">
        <v>0</v>
      </c>
      <c r="L453" s="105" t="b">
        <v>0</v>
      </c>
    </row>
    <row r="454" spans="1:12" ht="15">
      <c r="A454" s="105" t="s">
        <v>2652</v>
      </c>
      <c r="B454" s="105" t="s">
        <v>2347</v>
      </c>
      <c r="C454" s="105">
        <v>2</v>
      </c>
      <c r="D454" s="110">
        <v>0.0006326061931745943</v>
      </c>
      <c r="E454" s="110">
        <v>1.8832776810578666</v>
      </c>
      <c r="F454" s="105" t="s">
        <v>3350</v>
      </c>
      <c r="G454" s="105" t="b">
        <v>1</v>
      </c>
      <c r="H454" s="105" t="b">
        <v>0</v>
      </c>
      <c r="I454" s="105" t="b">
        <v>0</v>
      </c>
      <c r="J454" s="105" t="b">
        <v>0</v>
      </c>
      <c r="K454" s="105" t="b">
        <v>0</v>
      </c>
      <c r="L454" s="105" t="b">
        <v>0</v>
      </c>
    </row>
    <row r="455" spans="1:12" ht="15">
      <c r="A455" s="105" t="s">
        <v>2347</v>
      </c>
      <c r="B455" s="105" t="s">
        <v>2746</v>
      </c>
      <c r="C455" s="105">
        <v>2</v>
      </c>
      <c r="D455" s="110">
        <v>0.0006326061931745943</v>
      </c>
      <c r="E455" s="110">
        <v>1.968605821516108</v>
      </c>
      <c r="F455" s="105" t="s">
        <v>3350</v>
      </c>
      <c r="G455" s="105" t="b">
        <v>0</v>
      </c>
      <c r="H455" s="105" t="b">
        <v>0</v>
      </c>
      <c r="I455" s="105" t="b">
        <v>0</v>
      </c>
      <c r="J455" s="105" t="b">
        <v>0</v>
      </c>
      <c r="K455" s="105" t="b">
        <v>0</v>
      </c>
      <c r="L455" s="105" t="b">
        <v>0</v>
      </c>
    </row>
    <row r="456" spans="1:12" ht="15">
      <c r="A456" s="105" t="s">
        <v>2746</v>
      </c>
      <c r="B456" s="105" t="s">
        <v>2335</v>
      </c>
      <c r="C456" s="105">
        <v>2</v>
      </c>
      <c r="D456" s="110">
        <v>0.0006326061931745943</v>
      </c>
      <c r="E456" s="110">
        <v>1.7702381677492747</v>
      </c>
      <c r="F456" s="105" t="s">
        <v>3350</v>
      </c>
      <c r="G456" s="105" t="b">
        <v>0</v>
      </c>
      <c r="H456" s="105" t="b">
        <v>0</v>
      </c>
      <c r="I456" s="105" t="b">
        <v>0</v>
      </c>
      <c r="J456" s="105" t="b">
        <v>0</v>
      </c>
      <c r="K456" s="105" t="b">
        <v>0</v>
      </c>
      <c r="L456" s="105" t="b">
        <v>0</v>
      </c>
    </row>
    <row r="457" spans="1:12" ht="15">
      <c r="A457" s="105" t="s">
        <v>2330</v>
      </c>
      <c r="B457" s="105" t="s">
        <v>2386</v>
      </c>
      <c r="C457" s="105">
        <v>2</v>
      </c>
      <c r="D457" s="110">
        <v>0.0006326061931745943</v>
      </c>
      <c r="E457" s="110">
        <v>0.8303031233498266</v>
      </c>
      <c r="F457" s="105" t="s">
        <v>3350</v>
      </c>
      <c r="G457" s="105" t="b">
        <v>0</v>
      </c>
      <c r="H457" s="105" t="b">
        <v>0</v>
      </c>
      <c r="I457" s="105" t="b">
        <v>0</v>
      </c>
      <c r="J457" s="105" t="b">
        <v>1</v>
      </c>
      <c r="K457" s="105" t="b">
        <v>0</v>
      </c>
      <c r="L457" s="105" t="b">
        <v>0</v>
      </c>
    </row>
    <row r="458" spans="1:12" ht="15">
      <c r="A458" s="105" t="s">
        <v>2814</v>
      </c>
      <c r="B458" s="105" t="s">
        <v>2570</v>
      </c>
      <c r="C458" s="105">
        <v>2</v>
      </c>
      <c r="D458" s="110">
        <v>0.0006326061931745943</v>
      </c>
      <c r="E458" s="110">
        <v>2.9743581504051995</v>
      </c>
      <c r="F458" s="105" t="s">
        <v>3350</v>
      </c>
      <c r="G458" s="105" t="b">
        <v>0</v>
      </c>
      <c r="H458" s="105" t="b">
        <v>0</v>
      </c>
      <c r="I458" s="105" t="b">
        <v>0</v>
      </c>
      <c r="J458" s="105" t="b">
        <v>1</v>
      </c>
      <c r="K458" s="105" t="b">
        <v>0</v>
      </c>
      <c r="L458" s="105" t="b">
        <v>0</v>
      </c>
    </row>
    <row r="459" spans="1:12" ht="15">
      <c r="A459" s="105" t="s">
        <v>2381</v>
      </c>
      <c r="B459" s="105" t="s">
        <v>2408</v>
      </c>
      <c r="C459" s="105">
        <v>2</v>
      </c>
      <c r="D459" s="110">
        <v>0.0006326061931745943</v>
      </c>
      <c r="E459" s="110">
        <v>1.6733281547412182</v>
      </c>
      <c r="F459" s="105" t="s">
        <v>3350</v>
      </c>
      <c r="G459" s="105" t="b">
        <v>0</v>
      </c>
      <c r="H459" s="105" t="b">
        <v>0</v>
      </c>
      <c r="I459" s="105" t="b">
        <v>0</v>
      </c>
      <c r="J459" s="105" t="b">
        <v>0</v>
      </c>
      <c r="K459" s="105" t="b">
        <v>0</v>
      </c>
      <c r="L459" s="105" t="b">
        <v>0</v>
      </c>
    </row>
    <row r="460" spans="1:12" ht="15">
      <c r="A460" s="105" t="s">
        <v>2395</v>
      </c>
      <c r="B460" s="105" t="s">
        <v>2333</v>
      </c>
      <c r="C460" s="105">
        <v>2</v>
      </c>
      <c r="D460" s="110">
        <v>0.0006326061931745943</v>
      </c>
      <c r="E460" s="110">
        <v>1.0874915753763705</v>
      </c>
      <c r="F460" s="105" t="s">
        <v>3350</v>
      </c>
      <c r="G460" s="105" t="b">
        <v>0</v>
      </c>
      <c r="H460" s="105" t="b">
        <v>0</v>
      </c>
      <c r="I460" s="105" t="b">
        <v>0</v>
      </c>
      <c r="J460" s="105" t="b">
        <v>0</v>
      </c>
      <c r="K460" s="105" t="b">
        <v>0</v>
      </c>
      <c r="L460" s="105" t="b">
        <v>0</v>
      </c>
    </row>
    <row r="461" spans="1:12" ht="15">
      <c r="A461" s="105" t="s">
        <v>2333</v>
      </c>
      <c r="B461" s="105" t="s">
        <v>2366</v>
      </c>
      <c r="C461" s="105">
        <v>2</v>
      </c>
      <c r="D461" s="110">
        <v>0.0006326061931745943</v>
      </c>
      <c r="E461" s="110">
        <v>0.9329654652469743</v>
      </c>
      <c r="F461" s="105" t="s">
        <v>3350</v>
      </c>
      <c r="G461" s="105" t="b">
        <v>0</v>
      </c>
      <c r="H461" s="105" t="b">
        <v>0</v>
      </c>
      <c r="I461" s="105" t="b">
        <v>0</v>
      </c>
      <c r="J461" s="105" t="b">
        <v>0</v>
      </c>
      <c r="K461" s="105" t="b">
        <v>0</v>
      </c>
      <c r="L461" s="105" t="b">
        <v>0</v>
      </c>
    </row>
    <row r="462" spans="1:12" ht="15">
      <c r="A462" s="105" t="s">
        <v>3178</v>
      </c>
      <c r="B462" s="105" t="s">
        <v>2340</v>
      </c>
      <c r="C462" s="105">
        <v>2</v>
      </c>
      <c r="D462" s="110">
        <v>0.0006326061931745943</v>
      </c>
      <c r="E462" s="110">
        <v>2.1592233337683857</v>
      </c>
      <c r="F462" s="105" t="s">
        <v>3350</v>
      </c>
      <c r="G462" s="105" t="b">
        <v>0</v>
      </c>
      <c r="H462" s="105" t="b">
        <v>0</v>
      </c>
      <c r="I462" s="105" t="b">
        <v>0</v>
      </c>
      <c r="J462" s="105" t="b">
        <v>0</v>
      </c>
      <c r="K462" s="105" t="b">
        <v>0</v>
      </c>
      <c r="L462" s="105" t="b">
        <v>0</v>
      </c>
    </row>
    <row r="463" spans="1:12" ht="15">
      <c r="A463" s="105" t="s">
        <v>3179</v>
      </c>
      <c r="B463" s="105" t="s">
        <v>2345</v>
      </c>
      <c r="C463" s="105">
        <v>2</v>
      </c>
      <c r="D463" s="110">
        <v>0.0006326061931745943</v>
      </c>
      <c r="E463" s="110">
        <v>2.2931169130296123</v>
      </c>
      <c r="F463" s="105" t="s">
        <v>3350</v>
      </c>
      <c r="G463" s="105" t="b">
        <v>0</v>
      </c>
      <c r="H463" s="105" t="b">
        <v>0</v>
      </c>
      <c r="I463" s="105" t="b">
        <v>0</v>
      </c>
      <c r="J463" s="105" t="b">
        <v>0</v>
      </c>
      <c r="K463" s="105" t="b">
        <v>0</v>
      </c>
      <c r="L463" s="105" t="b">
        <v>0</v>
      </c>
    </row>
    <row r="464" spans="1:12" ht="15">
      <c r="A464" s="105" t="s">
        <v>2412</v>
      </c>
      <c r="B464" s="105" t="s">
        <v>2380</v>
      </c>
      <c r="C464" s="105">
        <v>2</v>
      </c>
      <c r="D464" s="110">
        <v>0.0006326061931745943</v>
      </c>
      <c r="E464" s="110">
        <v>1.7490488686793364</v>
      </c>
      <c r="F464" s="105" t="s">
        <v>3350</v>
      </c>
      <c r="G464" s="105" t="b">
        <v>0</v>
      </c>
      <c r="H464" s="105" t="b">
        <v>0</v>
      </c>
      <c r="I464" s="105" t="b">
        <v>0</v>
      </c>
      <c r="J464" s="105" t="b">
        <v>0</v>
      </c>
      <c r="K464" s="105" t="b">
        <v>0</v>
      </c>
      <c r="L464" s="105" t="b">
        <v>0</v>
      </c>
    </row>
    <row r="465" spans="1:12" ht="15">
      <c r="A465" s="105" t="s">
        <v>2408</v>
      </c>
      <c r="B465" s="105" t="s">
        <v>2594</v>
      </c>
      <c r="C465" s="105">
        <v>2</v>
      </c>
      <c r="D465" s="110">
        <v>0.0006326061931745943</v>
      </c>
      <c r="E465" s="110">
        <v>2.1962069000215556</v>
      </c>
      <c r="F465" s="105" t="s">
        <v>3350</v>
      </c>
      <c r="G465" s="105" t="b">
        <v>0</v>
      </c>
      <c r="H465" s="105" t="b">
        <v>0</v>
      </c>
      <c r="I465" s="105" t="b">
        <v>0</v>
      </c>
      <c r="J465" s="105" t="b">
        <v>0</v>
      </c>
      <c r="K465" s="105" t="b">
        <v>0</v>
      </c>
      <c r="L465" s="105" t="b">
        <v>0</v>
      </c>
    </row>
    <row r="466" spans="1:12" ht="15">
      <c r="A466" s="105" t="s">
        <v>2375</v>
      </c>
      <c r="B466" s="105" t="s">
        <v>2601</v>
      </c>
      <c r="C466" s="105">
        <v>2</v>
      </c>
      <c r="D466" s="110">
        <v>0.0006326061931745943</v>
      </c>
      <c r="E466" s="110">
        <v>2.1090567243026555</v>
      </c>
      <c r="F466" s="105" t="s">
        <v>3350</v>
      </c>
      <c r="G466" s="105" t="b">
        <v>0</v>
      </c>
      <c r="H466" s="105" t="b">
        <v>0</v>
      </c>
      <c r="I466" s="105" t="b">
        <v>0</v>
      </c>
      <c r="J466" s="105" t="b">
        <v>0</v>
      </c>
      <c r="K466" s="105" t="b">
        <v>0</v>
      </c>
      <c r="L466" s="105" t="b">
        <v>0</v>
      </c>
    </row>
    <row r="467" spans="1:12" ht="15">
      <c r="A467" s="105" t="s">
        <v>2658</v>
      </c>
      <c r="B467" s="105" t="s">
        <v>3189</v>
      </c>
      <c r="C467" s="105">
        <v>2</v>
      </c>
      <c r="D467" s="110">
        <v>0.0006326061931745943</v>
      </c>
      <c r="E467" s="110">
        <v>3.150449409460881</v>
      </c>
      <c r="F467" s="105" t="s">
        <v>3350</v>
      </c>
      <c r="G467" s="105" t="b">
        <v>0</v>
      </c>
      <c r="H467" s="105" t="b">
        <v>0</v>
      </c>
      <c r="I467" s="105" t="b">
        <v>0</v>
      </c>
      <c r="J467" s="105" t="b">
        <v>0</v>
      </c>
      <c r="K467" s="105" t="b">
        <v>0</v>
      </c>
      <c r="L467" s="105" t="b">
        <v>0</v>
      </c>
    </row>
    <row r="468" spans="1:12" ht="15">
      <c r="A468" s="105" t="s">
        <v>3189</v>
      </c>
      <c r="B468" s="105" t="s">
        <v>2364</v>
      </c>
      <c r="C468" s="105">
        <v>2</v>
      </c>
      <c r="D468" s="110">
        <v>0.0006326061931745943</v>
      </c>
      <c r="E468" s="110">
        <v>2.40226138245468</v>
      </c>
      <c r="F468" s="105" t="s">
        <v>3350</v>
      </c>
      <c r="G468" s="105" t="b">
        <v>0</v>
      </c>
      <c r="H468" s="105" t="b">
        <v>0</v>
      </c>
      <c r="I468" s="105" t="b">
        <v>0</v>
      </c>
      <c r="J468" s="105" t="b">
        <v>0</v>
      </c>
      <c r="K468" s="105" t="b">
        <v>1</v>
      </c>
      <c r="L468" s="105" t="b">
        <v>0</v>
      </c>
    </row>
    <row r="469" spans="1:12" ht="15">
      <c r="A469" s="105" t="s">
        <v>2343</v>
      </c>
      <c r="B469" s="105" t="s">
        <v>2347</v>
      </c>
      <c r="C469" s="105">
        <v>2</v>
      </c>
      <c r="D469" s="110">
        <v>0.0006326061931745943</v>
      </c>
      <c r="E469" s="110">
        <v>0.9387950089076982</v>
      </c>
      <c r="F469" s="105" t="s">
        <v>3350</v>
      </c>
      <c r="G469" s="105" t="b">
        <v>0</v>
      </c>
      <c r="H469" s="105" t="b">
        <v>0</v>
      </c>
      <c r="I469" s="105" t="b">
        <v>0</v>
      </c>
      <c r="J469" s="105" t="b">
        <v>0</v>
      </c>
      <c r="K469" s="105" t="b">
        <v>0</v>
      </c>
      <c r="L469" s="105" t="b">
        <v>0</v>
      </c>
    </row>
    <row r="470" spans="1:12" ht="15">
      <c r="A470" s="105" t="s">
        <v>2376</v>
      </c>
      <c r="B470" s="105" t="s">
        <v>2652</v>
      </c>
      <c r="C470" s="105">
        <v>2</v>
      </c>
      <c r="D470" s="110">
        <v>0.0006326061931745943</v>
      </c>
      <c r="E470" s="110">
        <v>2.1292601103909425</v>
      </c>
      <c r="F470" s="105" t="s">
        <v>3350</v>
      </c>
      <c r="G470" s="105" t="b">
        <v>0</v>
      </c>
      <c r="H470" s="105" t="b">
        <v>0</v>
      </c>
      <c r="I470" s="105" t="b">
        <v>0</v>
      </c>
      <c r="J470" s="105" t="b">
        <v>1</v>
      </c>
      <c r="K470" s="105" t="b">
        <v>0</v>
      </c>
      <c r="L470" s="105" t="b">
        <v>0</v>
      </c>
    </row>
    <row r="471" spans="1:12" ht="15">
      <c r="A471" s="105" t="s">
        <v>2351</v>
      </c>
      <c r="B471" s="105" t="s">
        <v>2357</v>
      </c>
      <c r="C471" s="105">
        <v>2</v>
      </c>
      <c r="D471" s="110">
        <v>0.0006326061931745943</v>
      </c>
      <c r="E471" s="110">
        <v>1.1962069000215556</v>
      </c>
      <c r="F471" s="105" t="s">
        <v>3350</v>
      </c>
      <c r="G471" s="105" t="b">
        <v>0</v>
      </c>
      <c r="H471" s="105" t="b">
        <v>0</v>
      </c>
      <c r="I471" s="105" t="b">
        <v>0</v>
      </c>
      <c r="J471" s="105" t="b">
        <v>0</v>
      </c>
      <c r="K471" s="105" t="b">
        <v>0</v>
      </c>
      <c r="L471" s="105" t="b">
        <v>0</v>
      </c>
    </row>
    <row r="472" spans="1:12" ht="15">
      <c r="A472" s="105" t="s">
        <v>2357</v>
      </c>
      <c r="B472" s="105" t="s">
        <v>3190</v>
      </c>
      <c r="C472" s="105">
        <v>2</v>
      </c>
      <c r="D472" s="110">
        <v>0.0006326061931745943</v>
      </c>
      <c r="E472" s="110">
        <v>2.372298159077237</v>
      </c>
      <c r="F472" s="105" t="s">
        <v>3350</v>
      </c>
      <c r="G472" s="105" t="b">
        <v>0</v>
      </c>
      <c r="H472" s="105" t="b">
        <v>0</v>
      </c>
      <c r="I472" s="105" t="b">
        <v>0</v>
      </c>
      <c r="J472" s="105" t="b">
        <v>0</v>
      </c>
      <c r="K472" s="105" t="b">
        <v>0</v>
      </c>
      <c r="L472" s="105" t="b">
        <v>0</v>
      </c>
    </row>
    <row r="473" spans="1:12" ht="15">
      <c r="A473" s="105" t="s">
        <v>3190</v>
      </c>
      <c r="B473" s="105" t="s">
        <v>2353</v>
      </c>
      <c r="C473" s="105">
        <v>2</v>
      </c>
      <c r="D473" s="110">
        <v>0.0006326061931745943</v>
      </c>
      <c r="E473" s="110">
        <v>2.330905473919012</v>
      </c>
      <c r="F473" s="105" t="s">
        <v>3350</v>
      </c>
      <c r="G473" s="105" t="b">
        <v>0</v>
      </c>
      <c r="H473" s="105" t="b">
        <v>0</v>
      </c>
      <c r="I473" s="105" t="b">
        <v>0</v>
      </c>
      <c r="J473" s="105" t="b">
        <v>0</v>
      </c>
      <c r="K473" s="105" t="b">
        <v>0</v>
      </c>
      <c r="L473" s="105" t="b">
        <v>0</v>
      </c>
    </row>
    <row r="474" spans="1:12" ht="15">
      <c r="A474" s="105" t="s">
        <v>2393</v>
      </c>
      <c r="B474" s="105" t="s">
        <v>2870</v>
      </c>
      <c r="C474" s="105">
        <v>2</v>
      </c>
      <c r="D474" s="110">
        <v>0.0006326061931745943</v>
      </c>
      <c r="E474" s="110">
        <v>2.497236895685537</v>
      </c>
      <c r="F474" s="105" t="s">
        <v>3350</v>
      </c>
      <c r="G474" s="105" t="b">
        <v>0</v>
      </c>
      <c r="H474" s="105" t="b">
        <v>0</v>
      </c>
      <c r="I474" s="105" t="b">
        <v>0</v>
      </c>
      <c r="J474" s="105" t="b">
        <v>0</v>
      </c>
      <c r="K474" s="105" t="b">
        <v>0</v>
      </c>
      <c r="L474" s="105" t="b">
        <v>0</v>
      </c>
    </row>
    <row r="475" spans="1:12" ht="15">
      <c r="A475" s="105" t="s">
        <v>2333</v>
      </c>
      <c r="B475" s="105" t="s">
        <v>2339</v>
      </c>
      <c r="C475" s="105">
        <v>2</v>
      </c>
      <c r="D475" s="110">
        <v>0.0006326061931745943</v>
      </c>
      <c r="E475" s="110">
        <v>0.6407093938904983</v>
      </c>
      <c r="F475" s="105" t="s">
        <v>3350</v>
      </c>
      <c r="G475" s="105" t="b">
        <v>0</v>
      </c>
      <c r="H475" s="105" t="b">
        <v>0</v>
      </c>
      <c r="I475" s="105" t="b">
        <v>0</v>
      </c>
      <c r="J475" s="105" t="b">
        <v>0</v>
      </c>
      <c r="K475" s="105" t="b">
        <v>0</v>
      </c>
      <c r="L475" s="105" t="b">
        <v>0</v>
      </c>
    </row>
    <row r="476" spans="1:12" ht="15">
      <c r="A476" s="105" t="s">
        <v>2897</v>
      </c>
      <c r="B476" s="105" t="s">
        <v>2340</v>
      </c>
      <c r="C476" s="105">
        <v>2</v>
      </c>
      <c r="D476" s="110">
        <v>0.0006326061931745943</v>
      </c>
      <c r="E476" s="110">
        <v>1.9831320747127046</v>
      </c>
      <c r="F476" s="105" t="s">
        <v>3350</v>
      </c>
      <c r="G476" s="105" t="b">
        <v>0</v>
      </c>
      <c r="H476" s="105" t="b">
        <v>0</v>
      </c>
      <c r="I476" s="105" t="b">
        <v>0</v>
      </c>
      <c r="J476" s="105" t="b">
        <v>0</v>
      </c>
      <c r="K476" s="105" t="b">
        <v>0</v>
      </c>
      <c r="L476" s="105" t="b">
        <v>0</v>
      </c>
    </row>
    <row r="477" spans="1:12" ht="15">
      <c r="A477" s="105" t="s">
        <v>2411</v>
      </c>
      <c r="B477" s="105" t="s">
        <v>2413</v>
      </c>
      <c r="C477" s="105">
        <v>2</v>
      </c>
      <c r="D477" s="110">
        <v>0.0006326061931745943</v>
      </c>
      <c r="E477" s="110">
        <v>1.8581933381044045</v>
      </c>
      <c r="F477" s="105" t="s">
        <v>3350</v>
      </c>
      <c r="G477" s="105" t="b">
        <v>0</v>
      </c>
      <c r="H477" s="105" t="b">
        <v>0</v>
      </c>
      <c r="I477" s="105" t="b">
        <v>0</v>
      </c>
      <c r="J477" s="105" t="b">
        <v>0</v>
      </c>
      <c r="K477" s="105" t="b">
        <v>0</v>
      </c>
      <c r="L477" s="105" t="b">
        <v>0</v>
      </c>
    </row>
    <row r="478" spans="1:12" ht="15">
      <c r="A478" s="105" t="s">
        <v>2433</v>
      </c>
      <c r="B478" s="105" t="s">
        <v>2553</v>
      </c>
      <c r="C478" s="105">
        <v>2</v>
      </c>
      <c r="D478" s="110">
        <v>0.0006326061931745943</v>
      </c>
      <c r="E478" s="110">
        <v>2.418055649637912</v>
      </c>
      <c r="F478" s="105" t="s">
        <v>3350</v>
      </c>
      <c r="G478" s="105" t="b">
        <v>0</v>
      </c>
      <c r="H478" s="105" t="b">
        <v>0</v>
      </c>
      <c r="I478" s="105" t="b">
        <v>0</v>
      </c>
      <c r="J478" s="105" t="b">
        <v>0</v>
      </c>
      <c r="K478" s="105" t="b">
        <v>0</v>
      </c>
      <c r="L478" s="105" t="b">
        <v>0</v>
      </c>
    </row>
    <row r="479" spans="1:12" ht="15">
      <c r="A479" s="105" t="s">
        <v>2486</v>
      </c>
      <c r="B479" s="105" t="s">
        <v>2905</v>
      </c>
      <c r="C479" s="105">
        <v>2</v>
      </c>
      <c r="D479" s="110">
        <v>0.0006326061931745943</v>
      </c>
      <c r="E479" s="110">
        <v>2.719085645301893</v>
      </c>
      <c r="F479" s="105" t="s">
        <v>3350</v>
      </c>
      <c r="G479" s="105" t="b">
        <v>0</v>
      </c>
      <c r="H479" s="105" t="b">
        <v>0</v>
      </c>
      <c r="I479" s="105" t="b">
        <v>0</v>
      </c>
      <c r="J479" s="105" t="b">
        <v>0</v>
      </c>
      <c r="K479" s="105" t="b">
        <v>0</v>
      </c>
      <c r="L479" s="105" t="b">
        <v>0</v>
      </c>
    </row>
    <row r="480" spans="1:12" ht="15">
      <c r="A480" s="105" t="s">
        <v>2489</v>
      </c>
      <c r="B480" s="105" t="s">
        <v>2556</v>
      </c>
      <c r="C480" s="105">
        <v>2</v>
      </c>
      <c r="D480" s="110">
        <v>0.0006326061931745943</v>
      </c>
      <c r="E480" s="110">
        <v>2.3511088600072987</v>
      </c>
      <c r="F480" s="105" t="s">
        <v>3350</v>
      </c>
      <c r="G480" s="105" t="b">
        <v>1</v>
      </c>
      <c r="H480" s="105" t="b">
        <v>0</v>
      </c>
      <c r="I480" s="105" t="b">
        <v>0</v>
      </c>
      <c r="J480" s="105" t="b">
        <v>0</v>
      </c>
      <c r="K480" s="105" t="b">
        <v>0</v>
      </c>
      <c r="L480" s="105" t="b">
        <v>0</v>
      </c>
    </row>
    <row r="481" spans="1:12" ht="15">
      <c r="A481" s="105" t="s">
        <v>2749</v>
      </c>
      <c r="B481" s="105" t="s">
        <v>2364</v>
      </c>
      <c r="C481" s="105">
        <v>2</v>
      </c>
      <c r="D481" s="110">
        <v>0.0006326061931745943</v>
      </c>
      <c r="E481" s="110">
        <v>2.101231386790699</v>
      </c>
      <c r="F481" s="105" t="s">
        <v>3350</v>
      </c>
      <c r="G481" s="105" t="b">
        <v>0</v>
      </c>
      <c r="H481" s="105" t="b">
        <v>0</v>
      </c>
      <c r="I481" s="105" t="b">
        <v>0</v>
      </c>
      <c r="J481" s="105" t="b">
        <v>0</v>
      </c>
      <c r="K481" s="105" t="b">
        <v>1</v>
      </c>
      <c r="L481" s="105" t="b">
        <v>0</v>
      </c>
    </row>
    <row r="482" spans="1:12" ht="15">
      <c r="A482" s="105" t="s">
        <v>2423</v>
      </c>
      <c r="B482" s="105" t="s">
        <v>3199</v>
      </c>
      <c r="C482" s="105">
        <v>2</v>
      </c>
      <c r="D482" s="110">
        <v>0.0006326061931745943</v>
      </c>
      <c r="E482" s="110">
        <v>2.7354760614900626</v>
      </c>
      <c r="F482" s="105" t="s">
        <v>3350</v>
      </c>
      <c r="G482" s="105" t="b">
        <v>0</v>
      </c>
      <c r="H482" s="105" t="b">
        <v>0</v>
      </c>
      <c r="I482" s="105" t="b">
        <v>0</v>
      </c>
      <c r="J482" s="105" t="b">
        <v>0</v>
      </c>
      <c r="K482" s="105" t="b">
        <v>0</v>
      </c>
      <c r="L482" s="105" t="b">
        <v>0</v>
      </c>
    </row>
    <row r="483" spans="1:12" ht="15">
      <c r="A483" s="105" t="s">
        <v>3200</v>
      </c>
      <c r="B483" s="105" t="s">
        <v>2597</v>
      </c>
      <c r="C483" s="105">
        <v>2</v>
      </c>
      <c r="D483" s="110">
        <v>0.0006326061931745943</v>
      </c>
      <c r="E483" s="110">
        <v>3.0712681634132557</v>
      </c>
      <c r="F483" s="105" t="s">
        <v>3350</v>
      </c>
      <c r="G483" s="105" t="b">
        <v>0</v>
      </c>
      <c r="H483" s="105" t="b">
        <v>0</v>
      </c>
      <c r="I483" s="105" t="b">
        <v>0</v>
      </c>
      <c r="J483" s="105" t="b">
        <v>0</v>
      </c>
      <c r="K483" s="105" t="b">
        <v>0</v>
      </c>
      <c r="L483" s="105" t="b">
        <v>0</v>
      </c>
    </row>
    <row r="484" spans="1:12" ht="15">
      <c r="A484" s="105" t="s">
        <v>2597</v>
      </c>
      <c r="B484" s="105" t="s">
        <v>2361</v>
      </c>
      <c r="C484" s="105">
        <v>2</v>
      </c>
      <c r="D484" s="110">
        <v>0.0006326061931745943</v>
      </c>
      <c r="E484" s="110">
        <v>2.101231386790699</v>
      </c>
      <c r="F484" s="105" t="s">
        <v>3350</v>
      </c>
      <c r="G484" s="105" t="b">
        <v>0</v>
      </c>
      <c r="H484" s="105" t="b">
        <v>0</v>
      </c>
      <c r="I484" s="105" t="b">
        <v>0</v>
      </c>
      <c r="J484" s="105" t="b">
        <v>0</v>
      </c>
      <c r="K484" s="105" t="b">
        <v>0</v>
      </c>
      <c r="L484" s="105" t="b">
        <v>0</v>
      </c>
    </row>
    <row r="485" spans="1:12" ht="15">
      <c r="A485" s="105" t="s">
        <v>2332</v>
      </c>
      <c r="B485" s="105" t="s">
        <v>2424</v>
      </c>
      <c r="C485" s="105">
        <v>2</v>
      </c>
      <c r="D485" s="110">
        <v>0.0006326061931745943</v>
      </c>
      <c r="E485" s="110">
        <v>1.2650881894293686</v>
      </c>
      <c r="F485" s="105" t="s">
        <v>3350</v>
      </c>
      <c r="G485" s="105" t="b">
        <v>0</v>
      </c>
      <c r="H485" s="105" t="b">
        <v>0</v>
      </c>
      <c r="I485" s="105" t="b">
        <v>0</v>
      </c>
      <c r="J485" s="105" t="b">
        <v>0</v>
      </c>
      <c r="K485" s="105" t="b">
        <v>0</v>
      </c>
      <c r="L485" s="105" t="b">
        <v>0</v>
      </c>
    </row>
    <row r="486" spans="1:12" ht="15">
      <c r="A486" s="105" t="s">
        <v>2349</v>
      </c>
      <c r="B486" s="105" t="s">
        <v>2332</v>
      </c>
      <c r="C486" s="105">
        <v>2</v>
      </c>
      <c r="D486" s="110">
        <v>0.0006326061931745943</v>
      </c>
      <c r="E486" s="110">
        <v>0.8002013911267177</v>
      </c>
      <c r="F486" s="105" t="s">
        <v>3350</v>
      </c>
      <c r="G486" s="105" t="b">
        <v>0</v>
      </c>
      <c r="H486" s="105" t="b">
        <v>0</v>
      </c>
      <c r="I486" s="105" t="b">
        <v>0</v>
      </c>
      <c r="J486" s="105" t="b">
        <v>0</v>
      </c>
      <c r="K486" s="105" t="b">
        <v>0</v>
      </c>
      <c r="L486" s="105" t="b">
        <v>0</v>
      </c>
    </row>
    <row r="487" spans="1:12" ht="15">
      <c r="A487" s="105" t="s">
        <v>2906</v>
      </c>
      <c r="B487" s="105" t="s">
        <v>2350</v>
      </c>
      <c r="C487" s="105">
        <v>2</v>
      </c>
      <c r="D487" s="110">
        <v>0.0006326061931745943</v>
      </c>
      <c r="E487" s="110">
        <v>2.317940496754644</v>
      </c>
      <c r="F487" s="105" t="s">
        <v>3350</v>
      </c>
      <c r="G487" s="105" t="b">
        <v>0</v>
      </c>
      <c r="H487" s="105" t="b">
        <v>0</v>
      </c>
      <c r="I487" s="105" t="b">
        <v>0</v>
      </c>
      <c r="J487" s="105" t="b">
        <v>0</v>
      </c>
      <c r="K487" s="105" t="b">
        <v>0</v>
      </c>
      <c r="L487" s="105" t="b">
        <v>0</v>
      </c>
    </row>
    <row r="488" spans="1:12" ht="15">
      <c r="A488" s="105" t="s">
        <v>2700</v>
      </c>
      <c r="B488" s="105" t="s">
        <v>2550</v>
      </c>
      <c r="C488" s="105">
        <v>2</v>
      </c>
      <c r="D488" s="110">
        <v>0.0006326061931745943</v>
      </c>
      <c r="E488" s="110">
        <v>3.0043213737826426</v>
      </c>
      <c r="F488" s="105" t="s">
        <v>3350</v>
      </c>
      <c r="G488" s="105" t="b">
        <v>0</v>
      </c>
      <c r="H488" s="105" t="b">
        <v>0</v>
      </c>
      <c r="I488" s="105" t="b">
        <v>0</v>
      </c>
      <c r="J488" s="105" t="b">
        <v>0</v>
      </c>
      <c r="K488" s="105" t="b">
        <v>0</v>
      </c>
      <c r="L488" s="105" t="b">
        <v>0</v>
      </c>
    </row>
    <row r="489" spans="1:12" ht="15">
      <c r="A489" s="105" t="s">
        <v>3207</v>
      </c>
      <c r="B489" s="105" t="s">
        <v>2331</v>
      </c>
      <c r="C489" s="105">
        <v>2</v>
      </c>
      <c r="D489" s="110">
        <v>0.0006326061931745943</v>
      </c>
      <c r="E489" s="110">
        <v>1.9920869173656308</v>
      </c>
      <c r="F489" s="105" t="s">
        <v>3350</v>
      </c>
      <c r="G489" s="105" t="b">
        <v>0</v>
      </c>
      <c r="H489" s="105" t="b">
        <v>0</v>
      </c>
      <c r="I489" s="105" t="b">
        <v>0</v>
      </c>
      <c r="J489" s="105" t="b">
        <v>0</v>
      </c>
      <c r="K489" s="105" t="b">
        <v>0</v>
      </c>
      <c r="L489" s="105" t="b">
        <v>0</v>
      </c>
    </row>
    <row r="490" spans="1:12" ht="15">
      <c r="A490" s="105" t="s">
        <v>2330</v>
      </c>
      <c r="B490" s="105" t="s">
        <v>2495</v>
      </c>
      <c r="C490" s="105">
        <v>2</v>
      </c>
      <c r="D490" s="110">
        <v>0.0006326061931745943</v>
      </c>
      <c r="E490" s="110">
        <v>1.2059667373107121</v>
      </c>
      <c r="F490" s="105" t="s">
        <v>3350</v>
      </c>
      <c r="G490" s="105" t="b">
        <v>0</v>
      </c>
      <c r="H490" s="105" t="b">
        <v>0</v>
      </c>
      <c r="I490" s="105" t="b">
        <v>0</v>
      </c>
      <c r="J490" s="105" t="b">
        <v>0</v>
      </c>
      <c r="K490" s="105" t="b">
        <v>0</v>
      </c>
      <c r="L490" s="105" t="b">
        <v>0</v>
      </c>
    </row>
    <row r="491" spans="1:12" ht="15">
      <c r="A491" s="105" t="s">
        <v>2576</v>
      </c>
      <c r="B491" s="105" t="s">
        <v>2451</v>
      </c>
      <c r="C491" s="105">
        <v>2</v>
      </c>
      <c r="D491" s="110">
        <v>0.0006326061931745943</v>
      </c>
      <c r="E491" s="110">
        <v>2.372298159077237</v>
      </c>
      <c r="F491" s="105" t="s">
        <v>3350</v>
      </c>
      <c r="G491" s="105" t="b">
        <v>0</v>
      </c>
      <c r="H491" s="105" t="b">
        <v>0</v>
      </c>
      <c r="I491" s="105" t="b">
        <v>0</v>
      </c>
      <c r="J491" s="105" t="b">
        <v>0</v>
      </c>
      <c r="K491" s="105" t="b">
        <v>0</v>
      </c>
      <c r="L491" s="105" t="b">
        <v>0</v>
      </c>
    </row>
    <row r="492" spans="1:12" ht="15">
      <c r="A492" s="105" t="s">
        <v>3209</v>
      </c>
      <c r="B492" s="105" t="s">
        <v>3210</v>
      </c>
      <c r="C492" s="105">
        <v>2</v>
      </c>
      <c r="D492" s="110">
        <v>0.0007122542936280884</v>
      </c>
      <c r="E492" s="110">
        <v>3.5483894181329183</v>
      </c>
      <c r="F492" s="105" t="s">
        <v>3350</v>
      </c>
      <c r="G492" s="105" t="b">
        <v>0</v>
      </c>
      <c r="H492" s="105" t="b">
        <v>0</v>
      </c>
      <c r="I492" s="105" t="b">
        <v>0</v>
      </c>
      <c r="J492" s="105" t="b">
        <v>0</v>
      </c>
      <c r="K492" s="105" t="b">
        <v>0</v>
      </c>
      <c r="L492" s="105" t="b">
        <v>0</v>
      </c>
    </row>
    <row r="493" spans="1:12" ht="15">
      <c r="A493" s="105" t="s">
        <v>3210</v>
      </c>
      <c r="B493" s="105" t="s">
        <v>3211</v>
      </c>
      <c r="C493" s="105">
        <v>2</v>
      </c>
      <c r="D493" s="110">
        <v>0.0007122542936280884</v>
      </c>
      <c r="E493" s="110">
        <v>3.5483894181329183</v>
      </c>
      <c r="F493" s="105" t="s">
        <v>3350</v>
      </c>
      <c r="G493" s="105" t="b">
        <v>0</v>
      </c>
      <c r="H493" s="105" t="b">
        <v>0</v>
      </c>
      <c r="I493" s="105" t="b">
        <v>0</v>
      </c>
      <c r="J493" s="105" t="b">
        <v>0</v>
      </c>
      <c r="K493" s="105" t="b">
        <v>0</v>
      </c>
      <c r="L493" s="105" t="b">
        <v>0</v>
      </c>
    </row>
    <row r="494" spans="1:12" ht="15">
      <c r="A494" s="105" t="s">
        <v>3216</v>
      </c>
      <c r="B494" s="105" t="s">
        <v>2343</v>
      </c>
      <c r="C494" s="105">
        <v>2</v>
      </c>
      <c r="D494" s="110">
        <v>0.0006326061931745943</v>
      </c>
      <c r="E494" s="110">
        <v>2.215950958217313</v>
      </c>
      <c r="F494" s="105" t="s">
        <v>3350</v>
      </c>
      <c r="G494" s="105" t="b">
        <v>0</v>
      </c>
      <c r="H494" s="105" t="b">
        <v>0</v>
      </c>
      <c r="I494" s="105" t="b">
        <v>0</v>
      </c>
      <c r="J494" s="105" t="b">
        <v>0</v>
      </c>
      <c r="K494" s="105" t="b">
        <v>0</v>
      </c>
      <c r="L494" s="105" t="b">
        <v>0</v>
      </c>
    </row>
    <row r="495" spans="1:12" ht="15">
      <c r="A495" s="105" t="s">
        <v>2464</v>
      </c>
      <c r="B495" s="105" t="s">
        <v>2464</v>
      </c>
      <c r="C495" s="105">
        <v>2</v>
      </c>
      <c r="D495" s="110">
        <v>0.0007122542936280884</v>
      </c>
      <c r="E495" s="110">
        <v>2.247359422468937</v>
      </c>
      <c r="F495" s="105" t="s">
        <v>3350</v>
      </c>
      <c r="G495" s="105" t="b">
        <v>0</v>
      </c>
      <c r="H495" s="105" t="b">
        <v>0</v>
      </c>
      <c r="I495" s="105" t="b">
        <v>0</v>
      </c>
      <c r="J495" s="105" t="b">
        <v>0</v>
      </c>
      <c r="K495" s="105" t="b">
        <v>0</v>
      </c>
      <c r="L495" s="105" t="b">
        <v>0</v>
      </c>
    </row>
    <row r="496" spans="1:12" ht="15">
      <c r="A496" s="105" t="s">
        <v>2912</v>
      </c>
      <c r="B496" s="105" t="s">
        <v>2912</v>
      </c>
      <c r="C496" s="105">
        <v>2</v>
      </c>
      <c r="D496" s="110">
        <v>0.0007122542936280884</v>
      </c>
      <c r="E496" s="110">
        <v>3.1962069000215556</v>
      </c>
      <c r="F496" s="105" t="s">
        <v>3350</v>
      </c>
      <c r="G496" s="105" t="b">
        <v>0</v>
      </c>
      <c r="H496" s="105" t="b">
        <v>0</v>
      </c>
      <c r="I496" s="105" t="b">
        <v>0</v>
      </c>
      <c r="J496" s="105" t="b">
        <v>0</v>
      </c>
      <c r="K496" s="105" t="b">
        <v>0</v>
      </c>
      <c r="L496" s="105" t="b">
        <v>0</v>
      </c>
    </row>
    <row r="497" spans="1:12" ht="15">
      <c r="A497" s="105" t="s">
        <v>2375</v>
      </c>
      <c r="B497" s="105" t="s">
        <v>2406</v>
      </c>
      <c r="C497" s="105">
        <v>2</v>
      </c>
      <c r="D497" s="110">
        <v>0.0006326061931745943</v>
      </c>
      <c r="E497" s="110">
        <v>1.631935469582993</v>
      </c>
      <c r="F497" s="105" t="s">
        <v>3350</v>
      </c>
      <c r="G497" s="105" t="b">
        <v>0</v>
      </c>
      <c r="H497" s="105" t="b">
        <v>0</v>
      </c>
      <c r="I497" s="105" t="b">
        <v>0</v>
      </c>
      <c r="J497" s="105" t="b">
        <v>0</v>
      </c>
      <c r="K497" s="105" t="b">
        <v>0</v>
      </c>
      <c r="L497" s="105" t="b">
        <v>0</v>
      </c>
    </row>
    <row r="498" spans="1:12" ht="15">
      <c r="A498" s="105" t="s">
        <v>2333</v>
      </c>
      <c r="B498" s="105" t="s">
        <v>2913</v>
      </c>
      <c r="C498" s="105">
        <v>2</v>
      </c>
      <c r="D498" s="110">
        <v>0.0006326061931745943</v>
      </c>
      <c r="E498" s="110">
        <v>1.8537842191993494</v>
      </c>
      <c r="F498" s="105" t="s">
        <v>3350</v>
      </c>
      <c r="G498" s="105" t="b">
        <v>0</v>
      </c>
      <c r="H498" s="105" t="b">
        <v>0</v>
      </c>
      <c r="I498" s="105" t="b">
        <v>0</v>
      </c>
      <c r="J498" s="105" t="b">
        <v>0</v>
      </c>
      <c r="K498" s="105" t="b">
        <v>0</v>
      </c>
      <c r="L498" s="105" t="b">
        <v>0</v>
      </c>
    </row>
    <row r="499" spans="1:12" ht="15">
      <c r="A499" s="105" t="s">
        <v>3218</v>
      </c>
      <c r="B499" s="105" t="s">
        <v>3219</v>
      </c>
      <c r="C499" s="105">
        <v>2</v>
      </c>
      <c r="D499" s="110">
        <v>0.0006326061931745943</v>
      </c>
      <c r="E499" s="110">
        <v>3.5483894181329183</v>
      </c>
      <c r="F499" s="105" t="s">
        <v>3350</v>
      </c>
      <c r="G499" s="105" t="b">
        <v>0</v>
      </c>
      <c r="H499" s="105" t="b">
        <v>0</v>
      </c>
      <c r="I499" s="105" t="b">
        <v>0</v>
      </c>
      <c r="J499" s="105" t="b">
        <v>0</v>
      </c>
      <c r="K499" s="105" t="b">
        <v>0</v>
      </c>
      <c r="L499" s="105" t="b">
        <v>0</v>
      </c>
    </row>
    <row r="500" spans="1:12" ht="15">
      <c r="A500" s="105" t="s">
        <v>2486</v>
      </c>
      <c r="B500" s="105" t="s">
        <v>2390</v>
      </c>
      <c r="C500" s="105">
        <v>2</v>
      </c>
      <c r="D500" s="110">
        <v>0.0006326061931745943</v>
      </c>
      <c r="E500" s="110">
        <v>1.9657579786432817</v>
      </c>
      <c r="F500" s="105" t="s">
        <v>3350</v>
      </c>
      <c r="G500" s="105" t="b">
        <v>0</v>
      </c>
      <c r="H500" s="105" t="b">
        <v>0</v>
      </c>
      <c r="I500" s="105" t="b">
        <v>0</v>
      </c>
      <c r="J500" s="105" t="b">
        <v>0</v>
      </c>
      <c r="K500" s="105" t="b">
        <v>0</v>
      </c>
      <c r="L500" s="105" t="b">
        <v>0</v>
      </c>
    </row>
    <row r="501" spans="1:12" ht="15">
      <c r="A501" s="105" t="s">
        <v>2348</v>
      </c>
      <c r="B501" s="105" t="s">
        <v>2341</v>
      </c>
      <c r="C501" s="105">
        <v>2</v>
      </c>
      <c r="D501" s="110">
        <v>0.0006326061931745943</v>
      </c>
      <c r="E501" s="110">
        <v>1.332223515846925</v>
      </c>
      <c r="F501" s="105" t="s">
        <v>3350</v>
      </c>
      <c r="G501" s="105" t="b">
        <v>0</v>
      </c>
      <c r="H501" s="105" t="b">
        <v>0</v>
      </c>
      <c r="I501" s="105" t="b">
        <v>0</v>
      </c>
      <c r="J501" s="105" t="b">
        <v>0</v>
      </c>
      <c r="K501" s="105" t="b">
        <v>0</v>
      </c>
      <c r="L501" s="105" t="b">
        <v>0</v>
      </c>
    </row>
    <row r="502" spans="1:12" ht="15">
      <c r="A502" s="105" t="s">
        <v>2361</v>
      </c>
      <c r="B502" s="105" t="s">
        <v>2341</v>
      </c>
      <c r="C502" s="105">
        <v>2</v>
      </c>
      <c r="D502" s="110">
        <v>0.0006326061931745943</v>
      </c>
      <c r="E502" s="110">
        <v>0.9869898576908904</v>
      </c>
      <c r="F502" s="105" t="s">
        <v>3350</v>
      </c>
      <c r="G502" s="105" t="b">
        <v>0</v>
      </c>
      <c r="H502" s="105" t="b">
        <v>0</v>
      </c>
      <c r="I502" s="105" t="b">
        <v>0</v>
      </c>
      <c r="J502" s="105" t="b">
        <v>0</v>
      </c>
      <c r="K502" s="105" t="b">
        <v>0</v>
      </c>
      <c r="L502" s="105" t="b">
        <v>0</v>
      </c>
    </row>
    <row r="503" spans="1:12" ht="15">
      <c r="A503" s="105" t="s">
        <v>2463</v>
      </c>
      <c r="B503" s="105" t="s">
        <v>2434</v>
      </c>
      <c r="C503" s="105">
        <v>2</v>
      </c>
      <c r="D503" s="110">
        <v>0.0006326061931745943</v>
      </c>
      <c r="E503" s="110">
        <v>2.1090567243026555</v>
      </c>
      <c r="F503" s="105" t="s">
        <v>3350</v>
      </c>
      <c r="G503" s="105" t="b">
        <v>0</v>
      </c>
      <c r="H503" s="105" t="b">
        <v>0</v>
      </c>
      <c r="I503" s="105" t="b">
        <v>0</v>
      </c>
      <c r="J503" s="105" t="b">
        <v>0</v>
      </c>
      <c r="K503" s="105" t="b">
        <v>0</v>
      </c>
      <c r="L503" s="105" t="b">
        <v>0</v>
      </c>
    </row>
    <row r="504" spans="1:12" ht="15">
      <c r="A504" s="105" t="s">
        <v>2330</v>
      </c>
      <c r="B504" s="105" t="s">
        <v>3226</v>
      </c>
      <c r="C504" s="105">
        <v>2</v>
      </c>
      <c r="D504" s="110">
        <v>0.0006326061931745943</v>
      </c>
      <c r="E504" s="110">
        <v>1.8080267286386744</v>
      </c>
      <c r="F504" s="105" t="s">
        <v>3350</v>
      </c>
      <c r="G504" s="105" t="b">
        <v>0</v>
      </c>
      <c r="H504" s="105" t="b">
        <v>0</v>
      </c>
      <c r="I504" s="105" t="b">
        <v>0</v>
      </c>
      <c r="J504" s="105" t="b">
        <v>0</v>
      </c>
      <c r="K504" s="105" t="b">
        <v>0</v>
      </c>
      <c r="L504" s="105" t="b">
        <v>0</v>
      </c>
    </row>
    <row r="505" spans="1:12" ht="15">
      <c r="A505" s="105" t="s">
        <v>2362</v>
      </c>
      <c r="B505" s="105" t="s">
        <v>2489</v>
      </c>
      <c r="C505" s="105">
        <v>2</v>
      </c>
      <c r="D505" s="110">
        <v>0.0006326061931745943</v>
      </c>
      <c r="E505" s="110">
        <v>1.8951769043575744</v>
      </c>
      <c r="F505" s="105" t="s">
        <v>3350</v>
      </c>
      <c r="G505" s="105" t="b">
        <v>0</v>
      </c>
      <c r="H505" s="105" t="b">
        <v>0</v>
      </c>
      <c r="I505" s="105" t="b">
        <v>0</v>
      </c>
      <c r="J505" s="105" t="b">
        <v>1</v>
      </c>
      <c r="K505" s="105" t="b">
        <v>0</v>
      </c>
      <c r="L505" s="105" t="b">
        <v>0</v>
      </c>
    </row>
    <row r="506" spans="1:12" ht="15">
      <c r="A506" s="105" t="s">
        <v>2661</v>
      </c>
      <c r="B506" s="105" t="s">
        <v>2378</v>
      </c>
      <c r="C506" s="105">
        <v>2</v>
      </c>
      <c r="D506" s="110">
        <v>0.0006326061931745943</v>
      </c>
      <c r="E506" s="110">
        <v>2.1504494094608804</v>
      </c>
      <c r="F506" s="105" t="s">
        <v>3350</v>
      </c>
      <c r="G506" s="105" t="b">
        <v>0</v>
      </c>
      <c r="H506" s="105" t="b">
        <v>0</v>
      </c>
      <c r="I506" s="105" t="b">
        <v>0</v>
      </c>
      <c r="J506" s="105" t="b">
        <v>0</v>
      </c>
      <c r="K506" s="105" t="b">
        <v>0</v>
      </c>
      <c r="L506" s="105" t="b">
        <v>0</v>
      </c>
    </row>
    <row r="507" spans="1:12" ht="15">
      <c r="A507" s="105" t="s">
        <v>2453</v>
      </c>
      <c r="B507" s="105" t="s">
        <v>2345</v>
      </c>
      <c r="C507" s="105">
        <v>2</v>
      </c>
      <c r="D507" s="110">
        <v>0.0006326061931745943</v>
      </c>
      <c r="E507" s="110">
        <v>1.5941469086935933</v>
      </c>
      <c r="F507" s="105" t="s">
        <v>3350</v>
      </c>
      <c r="G507" s="105" t="b">
        <v>0</v>
      </c>
      <c r="H507" s="105" t="b">
        <v>0</v>
      </c>
      <c r="I507" s="105" t="b">
        <v>0</v>
      </c>
      <c r="J507" s="105" t="b">
        <v>0</v>
      </c>
      <c r="K507" s="105" t="b">
        <v>0</v>
      </c>
      <c r="L507" s="105" t="b">
        <v>0</v>
      </c>
    </row>
    <row r="508" spans="1:12" ht="15">
      <c r="A508" s="105" t="s">
        <v>2488</v>
      </c>
      <c r="B508" s="105" t="s">
        <v>2369</v>
      </c>
      <c r="C508" s="105">
        <v>2</v>
      </c>
      <c r="D508" s="110">
        <v>0.0006326061931745943</v>
      </c>
      <c r="E508" s="110">
        <v>1.8344790640039628</v>
      </c>
      <c r="F508" s="105" t="s">
        <v>3350</v>
      </c>
      <c r="G508" s="105" t="b">
        <v>0</v>
      </c>
      <c r="H508" s="105" t="b">
        <v>1</v>
      </c>
      <c r="I508" s="105" t="b">
        <v>0</v>
      </c>
      <c r="J508" s="105" t="b">
        <v>0</v>
      </c>
      <c r="K508" s="105" t="b">
        <v>0</v>
      </c>
      <c r="L508" s="105" t="b">
        <v>0</v>
      </c>
    </row>
    <row r="509" spans="1:12" ht="15">
      <c r="A509" s="105" t="s">
        <v>2519</v>
      </c>
      <c r="B509" s="105" t="s">
        <v>2359</v>
      </c>
      <c r="C509" s="105">
        <v>2</v>
      </c>
      <c r="D509" s="110">
        <v>0.0006326061931745943</v>
      </c>
      <c r="E509" s="110">
        <v>1.784961424569981</v>
      </c>
      <c r="F509" s="105" t="s">
        <v>3350</v>
      </c>
      <c r="G509" s="105" t="b">
        <v>0</v>
      </c>
      <c r="H509" s="105" t="b">
        <v>0</v>
      </c>
      <c r="I509" s="105" t="b">
        <v>0</v>
      </c>
      <c r="J509" s="105" t="b">
        <v>0</v>
      </c>
      <c r="K509" s="105" t="b">
        <v>0</v>
      </c>
      <c r="L509" s="105" t="b">
        <v>0</v>
      </c>
    </row>
    <row r="510" spans="1:12" ht="15">
      <c r="A510" s="105" t="s">
        <v>2359</v>
      </c>
      <c r="B510" s="105" t="s">
        <v>2376</v>
      </c>
      <c r="C510" s="105">
        <v>2</v>
      </c>
      <c r="D510" s="110">
        <v>0.0006326061931745943</v>
      </c>
      <c r="E510" s="110">
        <v>1.4403320443490641</v>
      </c>
      <c r="F510" s="105" t="s">
        <v>3350</v>
      </c>
      <c r="G510" s="105" t="b">
        <v>0</v>
      </c>
      <c r="H510" s="105" t="b">
        <v>0</v>
      </c>
      <c r="I510" s="105" t="b">
        <v>0</v>
      </c>
      <c r="J510" s="105" t="b">
        <v>0</v>
      </c>
      <c r="K510" s="105" t="b">
        <v>0</v>
      </c>
      <c r="L510" s="105" t="b">
        <v>0</v>
      </c>
    </row>
    <row r="511" spans="1:12" ht="15">
      <c r="A511" s="105" t="s">
        <v>2330</v>
      </c>
      <c r="B511" s="105" t="s">
        <v>2921</v>
      </c>
      <c r="C511" s="105">
        <v>2</v>
      </c>
      <c r="D511" s="110">
        <v>0.0006326061931745943</v>
      </c>
      <c r="E511" s="110">
        <v>1.631935469582993</v>
      </c>
      <c r="F511" s="105" t="s">
        <v>3350</v>
      </c>
      <c r="G511" s="105" t="b">
        <v>0</v>
      </c>
      <c r="H511" s="105" t="b">
        <v>0</v>
      </c>
      <c r="I511" s="105" t="b">
        <v>0</v>
      </c>
      <c r="J511" s="105" t="b">
        <v>0</v>
      </c>
      <c r="K511" s="105" t="b">
        <v>0</v>
      </c>
      <c r="L511" s="105" t="b">
        <v>0</v>
      </c>
    </row>
    <row r="512" spans="1:12" ht="15">
      <c r="A512" s="105" t="s">
        <v>2423</v>
      </c>
      <c r="B512" s="105" t="s">
        <v>2410</v>
      </c>
      <c r="C512" s="105">
        <v>2</v>
      </c>
      <c r="D512" s="110">
        <v>0.0006326061931745943</v>
      </c>
      <c r="E512" s="110">
        <v>1.8903780214758057</v>
      </c>
      <c r="F512" s="105" t="s">
        <v>3350</v>
      </c>
      <c r="G512" s="105" t="b">
        <v>0</v>
      </c>
      <c r="H512" s="105" t="b">
        <v>0</v>
      </c>
      <c r="I512" s="105" t="b">
        <v>0</v>
      </c>
      <c r="J512" s="105" t="b">
        <v>0</v>
      </c>
      <c r="K512" s="105" t="b">
        <v>0</v>
      </c>
      <c r="L512" s="105" t="b">
        <v>0</v>
      </c>
    </row>
    <row r="513" spans="1:12" ht="15">
      <c r="A513" s="105" t="s">
        <v>2330</v>
      </c>
      <c r="B513" s="105" t="s">
        <v>2659</v>
      </c>
      <c r="C513" s="105">
        <v>2</v>
      </c>
      <c r="D513" s="110">
        <v>0.0006326061931745943</v>
      </c>
      <c r="E513" s="110">
        <v>1.4100867199666367</v>
      </c>
      <c r="F513" s="105" t="s">
        <v>3350</v>
      </c>
      <c r="G513" s="105" t="b">
        <v>0</v>
      </c>
      <c r="H513" s="105" t="b">
        <v>0</v>
      </c>
      <c r="I513" s="105" t="b">
        <v>0</v>
      </c>
      <c r="J513" s="105" t="b">
        <v>0</v>
      </c>
      <c r="K513" s="105" t="b">
        <v>0</v>
      </c>
      <c r="L513" s="105" t="b">
        <v>0</v>
      </c>
    </row>
    <row r="514" spans="1:12" ht="15">
      <c r="A514" s="105" t="s">
        <v>2659</v>
      </c>
      <c r="B514" s="105" t="s">
        <v>3235</v>
      </c>
      <c r="C514" s="105">
        <v>2</v>
      </c>
      <c r="D514" s="110">
        <v>0.0006326061931745943</v>
      </c>
      <c r="E514" s="110">
        <v>3.150449409460881</v>
      </c>
      <c r="F514" s="105" t="s">
        <v>3350</v>
      </c>
      <c r="G514" s="105" t="b">
        <v>0</v>
      </c>
      <c r="H514" s="105" t="b">
        <v>0</v>
      </c>
      <c r="I514" s="105" t="b">
        <v>0</v>
      </c>
      <c r="J514" s="105" t="b">
        <v>0</v>
      </c>
      <c r="K514" s="105" t="b">
        <v>0</v>
      </c>
      <c r="L514" s="105" t="b">
        <v>0</v>
      </c>
    </row>
    <row r="515" spans="1:12" ht="15">
      <c r="A515" s="105" t="s">
        <v>2361</v>
      </c>
      <c r="B515" s="105" t="s">
        <v>2747</v>
      </c>
      <c r="C515" s="105">
        <v>2</v>
      </c>
      <c r="D515" s="110">
        <v>0.0006326061931745943</v>
      </c>
      <c r="E515" s="110">
        <v>2.0570277242986457</v>
      </c>
      <c r="F515" s="105" t="s">
        <v>3350</v>
      </c>
      <c r="G515" s="105" t="b">
        <v>0</v>
      </c>
      <c r="H515" s="105" t="b">
        <v>0</v>
      </c>
      <c r="I515" s="105" t="b">
        <v>0</v>
      </c>
      <c r="J515" s="105" t="b">
        <v>0</v>
      </c>
      <c r="K515" s="105" t="b">
        <v>0</v>
      </c>
      <c r="L515" s="105" t="b">
        <v>0</v>
      </c>
    </row>
    <row r="516" spans="1:12" ht="15">
      <c r="A516" s="105" t="s">
        <v>2747</v>
      </c>
      <c r="B516" s="105" t="s">
        <v>3236</v>
      </c>
      <c r="C516" s="105">
        <v>2</v>
      </c>
      <c r="D516" s="110">
        <v>0.0006326061931745943</v>
      </c>
      <c r="E516" s="110">
        <v>3.247359422468937</v>
      </c>
      <c r="F516" s="105" t="s">
        <v>3350</v>
      </c>
      <c r="G516" s="105" t="b">
        <v>0</v>
      </c>
      <c r="H516" s="105" t="b">
        <v>0</v>
      </c>
      <c r="I516" s="105" t="b">
        <v>0</v>
      </c>
      <c r="J516" s="105" t="b">
        <v>0</v>
      </c>
      <c r="K516" s="105" t="b">
        <v>0</v>
      </c>
      <c r="L516" s="105" t="b">
        <v>0</v>
      </c>
    </row>
    <row r="517" spans="1:12" ht="15">
      <c r="A517" s="105" t="s">
        <v>3236</v>
      </c>
      <c r="B517" s="105" t="s">
        <v>2333</v>
      </c>
      <c r="C517" s="105">
        <v>2</v>
      </c>
      <c r="D517" s="110">
        <v>0.0006326061931745943</v>
      </c>
      <c r="E517" s="110">
        <v>2.016910501090663</v>
      </c>
      <c r="F517" s="105" t="s">
        <v>3350</v>
      </c>
      <c r="G517" s="105" t="b">
        <v>0</v>
      </c>
      <c r="H517" s="105" t="b">
        <v>0</v>
      </c>
      <c r="I517" s="105" t="b">
        <v>0</v>
      </c>
      <c r="J517" s="105" t="b">
        <v>0</v>
      </c>
      <c r="K517" s="105" t="b">
        <v>0</v>
      </c>
      <c r="L517" s="105" t="b">
        <v>0</v>
      </c>
    </row>
    <row r="518" spans="1:12" ht="15">
      <c r="A518" s="105" t="s">
        <v>2333</v>
      </c>
      <c r="B518" s="105" t="s">
        <v>3237</v>
      </c>
      <c r="C518" s="105">
        <v>2</v>
      </c>
      <c r="D518" s="110">
        <v>0.0006326061931745943</v>
      </c>
      <c r="E518" s="110">
        <v>2.029875478255031</v>
      </c>
      <c r="F518" s="105" t="s">
        <v>3350</v>
      </c>
      <c r="G518" s="105" t="b">
        <v>0</v>
      </c>
      <c r="H518" s="105" t="b">
        <v>0</v>
      </c>
      <c r="I518" s="105" t="b">
        <v>0</v>
      </c>
      <c r="J518" s="105" t="b">
        <v>0</v>
      </c>
      <c r="K518" s="105" t="b">
        <v>0</v>
      </c>
      <c r="L518" s="105" t="b">
        <v>0</v>
      </c>
    </row>
    <row r="519" spans="1:12" ht="15">
      <c r="A519" s="105" t="s">
        <v>3237</v>
      </c>
      <c r="B519" s="105" t="s">
        <v>2904</v>
      </c>
      <c r="C519" s="105">
        <v>2</v>
      </c>
      <c r="D519" s="110">
        <v>0.0006326061931745943</v>
      </c>
      <c r="E519" s="110">
        <v>3.372298159077237</v>
      </c>
      <c r="F519" s="105" t="s">
        <v>3350</v>
      </c>
      <c r="G519" s="105" t="b">
        <v>0</v>
      </c>
      <c r="H519" s="105" t="b">
        <v>0</v>
      </c>
      <c r="I519" s="105" t="b">
        <v>0</v>
      </c>
      <c r="J519" s="105" t="b">
        <v>0</v>
      </c>
      <c r="K519" s="105" t="b">
        <v>0</v>
      </c>
      <c r="L519" s="105" t="b">
        <v>0</v>
      </c>
    </row>
    <row r="520" spans="1:12" ht="15">
      <c r="A520" s="105" t="s">
        <v>2904</v>
      </c>
      <c r="B520" s="105" t="s">
        <v>2384</v>
      </c>
      <c r="C520" s="105">
        <v>2</v>
      </c>
      <c r="D520" s="110">
        <v>0.0006326061931745943</v>
      </c>
      <c r="E520" s="110">
        <v>2.52720011906298</v>
      </c>
      <c r="F520" s="105" t="s">
        <v>3350</v>
      </c>
      <c r="G520" s="105" t="b">
        <v>0</v>
      </c>
      <c r="H520" s="105" t="b">
        <v>0</v>
      </c>
      <c r="I520" s="105" t="b">
        <v>0</v>
      </c>
      <c r="J520" s="105" t="b">
        <v>0</v>
      </c>
      <c r="K520" s="105" t="b">
        <v>0</v>
      </c>
      <c r="L520" s="105" t="b">
        <v>0</v>
      </c>
    </row>
    <row r="521" spans="1:12" ht="15">
      <c r="A521" s="105" t="s">
        <v>2384</v>
      </c>
      <c r="B521" s="105" t="s">
        <v>2464</v>
      </c>
      <c r="C521" s="105">
        <v>2</v>
      </c>
      <c r="D521" s="110">
        <v>0.0006326061931745943</v>
      </c>
      <c r="E521" s="110">
        <v>1.9463294268049558</v>
      </c>
      <c r="F521" s="105" t="s">
        <v>3350</v>
      </c>
      <c r="G521" s="105" t="b">
        <v>0</v>
      </c>
      <c r="H521" s="105" t="b">
        <v>0</v>
      </c>
      <c r="I521" s="105" t="b">
        <v>0</v>
      </c>
      <c r="J521" s="105" t="b">
        <v>0</v>
      </c>
      <c r="K521" s="105" t="b">
        <v>0</v>
      </c>
      <c r="L521" s="105" t="b">
        <v>0</v>
      </c>
    </row>
    <row r="522" spans="1:12" ht="15">
      <c r="A522" s="105" t="s">
        <v>2330</v>
      </c>
      <c r="B522" s="105" t="s">
        <v>2333</v>
      </c>
      <c r="C522" s="105">
        <v>2</v>
      </c>
      <c r="D522" s="110">
        <v>0.0006326061931745943</v>
      </c>
      <c r="E522" s="110">
        <v>0.2765478115964193</v>
      </c>
      <c r="F522" s="105" t="s">
        <v>3350</v>
      </c>
      <c r="G522" s="105" t="b">
        <v>0</v>
      </c>
      <c r="H522" s="105" t="b">
        <v>0</v>
      </c>
      <c r="I522" s="105" t="b">
        <v>0</v>
      </c>
      <c r="J522" s="105" t="b">
        <v>0</v>
      </c>
      <c r="K522" s="105" t="b">
        <v>0</v>
      </c>
      <c r="L522" s="105" t="b">
        <v>0</v>
      </c>
    </row>
    <row r="523" spans="1:12" ht="15">
      <c r="A523" s="105" t="s">
        <v>2333</v>
      </c>
      <c r="B523" s="105" t="s">
        <v>2745</v>
      </c>
      <c r="C523" s="105">
        <v>2</v>
      </c>
      <c r="D523" s="110">
        <v>0.0006326061931745943</v>
      </c>
      <c r="E523" s="110">
        <v>1.7288454825910495</v>
      </c>
      <c r="F523" s="105" t="s">
        <v>3350</v>
      </c>
      <c r="G523" s="105" t="b">
        <v>0</v>
      </c>
      <c r="H523" s="105" t="b">
        <v>0</v>
      </c>
      <c r="I523" s="105" t="b">
        <v>0</v>
      </c>
      <c r="J523" s="105" t="b">
        <v>0</v>
      </c>
      <c r="K523" s="105" t="b">
        <v>0</v>
      </c>
      <c r="L523" s="105" t="b">
        <v>0</v>
      </c>
    </row>
    <row r="524" spans="1:12" ht="15">
      <c r="A524" s="105" t="s">
        <v>2745</v>
      </c>
      <c r="B524" s="105" t="s">
        <v>2335</v>
      </c>
      <c r="C524" s="105">
        <v>2</v>
      </c>
      <c r="D524" s="110">
        <v>0.0006326061931745943</v>
      </c>
      <c r="E524" s="110">
        <v>1.7702381677492747</v>
      </c>
      <c r="F524" s="105" t="s">
        <v>3350</v>
      </c>
      <c r="G524" s="105" t="b">
        <v>0</v>
      </c>
      <c r="H524" s="105" t="b">
        <v>0</v>
      </c>
      <c r="I524" s="105" t="b">
        <v>0</v>
      </c>
      <c r="J524" s="105" t="b">
        <v>0</v>
      </c>
      <c r="K524" s="105" t="b">
        <v>0</v>
      </c>
      <c r="L524" s="105" t="b">
        <v>0</v>
      </c>
    </row>
    <row r="525" spans="1:12" ht="15">
      <c r="A525" s="105" t="s">
        <v>2519</v>
      </c>
      <c r="B525" s="105" t="s">
        <v>2402</v>
      </c>
      <c r="C525" s="105">
        <v>2</v>
      </c>
      <c r="D525" s="110">
        <v>0.0006326061931745943</v>
      </c>
      <c r="E525" s="110">
        <v>2.101231386790699</v>
      </c>
      <c r="F525" s="105" t="s">
        <v>3350</v>
      </c>
      <c r="G525" s="105" t="b">
        <v>0</v>
      </c>
      <c r="H525" s="105" t="b">
        <v>0</v>
      </c>
      <c r="I525" s="105" t="b">
        <v>0</v>
      </c>
      <c r="J525" s="105" t="b">
        <v>0</v>
      </c>
      <c r="K525" s="105" t="b">
        <v>0</v>
      </c>
      <c r="L525" s="105" t="b">
        <v>0</v>
      </c>
    </row>
    <row r="526" spans="1:12" ht="15">
      <c r="A526" s="105" t="s">
        <v>2558</v>
      </c>
      <c r="B526" s="105" t="s">
        <v>2447</v>
      </c>
      <c r="C526" s="105">
        <v>2</v>
      </c>
      <c r="D526" s="110">
        <v>0.0006326061931745943</v>
      </c>
      <c r="E526" s="110">
        <v>2.2639586842883985</v>
      </c>
      <c r="F526" s="105" t="s">
        <v>3350</v>
      </c>
      <c r="G526" s="105" t="b">
        <v>0</v>
      </c>
      <c r="H526" s="105" t="b">
        <v>0</v>
      </c>
      <c r="I526" s="105" t="b">
        <v>0</v>
      </c>
      <c r="J526" s="105" t="b">
        <v>0</v>
      </c>
      <c r="K526" s="105" t="b">
        <v>0</v>
      </c>
      <c r="L526" s="105" t="b">
        <v>0</v>
      </c>
    </row>
    <row r="527" spans="1:12" ht="15">
      <c r="A527" s="105" t="s">
        <v>2336</v>
      </c>
      <c r="B527" s="105" t="s">
        <v>2348</v>
      </c>
      <c r="C527" s="105">
        <v>2</v>
      </c>
      <c r="D527" s="110">
        <v>0.0006326061931745943</v>
      </c>
      <c r="E527" s="110">
        <v>0.927213136357883</v>
      </c>
      <c r="F527" s="105" t="s">
        <v>3350</v>
      </c>
      <c r="G527" s="105" t="b">
        <v>0</v>
      </c>
      <c r="H527" s="105" t="b">
        <v>0</v>
      </c>
      <c r="I527" s="105" t="b">
        <v>0</v>
      </c>
      <c r="J527" s="105" t="b">
        <v>0</v>
      </c>
      <c r="K527" s="105" t="b">
        <v>0</v>
      </c>
      <c r="L527" s="105" t="b">
        <v>0</v>
      </c>
    </row>
    <row r="528" spans="1:12" ht="15">
      <c r="A528" s="105" t="s">
        <v>2655</v>
      </c>
      <c r="B528" s="105" t="s">
        <v>2382</v>
      </c>
      <c r="C528" s="105">
        <v>2</v>
      </c>
      <c r="D528" s="110">
        <v>0.0006326061931745943</v>
      </c>
      <c r="E528" s="110">
        <v>2.1504494094608804</v>
      </c>
      <c r="F528" s="105" t="s">
        <v>3350</v>
      </c>
      <c r="G528" s="105" t="b">
        <v>0</v>
      </c>
      <c r="H528" s="105" t="b">
        <v>0</v>
      </c>
      <c r="I528" s="105" t="b">
        <v>0</v>
      </c>
      <c r="J528" s="105" t="b">
        <v>0</v>
      </c>
      <c r="K528" s="105" t="b">
        <v>0</v>
      </c>
      <c r="L528" s="105" t="b">
        <v>0</v>
      </c>
    </row>
    <row r="529" spans="1:12" ht="15">
      <c r="A529" s="105" t="s">
        <v>2405</v>
      </c>
      <c r="B529" s="105" t="s">
        <v>2532</v>
      </c>
      <c r="C529" s="105">
        <v>2</v>
      </c>
      <c r="D529" s="110">
        <v>0.0006326061931745943</v>
      </c>
      <c r="E529" s="110">
        <v>2.1292601103909425</v>
      </c>
      <c r="F529" s="105" t="s">
        <v>3350</v>
      </c>
      <c r="G529" s="105" t="b">
        <v>0</v>
      </c>
      <c r="H529" s="105" t="b">
        <v>0</v>
      </c>
      <c r="I529" s="105" t="b">
        <v>0</v>
      </c>
      <c r="J529" s="105" t="b">
        <v>0</v>
      </c>
      <c r="K529" s="105" t="b">
        <v>0</v>
      </c>
      <c r="L529" s="105" t="b">
        <v>0</v>
      </c>
    </row>
    <row r="530" spans="1:12" ht="15">
      <c r="A530" s="105" t="s">
        <v>2603</v>
      </c>
      <c r="B530" s="105" t="s">
        <v>2363</v>
      </c>
      <c r="C530" s="105">
        <v>2</v>
      </c>
      <c r="D530" s="110">
        <v>0.0006326061931745943</v>
      </c>
      <c r="E530" s="110">
        <v>1.9251401277350177</v>
      </c>
      <c r="F530" s="105" t="s">
        <v>3350</v>
      </c>
      <c r="G530" s="105" t="b">
        <v>0</v>
      </c>
      <c r="H530" s="105" t="b">
        <v>0</v>
      </c>
      <c r="I530" s="105" t="b">
        <v>0</v>
      </c>
      <c r="J530" s="105" t="b">
        <v>0</v>
      </c>
      <c r="K530" s="105" t="b">
        <v>0</v>
      </c>
      <c r="L530" s="105" t="b">
        <v>0</v>
      </c>
    </row>
    <row r="531" spans="1:12" ht="15">
      <c r="A531" s="105" t="s">
        <v>2363</v>
      </c>
      <c r="B531" s="105" t="s">
        <v>2603</v>
      </c>
      <c r="C531" s="105">
        <v>2</v>
      </c>
      <c r="D531" s="110">
        <v>0.0006326061931745943</v>
      </c>
      <c r="E531" s="110">
        <v>2.4344460658260814</v>
      </c>
      <c r="F531" s="105" t="s">
        <v>3350</v>
      </c>
      <c r="G531" s="105" t="b">
        <v>0</v>
      </c>
      <c r="H531" s="105" t="b">
        <v>0</v>
      </c>
      <c r="I531" s="105" t="b">
        <v>0</v>
      </c>
      <c r="J531" s="105" t="b">
        <v>0</v>
      </c>
      <c r="K531" s="105" t="b">
        <v>0</v>
      </c>
      <c r="L531" s="105" t="b">
        <v>0</v>
      </c>
    </row>
    <row r="532" spans="1:12" ht="15">
      <c r="A532" s="105" t="s">
        <v>2354</v>
      </c>
      <c r="B532" s="105" t="s">
        <v>3240</v>
      </c>
      <c r="C532" s="105">
        <v>2</v>
      </c>
      <c r="D532" s="110">
        <v>0.0006326061931745943</v>
      </c>
      <c r="E532" s="110">
        <v>2.3442694354769933</v>
      </c>
      <c r="F532" s="105" t="s">
        <v>3350</v>
      </c>
      <c r="G532" s="105" t="b">
        <v>0</v>
      </c>
      <c r="H532" s="105" t="b">
        <v>0</v>
      </c>
      <c r="I532" s="105" t="b">
        <v>0</v>
      </c>
      <c r="J532" s="105" t="b">
        <v>0</v>
      </c>
      <c r="K532" s="105" t="b">
        <v>0</v>
      </c>
      <c r="L532" s="105" t="b">
        <v>0</v>
      </c>
    </row>
    <row r="533" spans="1:12" ht="15">
      <c r="A533" s="105" t="s">
        <v>2367</v>
      </c>
      <c r="B533" s="105" t="s">
        <v>2348</v>
      </c>
      <c r="C533" s="105">
        <v>2</v>
      </c>
      <c r="D533" s="110">
        <v>0.0006326061931745943</v>
      </c>
      <c r="E533" s="110">
        <v>1.1556924648732523</v>
      </c>
      <c r="F533" s="105" t="s">
        <v>3350</v>
      </c>
      <c r="G533" s="105" t="b">
        <v>0</v>
      </c>
      <c r="H533" s="105" t="b">
        <v>0</v>
      </c>
      <c r="I533" s="105" t="b">
        <v>0</v>
      </c>
      <c r="J533" s="105" t="b">
        <v>0</v>
      </c>
      <c r="K533" s="105" t="b">
        <v>0</v>
      </c>
      <c r="L533" s="105" t="b">
        <v>0</v>
      </c>
    </row>
    <row r="534" spans="1:12" ht="15">
      <c r="A534" s="105" t="s">
        <v>2424</v>
      </c>
      <c r="B534" s="105" t="s">
        <v>2334</v>
      </c>
      <c r="C534" s="105">
        <v>2</v>
      </c>
      <c r="D534" s="110">
        <v>0.0006326061931745943</v>
      </c>
      <c r="E534" s="110">
        <v>1.271927613959674</v>
      </c>
      <c r="F534" s="105" t="s">
        <v>3350</v>
      </c>
      <c r="G534" s="105" t="b">
        <v>0</v>
      </c>
      <c r="H534" s="105" t="b">
        <v>0</v>
      </c>
      <c r="I534" s="105" t="b">
        <v>0</v>
      </c>
      <c r="J534" s="105" t="b">
        <v>0</v>
      </c>
      <c r="K534" s="105" t="b">
        <v>0</v>
      </c>
      <c r="L534" s="105" t="b">
        <v>0</v>
      </c>
    </row>
    <row r="535" spans="1:12" ht="15">
      <c r="A535" s="105" t="s">
        <v>2387</v>
      </c>
      <c r="B535" s="105" t="s">
        <v>2478</v>
      </c>
      <c r="C535" s="105">
        <v>2</v>
      </c>
      <c r="D535" s="110">
        <v>0.0006326061931745943</v>
      </c>
      <c r="E535" s="110">
        <v>1.9174532990687267</v>
      </c>
      <c r="F535" s="105" t="s">
        <v>3350</v>
      </c>
      <c r="G535" s="105" t="b">
        <v>0</v>
      </c>
      <c r="H535" s="105" t="b">
        <v>0</v>
      </c>
      <c r="I535" s="105" t="b">
        <v>0</v>
      </c>
      <c r="J535" s="105" t="b">
        <v>0</v>
      </c>
      <c r="K535" s="105" t="b">
        <v>1</v>
      </c>
      <c r="L535" s="105" t="b">
        <v>0</v>
      </c>
    </row>
    <row r="536" spans="1:12" ht="15">
      <c r="A536" s="105" t="s">
        <v>3242</v>
      </c>
      <c r="B536" s="105" t="s">
        <v>3243</v>
      </c>
      <c r="C536" s="105">
        <v>2</v>
      </c>
      <c r="D536" s="110">
        <v>0.0006326061931745943</v>
      </c>
      <c r="E536" s="110">
        <v>3.5483894181329183</v>
      </c>
      <c r="F536" s="105" t="s">
        <v>3350</v>
      </c>
      <c r="G536" s="105" t="b">
        <v>0</v>
      </c>
      <c r="H536" s="105" t="b">
        <v>0</v>
      </c>
      <c r="I536" s="105" t="b">
        <v>0</v>
      </c>
      <c r="J536" s="105" t="b">
        <v>0</v>
      </c>
      <c r="K536" s="105" t="b">
        <v>0</v>
      </c>
      <c r="L536" s="105" t="b">
        <v>0</v>
      </c>
    </row>
    <row r="537" spans="1:12" ht="15">
      <c r="A537" s="105" t="s">
        <v>2367</v>
      </c>
      <c r="B537" s="105" t="s">
        <v>2347</v>
      </c>
      <c r="C537" s="105">
        <v>2</v>
      </c>
      <c r="D537" s="110">
        <v>0.0006326061931745943</v>
      </c>
      <c r="E537" s="110">
        <v>1.1672743374230676</v>
      </c>
      <c r="F537" s="105" t="s">
        <v>3350</v>
      </c>
      <c r="G537" s="105" t="b">
        <v>0</v>
      </c>
      <c r="H537" s="105" t="b">
        <v>0</v>
      </c>
      <c r="I537" s="105" t="b">
        <v>0</v>
      </c>
      <c r="J537" s="105" t="b">
        <v>0</v>
      </c>
      <c r="K537" s="105" t="b">
        <v>0</v>
      </c>
      <c r="L537" s="105" t="b">
        <v>0</v>
      </c>
    </row>
    <row r="538" spans="1:12" ht="15">
      <c r="A538" s="105" t="s">
        <v>2347</v>
      </c>
      <c r="B538" s="105" t="s">
        <v>2344</v>
      </c>
      <c r="C538" s="105">
        <v>2</v>
      </c>
      <c r="D538" s="110">
        <v>0.0006326061931745943</v>
      </c>
      <c r="E538" s="110">
        <v>0.9474165224461699</v>
      </c>
      <c r="F538" s="105" t="s">
        <v>3350</v>
      </c>
      <c r="G538" s="105" t="b">
        <v>0</v>
      </c>
      <c r="H538" s="105" t="b">
        <v>0</v>
      </c>
      <c r="I538" s="105" t="b">
        <v>0</v>
      </c>
      <c r="J538" s="105" t="b">
        <v>0</v>
      </c>
      <c r="K538" s="105" t="b">
        <v>0</v>
      </c>
      <c r="L538" s="105" t="b">
        <v>0</v>
      </c>
    </row>
    <row r="539" spans="1:12" ht="15">
      <c r="A539" s="105" t="s">
        <v>2336</v>
      </c>
      <c r="B539" s="105" t="s">
        <v>2350</v>
      </c>
      <c r="C539" s="105">
        <v>2</v>
      </c>
      <c r="D539" s="110">
        <v>0.0006326061931745943</v>
      </c>
      <c r="E539" s="110">
        <v>0.975517815932438</v>
      </c>
      <c r="F539" s="105" t="s">
        <v>3350</v>
      </c>
      <c r="G539" s="105" t="b">
        <v>0</v>
      </c>
      <c r="H539" s="105" t="b">
        <v>0</v>
      </c>
      <c r="I539" s="105" t="b">
        <v>0</v>
      </c>
      <c r="J539" s="105" t="b">
        <v>0</v>
      </c>
      <c r="K539" s="105" t="b">
        <v>0</v>
      </c>
      <c r="L539" s="105" t="b">
        <v>0</v>
      </c>
    </row>
    <row r="540" spans="1:12" ht="15">
      <c r="A540" s="105" t="s">
        <v>2578</v>
      </c>
      <c r="B540" s="105" t="s">
        <v>2344</v>
      </c>
      <c r="C540" s="105">
        <v>2</v>
      </c>
      <c r="D540" s="110">
        <v>0.0006326061931745943</v>
      </c>
      <c r="E540" s="110">
        <v>1.7490488686793366</v>
      </c>
      <c r="F540" s="105" t="s">
        <v>3350</v>
      </c>
      <c r="G540" s="105" t="b">
        <v>0</v>
      </c>
      <c r="H540" s="105" t="b">
        <v>0</v>
      </c>
      <c r="I540" s="105" t="b">
        <v>0</v>
      </c>
      <c r="J540" s="105" t="b">
        <v>0</v>
      </c>
      <c r="K540" s="105" t="b">
        <v>0</v>
      </c>
      <c r="L540" s="105" t="b">
        <v>0</v>
      </c>
    </row>
    <row r="541" spans="1:12" ht="15">
      <c r="A541" s="105" t="s">
        <v>2391</v>
      </c>
      <c r="B541" s="105" t="s">
        <v>2335</v>
      </c>
      <c r="C541" s="105">
        <v>2</v>
      </c>
      <c r="D541" s="110">
        <v>0.0006326061931745943</v>
      </c>
      <c r="E541" s="110">
        <v>1.141849237698963</v>
      </c>
      <c r="F541" s="105" t="s">
        <v>3350</v>
      </c>
      <c r="G541" s="105" t="b">
        <v>0</v>
      </c>
      <c r="H541" s="105" t="b">
        <v>0</v>
      </c>
      <c r="I541" s="105" t="b">
        <v>0</v>
      </c>
      <c r="J541" s="105" t="b">
        <v>0</v>
      </c>
      <c r="K541" s="105" t="b">
        <v>0</v>
      </c>
      <c r="L541" s="105" t="b">
        <v>0</v>
      </c>
    </row>
    <row r="542" spans="1:12" ht="15">
      <c r="A542" s="105" t="s">
        <v>2503</v>
      </c>
      <c r="B542" s="105" t="s">
        <v>2449</v>
      </c>
      <c r="C542" s="105">
        <v>2</v>
      </c>
      <c r="D542" s="110">
        <v>0.0006326061931745943</v>
      </c>
      <c r="E542" s="110">
        <v>2.205966737310712</v>
      </c>
      <c r="F542" s="105" t="s">
        <v>3350</v>
      </c>
      <c r="G542" s="105" t="b">
        <v>0</v>
      </c>
      <c r="H542" s="105" t="b">
        <v>1</v>
      </c>
      <c r="I542" s="105" t="b">
        <v>0</v>
      </c>
      <c r="J542" s="105" t="b">
        <v>0</v>
      </c>
      <c r="K542" s="105" t="b">
        <v>0</v>
      </c>
      <c r="L542" s="105" t="b">
        <v>0</v>
      </c>
    </row>
    <row r="543" spans="1:12" ht="15">
      <c r="A543" s="105" t="s">
        <v>2353</v>
      </c>
      <c r="B543" s="105" t="s">
        <v>3252</v>
      </c>
      <c r="C543" s="105">
        <v>2</v>
      </c>
      <c r="D543" s="110">
        <v>0.0006326061931745943</v>
      </c>
      <c r="E543" s="110">
        <v>2.330905473919012</v>
      </c>
      <c r="F543" s="105" t="s">
        <v>3350</v>
      </c>
      <c r="G543" s="105" t="b">
        <v>0</v>
      </c>
      <c r="H543" s="105" t="b">
        <v>0</v>
      </c>
      <c r="I543" s="105" t="b">
        <v>0</v>
      </c>
      <c r="J543" s="105" t="b">
        <v>0</v>
      </c>
      <c r="K543" s="105" t="b">
        <v>0</v>
      </c>
      <c r="L543" s="105" t="b">
        <v>0</v>
      </c>
    </row>
    <row r="544" spans="1:12" ht="15">
      <c r="A544" s="105" t="s">
        <v>3252</v>
      </c>
      <c r="B544" s="105" t="s">
        <v>2456</v>
      </c>
      <c r="C544" s="105">
        <v>2</v>
      </c>
      <c r="D544" s="110">
        <v>0.0006326061931745943</v>
      </c>
      <c r="E544" s="110">
        <v>2.8951769043575744</v>
      </c>
      <c r="F544" s="105" t="s">
        <v>3350</v>
      </c>
      <c r="G544" s="105" t="b">
        <v>0</v>
      </c>
      <c r="H544" s="105" t="b">
        <v>0</v>
      </c>
      <c r="I544" s="105" t="b">
        <v>0</v>
      </c>
      <c r="J544" s="105" t="b">
        <v>0</v>
      </c>
      <c r="K544" s="105" t="b">
        <v>0</v>
      </c>
      <c r="L544" s="105" t="b">
        <v>0</v>
      </c>
    </row>
    <row r="545" spans="1:12" ht="15">
      <c r="A545" s="105" t="s">
        <v>3253</v>
      </c>
      <c r="B545" s="105" t="s">
        <v>3254</v>
      </c>
      <c r="C545" s="105">
        <v>2</v>
      </c>
      <c r="D545" s="110">
        <v>0.0006326061931745943</v>
      </c>
      <c r="E545" s="110">
        <v>3.5483894181329183</v>
      </c>
      <c r="F545" s="105" t="s">
        <v>3350</v>
      </c>
      <c r="G545" s="105" t="b">
        <v>0</v>
      </c>
      <c r="H545" s="105" t="b">
        <v>0</v>
      </c>
      <c r="I545" s="105" t="b">
        <v>0</v>
      </c>
      <c r="J545" s="105" t="b">
        <v>0</v>
      </c>
      <c r="K545" s="105" t="b">
        <v>0</v>
      </c>
      <c r="L545" s="105" t="b">
        <v>0</v>
      </c>
    </row>
    <row r="546" spans="1:12" ht="15">
      <c r="A546" s="105" t="s">
        <v>3256</v>
      </c>
      <c r="B546" s="105" t="s">
        <v>2440</v>
      </c>
      <c r="C546" s="105">
        <v>2</v>
      </c>
      <c r="D546" s="110">
        <v>0.0006326061931745943</v>
      </c>
      <c r="E546" s="110">
        <v>2.808026728638674</v>
      </c>
      <c r="F546" s="105" t="s">
        <v>3350</v>
      </c>
      <c r="G546" s="105" t="b">
        <v>0</v>
      </c>
      <c r="H546" s="105" t="b">
        <v>0</v>
      </c>
      <c r="I546" s="105" t="b">
        <v>0</v>
      </c>
      <c r="J546" s="105" t="b">
        <v>0</v>
      </c>
      <c r="K546" s="105" t="b">
        <v>0</v>
      </c>
      <c r="L546" s="105" t="b">
        <v>0</v>
      </c>
    </row>
    <row r="547" spans="1:12" ht="15">
      <c r="A547" s="105" t="s">
        <v>2440</v>
      </c>
      <c r="B547" s="105" t="s">
        <v>3257</v>
      </c>
      <c r="C547" s="105">
        <v>2</v>
      </c>
      <c r="D547" s="110">
        <v>0.0006326061931745943</v>
      </c>
      <c r="E547" s="110">
        <v>2.808026728638674</v>
      </c>
      <c r="F547" s="105" t="s">
        <v>3350</v>
      </c>
      <c r="G547" s="105" t="b">
        <v>0</v>
      </c>
      <c r="H547" s="105" t="b">
        <v>0</v>
      </c>
      <c r="I547" s="105" t="b">
        <v>0</v>
      </c>
      <c r="J547" s="105" t="b">
        <v>0</v>
      </c>
      <c r="K547" s="105" t="b">
        <v>0</v>
      </c>
      <c r="L547" s="105" t="b">
        <v>0</v>
      </c>
    </row>
    <row r="548" spans="1:12" ht="15">
      <c r="A548" s="105" t="s">
        <v>3257</v>
      </c>
      <c r="B548" s="105" t="s">
        <v>2467</v>
      </c>
      <c r="C548" s="105">
        <v>2</v>
      </c>
      <c r="D548" s="110">
        <v>0.0006326061931745943</v>
      </c>
      <c r="E548" s="110">
        <v>2.946329426804956</v>
      </c>
      <c r="F548" s="105" t="s">
        <v>3350</v>
      </c>
      <c r="G548" s="105" t="b">
        <v>0</v>
      </c>
      <c r="H548" s="105" t="b">
        <v>0</v>
      </c>
      <c r="I548" s="105" t="b">
        <v>0</v>
      </c>
      <c r="J548" s="105" t="b">
        <v>0</v>
      </c>
      <c r="K548" s="105" t="b">
        <v>0</v>
      </c>
      <c r="L548" s="105" t="b">
        <v>0</v>
      </c>
    </row>
    <row r="549" spans="1:12" ht="15">
      <c r="A549" s="105" t="s">
        <v>2467</v>
      </c>
      <c r="B549" s="105" t="s">
        <v>2598</v>
      </c>
      <c r="C549" s="105">
        <v>2</v>
      </c>
      <c r="D549" s="110">
        <v>0.0006326061931745943</v>
      </c>
      <c r="E549" s="110">
        <v>2.418055649637912</v>
      </c>
      <c r="F549" s="105" t="s">
        <v>3350</v>
      </c>
      <c r="G549" s="105" t="b">
        <v>0</v>
      </c>
      <c r="H549" s="105" t="b">
        <v>0</v>
      </c>
      <c r="I549" s="105" t="b">
        <v>0</v>
      </c>
      <c r="J549" s="105" t="b">
        <v>0</v>
      </c>
      <c r="K549" s="105" t="b">
        <v>0</v>
      </c>
      <c r="L549" s="105" t="b">
        <v>0</v>
      </c>
    </row>
    <row r="550" spans="1:12" ht="15">
      <c r="A550" s="105" t="s">
        <v>2598</v>
      </c>
      <c r="B550" s="105" t="s">
        <v>2462</v>
      </c>
      <c r="C550" s="105">
        <v>2</v>
      </c>
      <c r="D550" s="110">
        <v>0.0006326061931745943</v>
      </c>
      <c r="E550" s="110">
        <v>2.372298159077237</v>
      </c>
      <c r="F550" s="105" t="s">
        <v>3350</v>
      </c>
      <c r="G550" s="105" t="b">
        <v>0</v>
      </c>
      <c r="H550" s="105" t="b">
        <v>0</v>
      </c>
      <c r="I550" s="105" t="b">
        <v>0</v>
      </c>
      <c r="J550" s="105" t="b">
        <v>0</v>
      </c>
      <c r="K550" s="105" t="b">
        <v>0</v>
      </c>
      <c r="L550" s="105" t="b">
        <v>0</v>
      </c>
    </row>
    <row r="551" spans="1:12" ht="15">
      <c r="A551" s="105" t="s">
        <v>2462</v>
      </c>
      <c r="B551" s="105" t="s">
        <v>2818</v>
      </c>
      <c r="C551" s="105">
        <v>2</v>
      </c>
      <c r="D551" s="110">
        <v>0.0006326061931745943</v>
      </c>
      <c r="E551" s="110">
        <v>2.673328154741218</v>
      </c>
      <c r="F551" s="105" t="s">
        <v>3350</v>
      </c>
      <c r="G551" s="105" t="b">
        <v>0</v>
      </c>
      <c r="H551" s="105" t="b">
        <v>0</v>
      </c>
      <c r="I551" s="105" t="b">
        <v>0</v>
      </c>
      <c r="J551" s="105" t="b">
        <v>0</v>
      </c>
      <c r="K551" s="105" t="b">
        <v>0</v>
      </c>
      <c r="L551" s="105" t="b">
        <v>0</v>
      </c>
    </row>
    <row r="552" spans="1:12" ht="15">
      <c r="A552" s="105" t="s">
        <v>2818</v>
      </c>
      <c r="B552" s="105" t="s">
        <v>2928</v>
      </c>
      <c r="C552" s="105">
        <v>2</v>
      </c>
      <c r="D552" s="110">
        <v>0.0006326061931745943</v>
      </c>
      <c r="E552" s="110">
        <v>3.1962069000215556</v>
      </c>
      <c r="F552" s="105" t="s">
        <v>3350</v>
      </c>
      <c r="G552" s="105" t="b">
        <v>0</v>
      </c>
      <c r="H552" s="105" t="b">
        <v>0</v>
      </c>
      <c r="I552" s="105" t="b">
        <v>0</v>
      </c>
      <c r="J552" s="105" t="b">
        <v>0</v>
      </c>
      <c r="K552" s="105" t="b">
        <v>0</v>
      </c>
      <c r="L552" s="105" t="b">
        <v>0</v>
      </c>
    </row>
    <row r="553" spans="1:12" ht="15">
      <c r="A553" s="105" t="s">
        <v>2928</v>
      </c>
      <c r="B553" s="105" t="s">
        <v>2375</v>
      </c>
      <c r="C553" s="105">
        <v>2</v>
      </c>
      <c r="D553" s="110">
        <v>0.0006326061931745943</v>
      </c>
      <c r="E553" s="110">
        <v>2.442879233362944</v>
      </c>
      <c r="F553" s="105" t="s">
        <v>3350</v>
      </c>
      <c r="G553" s="105" t="b">
        <v>0</v>
      </c>
      <c r="H553" s="105" t="b">
        <v>0</v>
      </c>
      <c r="I553" s="105" t="b">
        <v>0</v>
      </c>
      <c r="J553" s="105" t="b">
        <v>0</v>
      </c>
      <c r="K553" s="105" t="b">
        <v>0</v>
      </c>
      <c r="L553" s="105" t="b">
        <v>0</v>
      </c>
    </row>
    <row r="554" spans="1:12" ht="15">
      <c r="A554" s="105" t="s">
        <v>2375</v>
      </c>
      <c r="B554" s="105" t="s">
        <v>2712</v>
      </c>
      <c r="C554" s="105">
        <v>2</v>
      </c>
      <c r="D554" s="110">
        <v>0.0006326061931745943</v>
      </c>
      <c r="E554" s="110">
        <v>2.205966737310712</v>
      </c>
      <c r="F554" s="105" t="s">
        <v>3350</v>
      </c>
      <c r="G554" s="105" t="b">
        <v>0</v>
      </c>
      <c r="H554" s="105" t="b">
        <v>0</v>
      </c>
      <c r="I554" s="105" t="b">
        <v>0</v>
      </c>
      <c r="J554" s="105" t="b">
        <v>0</v>
      </c>
      <c r="K554" s="105" t="b">
        <v>0</v>
      </c>
      <c r="L554" s="105" t="b">
        <v>0</v>
      </c>
    </row>
    <row r="555" spans="1:12" ht="15">
      <c r="A555" s="105" t="s">
        <v>2712</v>
      </c>
      <c r="B555" s="105" t="s">
        <v>2902</v>
      </c>
      <c r="C555" s="105">
        <v>2</v>
      </c>
      <c r="D555" s="110">
        <v>0.0006326061931745943</v>
      </c>
      <c r="E555" s="110">
        <v>3.0712681634132557</v>
      </c>
      <c r="F555" s="105" t="s">
        <v>3350</v>
      </c>
      <c r="G555" s="105" t="b">
        <v>0</v>
      </c>
      <c r="H555" s="105" t="b">
        <v>0</v>
      </c>
      <c r="I555" s="105" t="b">
        <v>0</v>
      </c>
      <c r="J555" s="105" t="b">
        <v>0</v>
      </c>
      <c r="K555" s="105" t="b">
        <v>0</v>
      </c>
      <c r="L555" s="105" t="b">
        <v>0</v>
      </c>
    </row>
    <row r="556" spans="1:12" ht="15">
      <c r="A556" s="105" t="s">
        <v>2902</v>
      </c>
      <c r="B556" s="105" t="s">
        <v>2922</v>
      </c>
      <c r="C556" s="105">
        <v>2</v>
      </c>
      <c r="D556" s="110">
        <v>0.0006326061931745943</v>
      </c>
      <c r="E556" s="110">
        <v>3.1962069000215556</v>
      </c>
      <c r="F556" s="105" t="s">
        <v>3350</v>
      </c>
      <c r="G556" s="105" t="b">
        <v>0</v>
      </c>
      <c r="H556" s="105" t="b">
        <v>0</v>
      </c>
      <c r="I556" s="105" t="b">
        <v>0</v>
      </c>
      <c r="J556" s="105" t="b">
        <v>0</v>
      </c>
      <c r="K556" s="105" t="b">
        <v>0</v>
      </c>
      <c r="L556" s="105" t="b">
        <v>0</v>
      </c>
    </row>
    <row r="557" spans="1:12" ht="15">
      <c r="A557" s="105" t="s">
        <v>2922</v>
      </c>
      <c r="B557" s="105" t="s">
        <v>2930</v>
      </c>
      <c r="C557" s="105">
        <v>2</v>
      </c>
      <c r="D557" s="110">
        <v>0.0006326061931745943</v>
      </c>
      <c r="E557" s="110">
        <v>3.1962069000215556</v>
      </c>
      <c r="F557" s="105" t="s">
        <v>3350</v>
      </c>
      <c r="G557" s="105" t="b">
        <v>0</v>
      </c>
      <c r="H557" s="105" t="b">
        <v>0</v>
      </c>
      <c r="I557" s="105" t="b">
        <v>0</v>
      </c>
      <c r="J557" s="105" t="b">
        <v>0</v>
      </c>
      <c r="K557" s="105" t="b">
        <v>0</v>
      </c>
      <c r="L557" s="105" t="b">
        <v>0</v>
      </c>
    </row>
    <row r="558" spans="1:12" ht="15">
      <c r="A558" s="105" t="s">
        <v>2930</v>
      </c>
      <c r="B558" s="105" t="s">
        <v>2581</v>
      </c>
      <c r="C558" s="105">
        <v>2</v>
      </c>
      <c r="D558" s="110">
        <v>0.0006326061931745943</v>
      </c>
      <c r="E558" s="110">
        <v>2.8951769043575744</v>
      </c>
      <c r="F558" s="105" t="s">
        <v>3350</v>
      </c>
      <c r="G558" s="105" t="b">
        <v>0</v>
      </c>
      <c r="H558" s="105" t="b">
        <v>0</v>
      </c>
      <c r="I558" s="105" t="b">
        <v>0</v>
      </c>
      <c r="J558" s="105" t="b">
        <v>0</v>
      </c>
      <c r="K558" s="105" t="b">
        <v>0</v>
      </c>
      <c r="L558" s="105" t="b">
        <v>0</v>
      </c>
    </row>
    <row r="559" spans="1:12" ht="15">
      <c r="A559" s="105" t="s">
        <v>2581</v>
      </c>
      <c r="B559" s="105" t="s">
        <v>3258</v>
      </c>
      <c r="C559" s="105">
        <v>2</v>
      </c>
      <c r="D559" s="110">
        <v>0.0006326061931745943</v>
      </c>
      <c r="E559" s="110">
        <v>3.150449409460881</v>
      </c>
      <c r="F559" s="105" t="s">
        <v>3350</v>
      </c>
      <c r="G559" s="105" t="b">
        <v>0</v>
      </c>
      <c r="H559" s="105" t="b">
        <v>0</v>
      </c>
      <c r="I559" s="105" t="b">
        <v>0</v>
      </c>
      <c r="J559" s="105" t="b">
        <v>0</v>
      </c>
      <c r="K559" s="105" t="b">
        <v>0</v>
      </c>
      <c r="L559" s="105" t="b">
        <v>0</v>
      </c>
    </row>
    <row r="560" spans="1:12" ht="15">
      <c r="A560" s="105" t="s">
        <v>3258</v>
      </c>
      <c r="B560" s="105" t="s">
        <v>2931</v>
      </c>
      <c r="C560" s="105">
        <v>2</v>
      </c>
      <c r="D560" s="110">
        <v>0.0006326061931745943</v>
      </c>
      <c r="E560" s="110">
        <v>3.372298159077237</v>
      </c>
      <c r="F560" s="105" t="s">
        <v>3350</v>
      </c>
      <c r="G560" s="105" t="b">
        <v>0</v>
      </c>
      <c r="H560" s="105" t="b">
        <v>0</v>
      </c>
      <c r="I560" s="105" t="b">
        <v>0</v>
      </c>
      <c r="J560" s="105" t="b">
        <v>0</v>
      </c>
      <c r="K560" s="105" t="b">
        <v>0</v>
      </c>
      <c r="L560" s="105" t="b">
        <v>0</v>
      </c>
    </row>
    <row r="561" spans="1:12" ht="15">
      <c r="A561" s="105" t="s">
        <v>2931</v>
      </c>
      <c r="B561" s="105" t="s">
        <v>2380</v>
      </c>
      <c r="C561" s="105">
        <v>2</v>
      </c>
      <c r="D561" s="110">
        <v>0.0006326061931745943</v>
      </c>
      <c r="E561" s="110">
        <v>2.418055649637912</v>
      </c>
      <c r="F561" s="105" t="s">
        <v>3350</v>
      </c>
      <c r="G561" s="105" t="b">
        <v>0</v>
      </c>
      <c r="H561" s="105" t="b">
        <v>0</v>
      </c>
      <c r="I561" s="105" t="b">
        <v>0</v>
      </c>
      <c r="J561" s="105" t="b">
        <v>0</v>
      </c>
      <c r="K561" s="105" t="b">
        <v>0</v>
      </c>
      <c r="L561" s="105" t="b">
        <v>0</v>
      </c>
    </row>
    <row r="562" spans="1:12" ht="15">
      <c r="A562" s="105" t="s">
        <v>2367</v>
      </c>
      <c r="B562" s="105" t="s">
        <v>2474</v>
      </c>
      <c r="C562" s="105">
        <v>2</v>
      </c>
      <c r="D562" s="110">
        <v>0.0006326061931745943</v>
      </c>
      <c r="E562" s="110">
        <v>1.832386074498119</v>
      </c>
      <c r="F562" s="105" t="s">
        <v>3350</v>
      </c>
      <c r="G562" s="105" t="b">
        <v>0</v>
      </c>
      <c r="H562" s="105" t="b">
        <v>0</v>
      </c>
      <c r="I562" s="105" t="b">
        <v>0</v>
      </c>
      <c r="J562" s="105" t="b">
        <v>0</v>
      </c>
      <c r="K562" s="105" t="b">
        <v>0</v>
      </c>
      <c r="L562" s="105" t="b">
        <v>0</v>
      </c>
    </row>
    <row r="563" spans="1:12" ht="15">
      <c r="A563" s="105" t="s">
        <v>2474</v>
      </c>
      <c r="B563" s="105" t="s">
        <v>2336</v>
      </c>
      <c r="C563" s="105">
        <v>2</v>
      </c>
      <c r="D563" s="110">
        <v>0.0006326061931745943</v>
      </c>
      <c r="E563" s="110">
        <v>1.4480188730153554</v>
      </c>
      <c r="F563" s="105" t="s">
        <v>3350</v>
      </c>
      <c r="G563" s="105" t="b">
        <v>0</v>
      </c>
      <c r="H563" s="105" t="b">
        <v>0</v>
      </c>
      <c r="I563" s="105" t="b">
        <v>0</v>
      </c>
      <c r="J563" s="105" t="b">
        <v>0</v>
      </c>
      <c r="K563" s="105" t="b">
        <v>0</v>
      </c>
      <c r="L563" s="105" t="b">
        <v>0</v>
      </c>
    </row>
    <row r="564" spans="1:12" ht="15">
      <c r="A564" s="105" t="s">
        <v>2352</v>
      </c>
      <c r="B564" s="105" t="s">
        <v>2374</v>
      </c>
      <c r="C564" s="105">
        <v>2</v>
      </c>
      <c r="D564" s="110">
        <v>0.0006326061931745943</v>
      </c>
      <c r="E564" s="110">
        <v>1.2841620703766856</v>
      </c>
      <c r="F564" s="105" t="s">
        <v>3350</v>
      </c>
      <c r="G564" s="105" t="b">
        <v>0</v>
      </c>
      <c r="H564" s="105" t="b">
        <v>0</v>
      </c>
      <c r="I564" s="105" t="b">
        <v>0</v>
      </c>
      <c r="J564" s="105" t="b">
        <v>0</v>
      </c>
      <c r="K564" s="105" t="b">
        <v>0</v>
      </c>
      <c r="L564" s="105" t="b">
        <v>0</v>
      </c>
    </row>
    <row r="565" spans="1:12" ht="15">
      <c r="A565" s="105" t="s">
        <v>2374</v>
      </c>
      <c r="B565" s="105" t="s">
        <v>2347</v>
      </c>
      <c r="C565" s="105">
        <v>2</v>
      </c>
      <c r="D565" s="110">
        <v>0.0006326061931745943</v>
      </c>
      <c r="E565" s="110">
        <v>1.2812176897299044</v>
      </c>
      <c r="F565" s="105" t="s">
        <v>3350</v>
      </c>
      <c r="G565" s="105" t="b">
        <v>0</v>
      </c>
      <c r="H565" s="105" t="b">
        <v>0</v>
      </c>
      <c r="I565" s="105" t="b">
        <v>0</v>
      </c>
      <c r="J565" s="105" t="b">
        <v>0</v>
      </c>
      <c r="K565" s="105" t="b">
        <v>0</v>
      </c>
      <c r="L565" s="105" t="b">
        <v>0</v>
      </c>
    </row>
    <row r="566" spans="1:12" ht="15">
      <c r="A566" s="105" t="s">
        <v>2347</v>
      </c>
      <c r="B566" s="105" t="s">
        <v>2350</v>
      </c>
      <c r="C566" s="105">
        <v>2</v>
      </c>
      <c r="D566" s="110">
        <v>0.0006326061931745943</v>
      </c>
      <c r="E566" s="110">
        <v>1.0391868958018153</v>
      </c>
      <c r="F566" s="105" t="s">
        <v>3350</v>
      </c>
      <c r="G566" s="105" t="b">
        <v>0</v>
      </c>
      <c r="H566" s="105" t="b">
        <v>0</v>
      </c>
      <c r="I566" s="105" t="b">
        <v>0</v>
      </c>
      <c r="J566" s="105" t="b">
        <v>0</v>
      </c>
      <c r="K566" s="105" t="b">
        <v>0</v>
      </c>
      <c r="L566" s="105" t="b">
        <v>0</v>
      </c>
    </row>
    <row r="567" spans="1:12" ht="15">
      <c r="A567" s="105" t="s">
        <v>2778</v>
      </c>
      <c r="B567" s="105" t="s">
        <v>3260</v>
      </c>
      <c r="C567" s="105">
        <v>2</v>
      </c>
      <c r="D567" s="110">
        <v>0.0006326061931745943</v>
      </c>
      <c r="E567" s="110">
        <v>3.372298159077237</v>
      </c>
      <c r="F567" s="105" t="s">
        <v>3350</v>
      </c>
      <c r="G567" s="105" t="b">
        <v>0</v>
      </c>
      <c r="H567" s="105" t="b">
        <v>0</v>
      </c>
      <c r="I567" s="105" t="b">
        <v>0</v>
      </c>
      <c r="J567" s="105" t="b">
        <v>0</v>
      </c>
      <c r="K567" s="105" t="b">
        <v>1</v>
      </c>
      <c r="L567" s="105" t="b">
        <v>0</v>
      </c>
    </row>
    <row r="568" spans="1:12" ht="15">
      <c r="A568" s="105" t="s">
        <v>3260</v>
      </c>
      <c r="B568" s="105" t="s">
        <v>2338</v>
      </c>
      <c r="C568" s="105">
        <v>2</v>
      </c>
      <c r="D568" s="110">
        <v>0.0006326061931745943</v>
      </c>
      <c r="E568" s="110">
        <v>2.168178176421312</v>
      </c>
      <c r="F568" s="105" t="s">
        <v>3350</v>
      </c>
      <c r="G568" s="105" t="b">
        <v>0</v>
      </c>
      <c r="H568" s="105" t="b">
        <v>1</v>
      </c>
      <c r="I568" s="105" t="b">
        <v>0</v>
      </c>
      <c r="J568" s="105" t="b">
        <v>0</v>
      </c>
      <c r="K568" s="105" t="b">
        <v>0</v>
      </c>
      <c r="L568" s="105" t="b">
        <v>0</v>
      </c>
    </row>
    <row r="569" spans="1:12" ht="15">
      <c r="A569" s="105" t="s">
        <v>2338</v>
      </c>
      <c r="B569" s="105" t="s">
        <v>2506</v>
      </c>
      <c r="C569" s="105">
        <v>2</v>
      </c>
      <c r="D569" s="110">
        <v>0.0006326061931745943</v>
      </c>
      <c r="E569" s="110">
        <v>1.5483894181329183</v>
      </c>
      <c r="F569" s="105" t="s">
        <v>3350</v>
      </c>
      <c r="G569" s="105" t="b">
        <v>0</v>
      </c>
      <c r="H569" s="105" t="b">
        <v>0</v>
      </c>
      <c r="I569" s="105" t="b">
        <v>0</v>
      </c>
      <c r="J569" s="105" t="b">
        <v>0</v>
      </c>
      <c r="K569" s="105" t="b">
        <v>0</v>
      </c>
      <c r="L569" s="105" t="b">
        <v>0</v>
      </c>
    </row>
    <row r="570" spans="1:12" ht="15">
      <c r="A570" s="105" t="s">
        <v>2506</v>
      </c>
      <c r="B570" s="105" t="s">
        <v>2423</v>
      </c>
      <c r="C570" s="105">
        <v>2</v>
      </c>
      <c r="D570" s="110">
        <v>0.0006326061931745943</v>
      </c>
      <c r="E570" s="110">
        <v>2.1334160701621</v>
      </c>
      <c r="F570" s="105" t="s">
        <v>3350</v>
      </c>
      <c r="G570" s="105" t="b">
        <v>0</v>
      </c>
      <c r="H570" s="105" t="b">
        <v>0</v>
      </c>
      <c r="I570" s="105" t="b">
        <v>0</v>
      </c>
      <c r="J570" s="105" t="b">
        <v>0</v>
      </c>
      <c r="K570" s="105" t="b">
        <v>0</v>
      </c>
      <c r="L570" s="105" t="b">
        <v>0</v>
      </c>
    </row>
    <row r="571" spans="1:12" ht="15">
      <c r="A571" s="105" t="s">
        <v>2423</v>
      </c>
      <c r="B571" s="105" t="s">
        <v>2560</v>
      </c>
      <c r="C571" s="105">
        <v>2</v>
      </c>
      <c r="D571" s="110">
        <v>0.0006326061931745943</v>
      </c>
      <c r="E571" s="110">
        <v>2.337536052818025</v>
      </c>
      <c r="F571" s="105" t="s">
        <v>3350</v>
      </c>
      <c r="G571" s="105" t="b">
        <v>0</v>
      </c>
      <c r="H571" s="105" t="b">
        <v>0</v>
      </c>
      <c r="I571" s="105" t="b">
        <v>0</v>
      </c>
      <c r="J571" s="105" t="b">
        <v>0</v>
      </c>
      <c r="K571" s="105" t="b">
        <v>0</v>
      </c>
      <c r="L571" s="105" t="b">
        <v>0</v>
      </c>
    </row>
    <row r="572" spans="1:12" ht="15">
      <c r="A572" s="105" t="s">
        <v>2560</v>
      </c>
      <c r="B572" s="105" t="s">
        <v>2482</v>
      </c>
      <c r="C572" s="105">
        <v>2</v>
      </c>
      <c r="D572" s="110">
        <v>0.0006326061931745943</v>
      </c>
      <c r="E572" s="110">
        <v>2.418055649637912</v>
      </c>
      <c r="F572" s="105" t="s">
        <v>3350</v>
      </c>
      <c r="G572" s="105" t="b">
        <v>0</v>
      </c>
      <c r="H572" s="105" t="b">
        <v>0</v>
      </c>
      <c r="I572" s="105" t="b">
        <v>0</v>
      </c>
      <c r="J572" s="105" t="b">
        <v>0</v>
      </c>
      <c r="K572" s="105" t="b">
        <v>0</v>
      </c>
      <c r="L572" s="105" t="b">
        <v>0</v>
      </c>
    </row>
    <row r="573" spans="1:12" ht="15">
      <c r="A573" s="105" t="s">
        <v>2890</v>
      </c>
      <c r="B573" s="105" t="s">
        <v>3261</v>
      </c>
      <c r="C573" s="105">
        <v>2</v>
      </c>
      <c r="D573" s="110">
        <v>0.0006326061931745943</v>
      </c>
      <c r="E573" s="110">
        <v>3.372298159077237</v>
      </c>
      <c r="F573" s="105" t="s">
        <v>3350</v>
      </c>
      <c r="G573" s="105" t="b">
        <v>0</v>
      </c>
      <c r="H573" s="105" t="b">
        <v>0</v>
      </c>
      <c r="I573" s="105" t="b">
        <v>0</v>
      </c>
      <c r="J573" s="105" t="b">
        <v>0</v>
      </c>
      <c r="K573" s="105" t="b">
        <v>0</v>
      </c>
      <c r="L573" s="105" t="b">
        <v>0</v>
      </c>
    </row>
    <row r="574" spans="1:12" ht="15">
      <c r="A574" s="105" t="s">
        <v>2391</v>
      </c>
      <c r="B574" s="105" t="s">
        <v>2347</v>
      </c>
      <c r="C574" s="105">
        <v>2</v>
      </c>
      <c r="D574" s="110">
        <v>0.0006326061931745943</v>
      </c>
      <c r="E574" s="110">
        <v>1.3517987640156117</v>
      </c>
      <c r="F574" s="105" t="s">
        <v>3350</v>
      </c>
      <c r="G574" s="105" t="b">
        <v>0</v>
      </c>
      <c r="H574" s="105" t="b">
        <v>0</v>
      </c>
      <c r="I574" s="105" t="b">
        <v>0</v>
      </c>
      <c r="J574" s="105" t="b">
        <v>0</v>
      </c>
      <c r="K574" s="105" t="b">
        <v>0</v>
      </c>
      <c r="L574" s="105" t="b">
        <v>0</v>
      </c>
    </row>
    <row r="575" spans="1:12" ht="15">
      <c r="A575" s="105" t="s">
        <v>2418</v>
      </c>
      <c r="B575" s="105" t="s">
        <v>2380</v>
      </c>
      <c r="C575" s="105">
        <v>2</v>
      </c>
      <c r="D575" s="110">
        <v>0.0006326061931745943</v>
      </c>
      <c r="E575" s="110">
        <v>1.8951769043575744</v>
      </c>
      <c r="F575" s="105" t="s">
        <v>3350</v>
      </c>
      <c r="G575" s="105" t="b">
        <v>0</v>
      </c>
      <c r="H575" s="105" t="b">
        <v>0</v>
      </c>
      <c r="I575" s="105" t="b">
        <v>0</v>
      </c>
      <c r="J575" s="105" t="b">
        <v>0</v>
      </c>
      <c r="K575" s="105" t="b">
        <v>0</v>
      </c>
      <c r="L575" s="105" t="b">
        <v>0</v>
      </c>
    </row>
    <row r="576" spans="1:12" ht="15">
      <c r="A576" s="105" t="s">
        <v>3262</v>
      </c>
      <c r="B576" s="105" t="s">
        <v>2757</v>
      </c>
      <c r="C576" s="105">
        <v>2</v>
      </c>
      <c r="D576" s="110">
        <v>0.0006326061931745943</v>
      </c>
      <c r="E576" s="110">
        <v>3.247359422468937</v>
      </c>
      <c r="F576" s="105" t="s">
        <v>3350</v>
      </c>
      <c r="G576" s="105" t="b">
        <v>0</v>
      </c>
      <c r="H576" s="105" t="b">
        <v>0</v>
      </c>
      <c r="I576" s="105" t="b">
        <v>0</v>
      </c>
      <c r="J576" s="105" t="b">
        <v>1</v>
      </c>
      <c r="K576" s="105" t="b">
        <v>0</v>
      </c>
      <c r="L576" s="105" t="b">
        <v>0</v>
      </c>
    </row>
    <row r="577" spans="1:12" ht="15">
      <c r="A577" s="105" t="s">
        <v>2757</v>
      </c>
      <c r="B577" s="105" t="s">
        <v>2574</v>
      </c>
      <c r="C577" s="105">
        <v>2</v>
      </c>
      <c r="D577" s="110">
        <v>0.0006326061931745943</v>
      </c>
      <c r="E577" s="110">
        <v>2.8494194137968996</v>
      </c>
      <c r="F577" s="105" t="s">
        <v>3350</v>
      </c>
      <c r="G577" s="105" t="b">
        <v>1</v>
      </c>
      <c r="H577" s="105" t="b">
        <v>0</v>
      </c>
      <c r="I577" s="105" t="b">
        <v>0</v>
      </c>
      <c r="J577" s="105" t="b">
        <v>0</v>
      </c>
      <c r="K577" s="105" t="b">
        <v>0</v>
      </c>
      <c r="L577" s="105" t="b">
        <v>0</v>
      </c>
    </row>
    <row r="578" spans="1:12" ht="15">
      <c r="A578" s="105" t="s">
        <v>3263</v>
      </c>
      <c r="B578" s="105" t="s">
        <v>2378</v>
      </c>
      <c r="C578" s="105">
        <v>2</v>
      </c>
      <c r="D578" s="110">
        <v>0.0006326061931745943</v>
      </c>
      <c r="E578" s="110">
        <v>2.5483894181329183</v>
      </c>
      <c r="F578" s="105" t="s">
        <v>3350</v>
      </c>
      <c r="G578" s="105" t="b">
        <v>1</v>
      </c>
      <c r="H578" s="105" t="b">
        <v>0</v>
      </c>
      <c r="I578" s="105" t="b">
        <v>0</v>
      </c>
      <c r="J578" s="105" t="b">
        <v>0</v>
      </c>
      <c r="K578" s="105" t="b">
        <v>0</v>
      </c>
      <c r="L578" s="105" t="b">
        <v>0</v>
      </c>
    </row>
    <row r="579" spans="1:12" ht="15">
      <c r="A579" s="105" t="s">
        <v>2442</v>
      </c>
      <c r="B579" s="105" t="s">
        <v>2588</v>
      </c>
      <c r="C579" s="105">
        <v>2</v>
      </c>
      <c r="D579" s="110">
        <v>0.0006326061931745943</v>
      </c>
      <c r="E579" s="110">
        <v>2.330905473919012</v>
      </c>
      <c r="F579" s="105" t="s">
        <v>3350</v>
      </c>
      <c r="G579" s="105" t="b">
        <v>0</v>
      </c>
      <c r="H579" s="105" t="b">
        <v>0</v>
      </c>
      <c r="I579" s="105" t="b">
        <v>0</v>
      </c>
      <c r="J579" s="105" t="b">
        <v>0</v>
      </c>
      <c r="K579" s="105" t="b">
        <v>0</v>
      </c>
      <c r="L579" s="105" t="b">
        <v>0</v>
      </c>
    </row>
    <row r="580" spans="1:12" ht="15">
      <c r="A580" s="105" t="s">
        <v>2439</v>
      </c>
      <c r="B580" s="105" t="s">
        <v>2342</v>
      </c>
      <c r="C580" s="105">
        <v>2</v>
      </c>
      <c r="D580" s="110">
        <v>0.0006326061931745943</v>
      </c>
      <c r="E580" s="110">
        <v>1.455844210527312</v>
      </c>
      <c r="F580" s="105" t="s">
        <v>3350</v>
      </c>
      <c r="G580" s="105" t="b">
        <v>0</v>
      </c>
      <c r="H580" s="105" t="b">
        <v>0</v>
      </c>
      <c r="I580" s="105" t="b">
        <v>0</v>
      </c>
      <c r="J580" s="105" t="b">
        <v>1</v>
      </c>
      <c r="K580" s="105" t="b">
        <v>0</v>
      </c>
      <c r="L580" s="105" t="b">
        <v>0</v>
      </c>
    </row>
    <row r="581" spans="1:12" ht="15">
      <c r="A581" s="105" t="s">
        <v>2409</v>
      </c>
      <c r="B581" s="105" t="s">
        <v>2500</v>
      </c>
      <c r="C581" s="105">
        <v>2</v>
      </c>
      <c r="D581" s="110">
        <v>0.0006326061931745943</v>
      </c>
      <c r="E581" s="110">
        <v>2.0712681634132557</v>
      </c>
      <c r="F581" s="105" t="s">
        <v>3350</v>
      </c>
      <c r="G581" s="105" t="b">
        <v>0</v>
      </c>
      <c r="H581" s="105" t="b">
        <v>0</v>
      </c>
      <c r="I581" s="105" t="b">
        <v>0</v>
      </c>
      <c r="J581" s="105" t="b">
        <v>0</v>
      </c>
      <c r="K581" s="105" t="b">
        <v>0</v>
      </c>
      <c r="L581" s="105" t="b">
        <v>0</v>
      </c>
    </row>
    <row r="582" spans="1:12" ht="15">
      <c r="A582" s="105" t="s">
        <v>2507</v>
      </c>
      <c r="B582" s="105" t="s">
        <v>2334</v>
      </c>
      <c r="C582" s="105">
        <v>2</v>
      </c>
      <c r="D582" s="110">
        <v>0.0006326061931745943</v>
      </c>
      <c r="E582" s="110">
        <v>1.4480188730153554</v>
      </c>
      <c r="F582" s="105" t="s">
        <v>3350</v>
      </c>
      <c r="G582" s="105" t="b">
        <v>0</v>
      </c>
      <c r="H582" s="105" t="b">
        <v>0</v>
      </c>
      <c r="I582" s="105" t="b">
        <v>0</v>
      </c>
      <c r="J582" s="105" t="b">
        <v>0</v>
      </c>
      <c r="K582" s="105" t="b">
        <v>0</v>
      </c>
      <c r="L582" s="105" t="b">
        <v>0</v>
      </c>
    </row>
    <row r="583" spans="1:12" ht="15">
      <c r="A583" s="105" t="s">
        <v>2382</v>
      </c>
      <c r="B583" s="105" t="s">
        <v>2331</v>
      </c>
      <c r="C583" s="105">
        <v>2</v>
      </c>
      <c r="D583" s="110">
        <v>0.0006326061931745943</v>
      </c>
      <c r="E583" s="110">
        <v>0.9708976182956929</v>
      </c>
      <c r="F583" s="105" t="s">
        <v>3350</v>
      </c>
      <c r="G583" s="105" t="b">
        <v>0</v>
      </c>
      <c r="H583" s="105" t="b">
        <v>0</v>
      </c>
      <c r="I583" s="105" t="b">
        <v>0</v>
      </c>
      <c r="J583" s="105" t="b">
        <v>0</v>
      </c>
      <c r="K583" s="105" t="b">
        <v>0</v>
      </c>
      <c r="L583" s="105" t="b">
        <v>0</v>
      </c>
    </row>
    <row r="584" spans="1:12" ht="15">
      <c r="A584" s="105" t="s">
        <v>2360</v>
      </c>
      <c r="B584" s="105" t="s">
        <v>2600</v>
      </c>
      <c r="C584" s="105">
        <v>2</v>
      </c>
      <c r="D584" s="110">
        <v>0.0006326061931745943</v>
      </c>
      <c r="E584" s="110">
        <v>1.8951769043575746</v>
      </c>
      <c r="F584" s="105" t="s">
        <v>3350</v>
      </c>
      <c r="G584" s="105" t="b">
        <v>0</v>
      </c>
      <c r="H584" s="105" t="b">
        <v>0</v>
      </c>
      <c r="I584" s="105" t="b">
        <v>0</v>
      </c>
      <c r="J584" s="105" t="b">
        <v>0</v>
      </c>
      <c r="K584" s="105" t="b">
        <v>0</v>
      </c>
      <c r="L584" s="105" t="b">
        <v>0</v>
      </c>
    </row>
    <row r="585" spans="1:12" ht="15">
      <c r="A585" s="105" t="s">
        <v>2475</v>
      </c>
      <c r="B585" s="105" t="s">
        <v>2332</v>
      </c>
      <c r="C585" s="105">
        <v>2</v>
      </c>
      <c r="D585" s="110">
        <v>0.0006326061931745943</v>
      </c>
      <c r="E585" s="110">
        <v>1.3900269260376685</v>
      </c>
      <c r="F585" s="105" t="s">
        <v>3350</v>
      </c>
      <c r="G585" s="105" t="b">
        <v>0</v>
      </c>
      <c r="H585" s="105" t="b">
        <v>0</v>
      </c>
      <c r="I585" s="105" t="b">
        <v>0</v>
      </c>
      <c r="J585" s="105" t="b">
        <v>0</v>
      </c>
      <c r="K585" s="105" t="b">
        <v>0</v>
      </c>
      <c r="L585" s="105" t="b">
        <v>0</v>
      </c>
    </row>
    <row r="586" spans="1:12" ht="15">
      <c r="A586" s="105" t="s">
        <v>2332</v>
      </c>
      <c r="B586" s="105" t="s">
        <v>2359</v>
      </c>
      <c r="C586" s="105">
        <v>2</v>
      </c>
      <c r="D586" s="110">
        <v>0.0006326061931745943</v>
      </c>
      <c r="E586" s="110">
        <v>0.8818714375780373</v>
      </c>
      <c r="F586" s="105" t="s">
        <v>3350</v>
      </c>
      <c r="G586" s="105" t="b">
        <v>0</v>
      </c>
      <c r="H586" s="105" t="b">
        <v>0</v>
      </c>
      <c r="I586" s="105" t="b">
        <v>0</v>
      </c>
      <c r="J586" s="105" t="b">
        <v>0</v>
      </c>
      <c r="K586" s="105" t="b">
        <v>0</v>
      </c>
      <c r="L586" s="105" t="b">
        <v>0</v>
      </c>
    </row>
    <row r="587" spans="1:12" ht="15">
      <c r="A587" s="105" t="s">
        <v>2349</v>
      </c>
      <c r="B587" s="105" t="s">
        <v>2371</v>
      </c>
      <c r="C587" s="105">
        <v>2</v>
      </c>
      <c r="D587" s="110">
        <v>0.0006326061931745943</v>
      </c>
      <c r="E587" s="110">
        <v>1.2639586842883987</v>
      </c>
      <c r="F587" s="105" t="s">
        <v>3350</v>
      </c>
      <c r="G587" s="105" t="b">
        <v>0</v>
      </c>
      <c r="H587" s="105" t="b">
        <v>0</v>
      </c>
      <c r="I587" s="105" t="b">
        <v>0</v>
      </c>
      <c r="J587" s="105" t="b">
        <v>0</v>
      </c>
      <c r="K587" s="105" t="b">
        <v>0</v>
      </c>
      <c r="L587" s="105" t="b">
        <v>0</v>
      </c>
    </row>
    <row r="588" spans="1:12" ht="15">
      <c r="A588" s="105" t="s">
        <v>2371</v>
      </c>
      <c r="B588" s="105" t="s">
        <v>2337</v>
      </c>
      <c r="C588" s="105">
        <v>2</v>
      </c>
      <c r="D588" s="110">
        <v>0.0006326061931745943</v>
      </c>
      <c r="E588" s="110">
        <v>1.0837508590378853</v>
      </c>
      <c r="F588" s="105" t="s">
        <v>3350</v>
      </c>
      <c r="G588" s="105" t="b">
        <v>0</v>
      </c>
      <c r="H588" s="105" t="b">
        <v>0</v>
      </c>
      <c r="I588" s="105" t="b">
        <v>0</v>
      </c>
      <c r="J588" s="105" t="b">
        <v>0</v>
      </c>
      <c r="K588" s="105" t="b">
        <v>0</v>
      </c>
      <c r="L588" s="105" t="b">
        <v>0</v>
      </c>
    </row>
    <row r="589" spans="1:12" ht="15">
      <c r="A589" s="105" t="s">
        <v>2493</v>
      </c>
      <c r="B589" s="105" t="s">
        <v>2406</v>
      </c>
      <c r="C589" s="105">
        <v>2</v>
      </c>
      <c r="D589" s="110">
        <v>0.0006326061931745943</v>
      </c>
      <c r="E589" s="110">
        <v>2.0712681634132557</v>
      </c>
      <c r="F589" s="105" t="s">
        <v>3350</v>
      </c>
      <c r="G589" s="105" t="b">
        <v>0</v>
      </c>
      <c r="H589" s="105" t="b">
        <v>0</v>
      </c>
      <c r="I589" s="105" t="b">
        <v>0</v>
      </c>
      <c r="J589" s="105" t="b">
        <v>0</v>
      </c>
      <c r="K589" s="105" t="b">
        <v>0</v>
      </c>
      <c r="L589" s="105" t="b">
        <v>0</v>
      </c>
    </row>
    <row r="590" spans="1:12" ht="15">
      <c r="A590" s="105" t="s">
        <v>2354</v>
      </c>
      <c r="B590" s="105" t="s">
        <v>3276</v>
      </c>
      <c r="C590" s="105">
        <v>2</v>
      </c>
      <c r="D590" s="110">
        <v>0.0007122542936280884</v>
      </c>
      <c r="E590" s="110">
        <v>2.3442694354769933</v>
      </c>
      <c r="F590" s="105" t="s">
        <v>3350</v>
      </c>
      <c r="G590" s="105" t="b">
        <v>0</v>
      </c>
      <c r="H590" s="105" t="b">
        <v>0</v>
      </c>
      <c r="I590" s="105" t="b">
        <v>0</v>
      </c>
      <c r="J590" s="105" t="b">
        <v>0</v>
      </c>
      <c r="K590" s="105" t="b">
        <v>0</v>
      </c>
      <c r="L590" s="105" t="b">
        <v>0</v>
      </c>
    </row>
    <row r="591" spans="1:12" ht="15">
      <c r="A591" s="105" t="s">
        <v>2372</v>
      </c>
      <c r="B591" s="105" t="s">
        <v>2356</v>
      </c>
      <c r="C591" s="105">
        <v>2</v>
      </c>
      <c r="D591" s="110">
        <v>0.0006326061931745943</v>
      </c>
      <c r="E591" s="110">
        <v>1.3230801364070555</v>
      </c>
      <c r="F591" s="105" t="s">
        <v>3350</v>
      </c>
      <c r="G591" s="105" t="b">
        <v>0</v>
      </c>
      <c r="H591" s="105" t="b">
        <v>0</v>
      </c>
      <c r="I591" s="105" t="b">
        <v>0</v>
      </c>
      <c r="J591" s="105" t="b">
        <v>0</v>
      </c>
      <c r="K591" s="105" t="b">
        <v>0</v>
      </c>
      <c r="L591" s="105" t="b">
        <v>0</v>
      </c>
    </row>
    <row r="592" spans="1:12" ht="15">
      <c r="A592" s="105" t="s">
        <v>2751</v>
      </c>
      <c r="B592" s="105" t="s">
        <v>3278</v>
      </c>
      <c r="C592" s="105">
        <v>2</v>
      </c>
      <c r="D592" s="110">
        <v>0.0006326061931745943</v>
      </c>
      <c r="E592" s="110">
        <v>3.247359422468937</v>
      </c>
      <c r="F592" s="105" t="s">
        <v>3350</v>
      </c>
      <c r="G592" s="105" t="b">
        <v>0</v>
      </c>
      <c r="H592" s="105" t="b">
        <v>0</v>
      </c>
      <c r="I592" s="105" t="b">
        <v>0</v>
      </c>
      <c r="J592" s="105" t="b">
        <v>0</v>
      </c>
      <c r="K592" s="105" t="b">
        <v>0</v>
      </c>
      <c r="L592" s="105" t="b">
        <v>0</v>
      </c>
    </row>
    <row r="593" spans="1:12" ht="15">
      <c r="A593" s="105" t="s">
        <v>2368</v>
      </c>
      <c r="B593" s="105" t="s">
        <v>2542</v>
      </c>
      <c r="C593" s="105">
        <v>2</v>
      </c>
      <c r="D593" s="110">
        <v>0.0006326061931745943</v>
      </c>
      <c r="E593" s="110">
        <v>1.992086917365631</v>
      </c>
      <c r="F593" s="105" t="s">
        <v>3350</v>
      </c>
      <c r="G593" s="105" t="b">
        <v>0</v>
      </c>
      <c r="H593" s="105" t="b">
        <v>0</v>
      </c>
      <c r="I593" s="105" t="b">
        <v>0</v>
      </c>
      <c r="J593" s="105" t="b">
        <v>0</v>
      </c>
      <c r="K593" s="105" t="b">
        <v>0</v>
      </c>
      <c r="L593" s="105" t="b">
        <v>0</v>
      </c>
    </row>
    <row r="594" spans="1:12" ht="15">
      <c r="A594" s="105" t="s">
        <v>2542</v>
      </c>
      <c r="B594" s="105" t="s">
        <v>2439</v>
      </c>
      <c r="C594" s="105">
        <v>2</v>
      </c>
      <c r="D594" s="110">
        <v>0.0006326061931745943</v>
      </c>
      <c r="E594" s="110">
        <v>2.2639586842883985</v>
      </c>
      <c r="F594" s="105" t="s">
        <v>3350</v>
      </c>
      <c r="G594" s="105" t="b">
        <v>0</v>
      </c>
      <c r="H594" s="105" t="b">
        <v>0</v>
      </c>
      <c r="I594" s="105" t="b">
        <v>0</v>
      </c>
      <c r="J594" s="105" t="b">
        <v>0</v>
      </c>
      <c r="K594" s="105" t="b">
        <v>0</v>
      </c>
      <c r="L594" s="105" t="b">
        <v>0</v>
      </c>
    </row>
    <row r="595" spans="1:12" ht="15">
      <c r="A595" s="105" t="s">
        <v>2368</v>
      </c>
      <c r="B595" s="105" t="s">
        <v>2941</v>
      </c>
      <c r="C595" s="105">
        <v>2</v>
      </c>
      <c r="D595" s="110">
        <v>0.0006326061931745943</v>
      </c>
      <c r="E595" s="110">
        <v>2.2931169130296123</v>
      </c>
      <c r="F595" s="105" t="s">
        <v>3350</v>
      </c>
      <c r="G595" s="105" t="b">
        <v>0</v>
      </c>
      <c r="H595" s="105" t="b">
        <v>0</v>
      </c>
      <c r="I595" s="105" t="b">
        <v>0</v>
      </c>
      <c r="J595" s="105" t="b">
        <v>1</v>
      </c>
      <c r="K595" s="105" t="b">
        <v>0</v>
      </c>
      <c r="L595" s="105" t="b">
        <v>0</v>
      </c>
    </row>
    <row r="596" spans="1:12" ht="15">
      <c r="A596" s="105" t="s">
        <v>3282</v>
      </c>
      <c r="B596" s="105" t="s">
        <v>2502</v>
      </c>
      <c r="C596" s="105">
        <v>2</v>
      </c>
      <c r="D596" s="110">
        <v>0.0007122542936280884</v>
      </c>
      <c r="E596" s="110">
        <v>3.0043213737826426</v>
      </c>
      <c r="F596" s="105" t="s">
        <v>3350</v>
      </c>
      <c r="G596" s="105" t="b">
        <v>0</v>
      </c>
      <c r="H596" s="105" t="b">
        <v>0</v>
      </c>
      <c r="I596" s="105" t="b">
        <v>0</v>
      </c>
      <c r="J596" s="105" t="b">
        <v>0</v>
      </c>
      <c r="K596" s="105" t="b">
        <v>0</v>
      </c>
      <c r="L596" s="105" t="b">
        <v>0</v>
      </c>
    </row>
    <row r="597" spans="1:12" ht="15">
      <c r="A597" s="105" t="s">
        <v>2337</v>
      </c>
      <c r="B597" s="105" t="s">
        <v>2544</v>
      </c>
      <c r="C597" s="105">
        <v>2</v>
      </c>
      <c r="D597" s="110">
        <v>0.0006326061931745943</v>
      </c>
      <c r="E597" s="110">
        <v>1.6241101320710365</v>
      </c>
      <c r="F597" s="105" t="s">
        <v>3350</v>
      </c>
      <c r="G597" s="105" t="b">
        <v>0</v>
      </c>
      <c r="H597" s="105" t="b">
        <v>0</v>
      </c>
      <c r="I597" s="105" t="b">
        <v>0</v>
      </c>
      <c r="J597" s="105" t="b">
        <v>0</v>
      </c>
      <c r="K597" s="105" t="b">
        <v>0</v>
      </c>
      <c r="L597" s="105" t="b">
        <v>0</v>
      </c>
    </row>
    <row r="598" spans="1:12" ht="15">
      <c r="A598" s="105" t="s">
        <v>3285</v>
      </c>
      <c r="B598" s="105" t="s">
        <v>2334</v>
      </c>
      <c r="C598" s="105">
        <v>2</v>
      </c>
      <c r="D598" s="110">
        <v>0.0006326061931745943</v>
      </c>
      <c r="E598" s="110">
        <v>2.050078864343318</v>
      </c>
      <c r="F598" s="105" t="s">
        <v>3350</v>
      </c>
      <c r="G598" s="105" t="b">
        <v>0</v>
      </c>
      <c r="H598" s="105" t="b">
        <v>0</v>
      </c>
      <c r="I598" s="105" t="b">
        <v>0</v>
      </c>
      <c r="J598" s="105" t="b">
        <v>0</v>
      </c>
      <c r="K598" s="105" t="b">
        <v>0</v>
      </c>
      <c r="L598" s="105" t="b">
        <v>0</v>
      </c>
    </row>
    <row r="599" spans="1:12" ht="15">
      <c r="A599" s="105" t="s">
        <v>2334</v>
      </c>
      <c r="B599" s="105" t="s">
        <v>2571</v>
      </c>
      <c r="C599" s="105">
        <v>2</v>
      </c>
      <c r="D599" s="110">
        <v>0.0006326061931745943</v>
      </c>
      <c r="E599" s="110">
        <v>1.631935469582993</v>
      </c>
      <c r="F599" s="105" t="s">
        <v>3350</v>
      </c>
      <c r="G599" s="105" t="b">
        <v>0</v>
      </c>
      <c r="H599" s="105" t="b">
        <v>0</v>
      </c>
      <c r="I599" s="105" t="b">
        <v>0</v>
      </c>
      <c r="J599" s="105" t="b">
        <v>0</v>
      </c>
      <c r="K599" s="105" t="b">
        <v>0</v>
      </c>
      <c r="L599" s="105" t="b">
        <v>0</v>
      </c>
    </row>
    <row r="600" spans="1:12" ht="15">
      <c r="A600" s="105" t="s">
        <v>2571</v>
      </c>
      <c r="B600" s="105" t="s">
        <v>3286</v>
      </c>
      <c r="C600" s="105">
        <v>2</v>
      </c>
      <c r="D600" s="110">
        <v>0.0006326061931745943</v>
      </c>
      <c r="E600" s="110">
        <v>3.0712681634132557</v>
      </c>
      <c r="F600" s="105" t="s">
        <v>3350</v>
      </c>
      <c r="G600" s="105" t="b">
        <v>0</v>
      </c>
      <c r="H600" s="105" t="b">
        <v>0</v>
      </c>
      <c r="I600" s="105" t="b">
        <v>0</v>
      </c>
      <c r="J600" s="105" t="b">
        <v>1</v>
      </c>
      <c r="K600" s="105" t="b">
        <v>0</v>
      </c>
      <c r="L600" s="105" t="b">
        <v>0</v>
      </c>
    </row>
    <row r="601" spans="1:12" ht="15">
      <c r="A601" s="105" t="s">
        <v>3286</v>
      </c>
      <c r="B601" s="105" t="s">
        <v>2389</v>
      </c>
      <c r="C601" s="105">
        <v>2</v>
      </c>
      <c r="D601" s="110">
        <v>0.0006326061931745943</v>
      </c>
      <c r="E601" s="110">
        <v>2.594146908693593</v>
      </c>
      <c r="F601" s="105" t="s">
        <v>3350</v>
      </c>
      <c r="G601" s="105" t="b">
        <v>1</v>
      </c>
      <c r="H601" s="105" t="b">
        <v>0</v>
      </c>
      <c r="I601" s="105" t="b">
        <v>0</v>
      </c>
      <c r="J601" s="105" t="b">
        <v>0</v>
      </c>
      <c r="K601" s="105" t="b">
        <v>0</v>
      </c>
      <c r="L601" s="105" t="b">
        <v>0</v>
      </c>
    </row>
    <row r="602" spans="1:12" ht="15">
      <c r="A602" s="105" t="s">
        <v>3288</v>
      </c>
      <c r="B602" s="105" t="s">
        <v>2507</v>
      </c>
      <c r="C602" s="105">
        <v>2</v>
      </c>
      <c r="D602" s="110">
        <v>0.0006326061931745943</v>
      </c>
      <c r="E602" s="110">
        <v>3.0712681634132557</v>
      </c>
      <c r="F602" s="105" t="s">
        <v>3350</v>
      </c>
      <c r="G602" s="105" t="b">
        <v>0</v>
      </c>
      <c r="H602" s="105" t="b">
        <v>0</v>
      </c>
      <c r="I602" s="105" t="b">
        <v>0</v>
      </c>
      <c r="J602" s="105" t="b">
        <v>0</v>
      </c>
      <c r="K602" s="105" t="b">
        <v>0</v>
      </c>
      <c r="L602" s="105" t="b">
        <v>0</v>
      </c>
    </row>
    <row r="603" spans="1:12" ht="15">
      <c r="A603" s="105" t="s">
        <v>2332</v>
      </c>
      <c r="B603" s="105" t="s">
        <v>2437</v>
      </c>
      <c r="C603" s="105">
        <v>2</v>
      </c>
      <c r="D603" s="110">
        <v>0.0006326061931745943</v>
      </c>
      <c r="E603" s="110">
        <v>1.3028767503187684</v>
      </c>
      <c r="F603" s="105" t="s">
        <v>3350</v>
      </c>
      <c r="G603" s="105" t="b">
        <v>0</v>
      </c>
      <c r="H603" s="105" t="b">
        <v>0</v>
      </c>
      <c r="I603" s="105" t="b">
        <v>0</v>
      </c>
      <c r="J603" s="105" t="b">
        <v>0</v>
      </c>
      <c r="K603" s="105" t="b">
        <v>0</v>
      </c>
      <c r="L603" s="105" t="b">
        <v>0</v>
      </c>
    </row>
    <row r="604" spans="1:12" ht="15">
      <c r="A604" s="105" t="s">
        <v>2377</v>
      </c>
      <c r="B604" s="105" t="s">
        <v>2600</v>
      </c>
      <c r="C604" s="105">
        <v>2</v>
      </c>
      <c r="D604" s="110">
        <v>0.0006326061931745943</v>
      </c>
      <c r="E604" s="110">
        <v>2.093544558124408</v>
      </c>
      <c r="F604" s="105" t="s">
        <v>3350</v>
      </c>
      <c r="G604" s="105" t="b">
        <v>0</v>
      </c>
      <c r="H604" s="105" t="b">
        <v>0</v>
      </c>
      <c r="I604" s="105" t="b">
        <v>0</v>
      </c>
      <c r="J604" s="105" t="b">
        <v>0</v>
      </c>
      <c r="K604" s="105" t="b">
        <v>0</v>
      </c>
      <c r="L604" s="105" t="b">
        <v>0</v>
      </c>
    </row>
    <row r="605" spans="1:12" ht="15">
      <c r="A605" s="105" t="s">
        <v>2398</v>
      </c>
      <c r="B605" s="105" t="s">
        <v>2420</v>
      </c>
      <c r="C605" s="105">
        <v>2</v>
      </c>
      <c r="D605" s="110">
        <v>0.0006326061931745943</v>
      </c>
      <c r="E605" s="110">
        <v>1.8060571357757698</v>
      </c>
      <c r="F605" s="105" t="s">
        <v>3350</v>
      </c>
      <c r="G605" s="105" t="b">
        <v>1</v>
      </c>
      <c r="H605" s="105" t="b">
        <v>0</v>
      </c>
      <c r="I605" s="105" t="b">
        <v>0</v>
      </c>
      <c r="J605" s="105" t="b">
        <v>0</v>
      </c>
      <c r="K605" s="105" t="b">
        <v>0</v>
      </c>
      <c r="L605" s="105" t="b">
        <v>0</v>
      </c>
    </row>
    <row r="606" spans="1:12" ht="15">
      <c r="A606" s="105" t="s">
        <v>2423</v>
      </c>
      <c r="B606" s="105" t="s">
        <v>2672</v>
      </c>
      <c r="C606" s="105">
        <v>2</v>
      </c>
      <c r="D606" s="110">
        <v>0.0006326061931745943</v>
      </c>
      <c r="E606" s="110">
        <v>2.337536052818025</v>
      </c>
      <c r="F606" s="105" t="s">
        <v>3350</v>
      </c>
      <c r="G606" s="105" t="b">
        <v>0</v>
      </c>
      <c r="H606" s="105" t="b">
        <v>0</v>
      </c>
      <c r="I606" s="105" t="b">
        <v>0</v>
      </c>
      <c r="J606" s="105" t="b">
        <v>0</v>
      </c>
      <c r="K606" s="105" t="b">
        <v>0</v>
      </c>
      <c r="L606" s="105" t="b">
        <v>0</v>
      </c>
    </row>
    <row r="607" spans="1:12" ht="15">
      <c r="A607" s="105" t="s">
        <v>2672</v>
      </c>
      <c r="B607" s="105" t="s">
        <v>2671</v>
      </c>
      <c r="C607" s="105">
        <v>2</v>
      </c>
      <c r="D607" s="110">
        <v>0.0006326061931745943</v>
      </c>
      <c r="E607" s="110">
        <v>2.752509400788843</v>
      </c>
      <c r="F607" s="105" t="s">
        <v>3350</v>
      </c>
      <c r="G607" s="105" t="b">
        <v>0</v>
      </c>
      <c r="H607" s="105" t="b">
        <v>0</v>
      </c>
      <c r="I607" s="105" t="b">
        <v>0</v>
      </c>
      <c r="J607" s="105" t="b">
        <v>0</v>
      </c>
      <c r="K607" s="105" t="b">
        <v>0</v>
      </c>
      <c r="L607" s="105" t="b">
        <v>0</v>
      </c>
    </row>
    <row r="608" spans="1:12" ht="15">
      <c r="A608" s="105" t="s">
        <v>2671</v>
      </c>
      <c r="B608" s="105" t="s">
        <v>2605</v>
      </c>
      <c r="C608" s="105">
        <v>2</v>
      </c>
      <c r="D608" s="110">
        <v>0.0006326061931745943</v>
      </c>
      <c r="E608" s="110">
        <v>2.673328154741218</v>
      </c>
      <c r="F608" s="105" t="s">
        <v>3350</v>
      </c>
      <c r="G608" s="105" t="b">
        <v>0</v>
      </c>
      <c r="H608" s="105" t="b">
        <v>0</v>
      </c>
      <c r="I608" s="105" t="b">
        <v>0</v>
      </c>
      <c r="J608" s="105" t="b">
        <v>0</v>
      </c>
      <c r="K608" s="105" t="b">
        <v>0</v>
      </c>
      <c r="L608" s="105" t="b">
        <v>0</v>
      </c>
    </row>
    <row r="609" spans="1:12" ht="15">
      <c r="A609" s="105" t="s">
        <v>2348</v>
      </c>
      <c r="B609" s="105" t="s">
        <v>2416</v>
      </c>
      <c r="C609" s="105">
        <v>2</v>
      </c>
      <c r="D609" s="110">
        <v>0.0006326061931745943</v>
      </c>
      <c r="E609" s="110">
        <v>1.8581933381044045</v>
      </c>
      <c r="F609" s="105" t="s">
        <v>3350</v>
      </c>
      <c r="G609" s="105" t="b">
        <v>0</v>
      </c>
      <c r="H609" s="105" t="b">
        <v>0</v>
      </c>
      <c r="I609" s="105" t="b">
        <v>0</v>
      </c>
      <c r="J609" s="105" t="b">
        <v>0</v>
      </c>
      <c r="K609" s="105" t="b">
        <v>0</v>
      </c>
      <c r="L609" s="105" t="b">
        <v>0</v>
      </c>
    </row>
    <row r="610" spans="1:12" ht="15">
      <c r="A610" s="105" t="s">
        <v>2944</v>
      </c>
      <c r="B610" s="105" t="s">
        <v>2335</v>
      </c>
      <c r="C610" s="105">
        <v>2</v>
      </c>
      <c r="D610" s="110">
        <v>0.0006326061931745943</v>
      </c>
      <c r="E610" s="110">
        <v>1.8951769043575746</v>
      </c>
      <c r="F610" s="105" t="s">
        <v>3350</v>
      </c>
      <c r="G610" s="105" t="b">
        <v>0</v>
      </c>
      <c r="H610" s="105" t="b">
        <v>0</v>
      </c>
      <c r="I610" s="105" t="b">
        <v>0</v>
      </c>
      <c r="J610" s="105" t="b">
        <v>0</v>
      </c>
      <c r="K610" s="105" t="b">
        <v>0</v>
      </c>
      <c r="L610" s="105" t="b">
        <v>0</v>
      </c>
    </row>
    <row r="611" spans="1:12" ht="15">
      <c r="A611" s="105" t="s">
        <v>2686</v>
      </c>
      <c r="B611" s="105" t="s">
        <v>3300</v>
      </c>
      <c r="C611" s="105">
        <v>2</v>
      </c>
      <c r="D611" s="110">
        <v>0.0007122542936280884</v>
      </c>
      <c r="E611" s="110">
        <v>3.247359422468937</v>
      </c>
      <c r="F611" s="105" t="s">
        <v>3350</v>
      </c>
      <c r="G611" s="105" t="b">
        <v>0</v>
      </c>
      <c r="H611" s="105" t="b">
        <v>0</v>
      </c>
      <c r="I611" s="105" t="b">
        <v>0</v>
      </c>
      <c r="J611" s="105" t="b">
        <v>0</v>
      </c>
      <c r="K611" s="105" t="b">
        <v>0</v>
      </c>
      <c r="L611" s="105" t="b">
        <v>0</v>
      </c>
    </row>
    <row r="612" spans="1:12" ht="15">
      <c r="A612" s="105" t="s">
        <v>2343</v>
      </c>
      <c r="B612" s="105" t="s">
        <v>2380</v>
      </c>
      <c r="C612" s="105">
        <v>2</v>
      </c>
      <c r="D612" s="110">
        <v>0.0006326061931745943</v>
      </c>
      <c r="E612" s="110">
        <v>1.2517242278713872</v>
      </c>
      <c r="F612" s="105" t="s">
        <v>3350</v>
      </c>
      <c r="G612" s="105" t="b">
        <v>0</v>
      </c>
      <c r="H612" s="105" t="b">
        <v>0</v>
      </c>
      <c r="I612" s="105" t="b">
        <v>0</v>
      </c>
      <c r="J612" s="105" t="b">
        <v>0</v>
      </c>
      <c r="K612" s="105" t="b">
        <v>0</v>
      </c>
      <c r="L612" s="105" t="b">
        <v>0</v>
      </c>
    </row>
    <row r="613" spans="1:12" ht="15">
      <c r="A613" s="105" t="s">
        <v>2398</v>
      </c>
      <c r="B613" s="105" t="s">
        <v>2400</v>
      </c>
      <c r="C613" s="105">
        <v>2</v>
      </c>
      <c r="D613" s="110">
        <v>0.0006326061931745943</v>
      </c>
      <c r="E613" s="110">
        <v>1.7439092290269256</v>
      </c>
      <c r="F613" s="105" t="s">
        <v>3350</v>
      </c>
      <c r="G613" s="105" t="b">
        <v>1</v>
      </c>
      <c r="H613" s="105" t="b">
        <v>0</v>
      </c>
      <c r="I613" s="105" t="b">
        <v>0</v>
      </c>
      <c r="J613" s="105" t="b">
        <v>0</v>
      </c>
      <c r="K613" s="105" t="b">
        <v>0</v>
      </c>
      <c r="L613" s="105" t="b">
        <v>0</v>
      </c>
    </row>
    <row r="614" spans="1:12" ht="15">
      <c r="A614" s="105" t="s">
        <v>2604</v>
      </c>
      <c r="B614" s="105" t="s">
        <v>2400</v>
      </c>
      <c r="C614" s="105">
        <v>2</v>
      </c>
      <c r="D614" s="110">
        <v>0.0006326061931745943</v>
      </c>
      <c r="E614" s="110">
        <v>2.1962069000215556</v>
      </c>
      <c r="F614" s="105" t="s">
        <v>3350</v>
      </c>
      <c r="G614" s="105" t="b">
        <v>0</v>
      </c>
      <c r="H614" s="105" t="b">
        <v>0</v>
      </c>
      <c r="I614" s="105" t="b">
        <v>0</v>
      </c>
      <c r="J614" s="105" t="b">
        <v>0</v>
      </c>
      <c r="K614" s="105" t="b">
        <v>0</v>
      </c>
      <c r="L614" s="105" t="b">
        <v>0</v>
      </c>
    </row>
    <row r="615" spans="1:12" ht="15">
      <c r="A615" s="105" t="s">
        <v>2668</v>
      </c>
      <c r="B615" s="105" t="s">
        <v>2671</v>
      </c>
      <c r="C615" s="105">
        <v>2</v>
      </c>
      <c r="D615" s="110">
        <v>0.0006326061931745943</v>
      </c>
      <c r="E615" s="110">
        <v>2.752509400788843</v>
      </c>
      <c r="F615" s="105" t="s">
        <v>3350</v>
      </c>
      <c r="G615" s="105" t="b">
        <v>0</v>
      </c>
      <c r="H615" s="105" t="b">
        <v>0</v>
      </c>
      <c r="I615" s="105" t="b">
        <v>0</v>
      </c>
      <c r="J615" s="105" t="b">
        <v>0</v>
      </c>
      <c r="K615" s="105" t="b">
        <v>0</v>
      </c>
      <c r="L615" s="105" t="b">
        <v>0</v>
      </c>
    </row>
    <row r="616" spans="1:12" ht="15">
      <c r="A616" s="105" t="s">
        <v>2756</v>
      </c>
      <c r="B616" s="105" t="s">
        <v>3307</v>
      </c>
      <c r="C616" s="105">
        <v>2</v>
      </c>
      <c r="D616" s="110">
        <v>0.0006326061931745943</v>
      </c>
      <c r="E616" s="110">
        <v>3.247359422468937</v>
      </c>
      <c r="F616" s="105" t="s">
        <v>3350</v>
      </c>
      <c r="G616" s="105" t="b">
        <v>0</v>
      </c>
      <c r="H616" s="105" t="b">
        <v>0</v>
      </c>
      <c r="I616" s="105" t="b">
        <v>0</v>
      </c>
      <c r="J616" s="105" t="b">
        <v>0</v>
      </c>
      <c r="K616" s="105" t="b">
        <v>0</v>
      </c>
      <c r="L616" s="105" t="b">
        <v>0</v>
      </c>
    </row>
    <row r="617" spans="1:12" ht="15">
      <c r="A617" s="105" t="s">
        <v>3307</v>
      </c>
      <c r="B617" s="105" t="s">
        <v>2762</v>
      </c>
      <c r="C617" s="105">
        <v>2</v>
      </c>
      <c r="D617" s="110">
        <v>0.0006326061931745943</v>
      </c>
      <c r="E617" s="110">
        <v>3.372298159077237</v>
      </c>
      <c r="F617" s="105" t="s">
        <v>3350</v>
      </c>
      <c r="G617" s="105" t="b">
        <v>0</v>
      </c>
      <c r="H617" s="105" t="b">
        <v>0</v>
      </c>
      <c r="I617" s="105" t="b">
        <v>0</v>
      </c>
      <c r="J617" s="105" t="b">
        <v>0</v>
      </c>
      <c r="K617" s="105" t="b">
        <v>0</v>
      </c>
      <c r="L617" s="105" t="b">
        <v>0</v>
      </c>
    </row>
    <row r="618" spans="1:12" ht="15">
      <c r="A618" s="105" t="s">
        <v>2949</v>
      </c>
      <c r="B618" s="105" t="s">
        <v>3308</v>
      </c>
      <c r="C618" s="105">
        <v>2</v>
      </c>
      <c r="D618" s="110">
        <v>0.0006326061931745943</v>
      </c>
      <c r="E618" s="110">
        <v>3.372298159077237</v>
      </c>
      <c r="F618" s="105" t="s">
        <v>3350</v>
      </c>
      <c r="G618" s="105" t="b">
        <v>0</v>
      </c>
      <c r="H618" s="105" t="b">
        <v>0</v>
      </c>
      <c r="I618" s="105" t="b">
        <v>0</v>
      </c>
      <c r="J618" s="105" t="b">
        <v>0</v>
      </c>
      <c r="K618" s="105" t="b">
        <v>0</v>
      </c>
      <c r="L618" s="105" t="b">
        <v>0</v>
      </c>
    </row>
    <row r="619" spans="1:12" ht="15">
      <c r="A619" s="105" t="s">
        <v>3308</v>
      </c>
      <c r="B619" s="105" t="s">
        <v>2950</v>
      </c>
      <c r="C619" s="105">
        <v>2</v>
      </c>
      <c r="D619" s="110">
        <v>0.0006326061931745943</v>
      </c>
      <c r="E619" s="110">
        <v>3.372298159077237</v>
      </c>
      <c r="F619" s="105" t="s">
        <v>3350</v>
      </c>
      <c r="G619" s="105" t="b">
        <v>0</v>
      </c>
      <c r="H619" s="105" t="b">
        <v>0</v>
      </c>
      <c r="I619" s="105" t="b">
        <v>0</v>
      </c>
      <c r="J619" s="105" t="b">
        <v>0</v>
      </c>
      <c r="K619" s="105" t="b">
        <v>0</v>
      </c>
      <c r="L619" s="105" t="b">
        <v>0</v>
      </c>
    </row>
    <row r="620" spans="1:12" ht="15">
      <c r="A620" s="105" t="s">
        <v>2952</v>
      </c>
      <c r="B620" s="105" t="s">
        <v>3309</v>
      </c>
      <c r="C620" s="105">
        <v>2</v>
      </c>
      <c r="D620" s="110">
        <v>0.0006326061931745943</v>
      </c>
      <c r="E620" s="110">
        <v>3.372298159077237</v>
      </c>
      <c r="F620" s="105" t="s">
        <v>3350</v>
      </c>
      <c r="G620" s="105" t="b">
        <v>0</v>
      </c>
      <c r="H620" s="105" t="b">
        <v>0</v>
      </c>
      <c r="I620" s="105" t="b">
        <v>0</v>
      </c>
      <c r="J620" s="105" t="b">
        <v>0</v>
      </c>
      <c r="K620" s="105" t="b">
        <v>0</v>
      </c>
      <c r="L620" s="105" t="b">
        <v>0</v>
      </c>
    </row>
    <row r="621" spans="1:12" ht="15">
      <c r="A621" s="105" t="s">
        <v>3309</v>
      </c>
      <c r="B621" s="105" t="s">
        <v>2763</v>
      </c>
      <c r="C621" s="105">
        <v>2</v>
      </c>
      <c r="D621" s="110">
        <v>0.0006326061931745943</v>
      </c>
      <c r="E621" s="110">
        <v>3.247359422468937</v>
      </c>
      <c r="F621" s="105" t="s">
        <v>3350</v>
      </c>
      <c r="G621" s="105" t="b">
        <v>0</v>
      </c>
      <c r="H621" s="105" t="b">
        <v>0</v>
      </c>
      <c r="I621" s="105" t="b">
        <v>0</v>
      </c>
      <c r="J621" s="105" t="b">
        <v>0</v>
      </c>
      <c r="K621" s="105" t="b">
        <v>0</v>
      </c>
      <c r="L621" s="105" t="b">
        <v>0</v>
      </c>
    </row>
    <row r="622" spans="1:12" ht="15">
      <c r="A622" s="105" t="s">
        <v>2394</v>
      </c>
      <c r="B622" s="105" t="s">
        <v>2385</v>
      </c>
      <c r="C622" s="105">
        <v>2</v>
      </c>
      <c r="D622" s="110">
        <v>0.0006326061931745943</v>
      </c>
      <c r="E622" s="110">
        <v>1.6647279829793007</v>
      </c>
      <c r="F622" s="105" t="s">
        <v>3350</v>
      </c>
      <c r="G622" s="105" t="b">
        <v>0</v>
      </c>
      <c r="H622" s="105" t="b">
        <v>0</v>
      </c>
      <c r="I622" s="105" t="b">
        <v>0</v>
      </c>
      <c r="J622" s="105" t="b">
        <v>0</v>
      </c>
      <c r="K622" s="105" t="b">
        <v>0</v>
      </c>
      <c r="L622" s="105" t="b">
        <v>0</v>
      </c>
    </row>
    <row r="623" spans="1:12" ht="15">
      <c r="A623" s="105" t="s">
        <v>2526</v>
      </c>
      <c r="B623" s="105" t="s">
        <v>2334</v>
      </c>
      <c r="C623" s="105">
        <v>2</v>
      </c>
      <c r="D623" s="110">
        <v>0.0006326061931745943</v>
      </c>
      <c r="E623" s="110">
        <v>1.506010819993042</v>
      </c>
      <c r="F623" s="105" t="s">
        <v>3350</v>
      </c>
      <c r="G623" s="105" t="b">
        <v>0</v>
      </c>
      <c r="H623" s="105" t="b">
        <v>0</v>
      </c>
      <c r="I623" s="105" t="b">
        <v>0</v>
      </c>
      <c r="J623" s="105" t="b">
        <v>0</v>
      </c>
      <c r="K623" s="105" t="b">
        <v>0</v>
      </c>
      <c r="L623" s="105" t="b">
        <v>0</v>
      </c>
    </row>
    <row r="624" spans="1:12" ht="15">
      <c r="A624" s="105" t="s">
        <v>2391</v>
      </c>
      <c r="B624" s="105" t="s">
        <v>2430</v>
      </c>
      <c r="C624" s="105">
        <v>2</v>
      </c>
      <c r="D624" s="110">
        <v>0.0006326061931745943</v>
      </c>
      <c r="E624" s="110">
        <v>1.8408192420349818</v>
      </c>
      <c r="F624" s="105" t="s">
        <v>3350</v>
      </c>
      <c r="G624" s="105" t="b">
        <v>0</v>
      </c>
      <c r="H624" s="105" t="b">
        <v>0</v>
      </c>
      <c r="I624" s="105" t="b">
        <v>0</v>
      </c>
      <c r="J624" s="105" t="b">
        <v>0</v>
      </c>
      <c r="K624" s="105" t="b">
        <v>0</v>
      </c>
      <c r="L624" s="105" t="b">
        <v>0</v>
      </c>
    </row>
    <row r="625" spans="1:12" ht="15">
      <c r="A625" s="105" t="s">
        <v>2336</v>
      </c>
      <c r="B625" s="105" t="s">
        <v>2606</v>
      </c>
      <c r="C625" s="105">
        <v>2</v>
      </c>
      <c r="D625" s="110">
        <v>0.0006326061931745943</v>
      </c>
      <c r="E625" s="110">
        <v>1.8080267286386744</v>
      </c>
      <c r="F625" s="105" t="s">
        <v>3350</v>
      </c>
      <c r="G625" s="105" t="b">
        <v>0</v>
      </c>
      <c r="H625" s="105" t="b">
        <v>0</v>
      </c>
      <c r="I625" s="105" t="b">
        <v>0</v>
      </c>
      <c r="J625" s="105" t="b">
        <v>0</v>
      </c>
      <c r="K625" s="105" t="b">
        <v>0</v>
      </c>
      <c r="L625" s="105" t="b">
        <v>0</v>
      </c>
    </row>
    <row r="626" spans="1:12" ht="15">
      <c r="A626" s="105" t="s">
        <v>2426</v>
      </c>
      <c r="B626" s="105" t="s">
        <v>3312</v>
      </c>
      <c r="C626" s="105">
        <v>2</v>
      </c>
      <c r="D626" s="110">
        <v>0.0006326061931745943</v>
      </c>
      <c r="E626" s="110">
        <v>2.7702381677492744</v>
      </c>
      <c r="F626" s="105" t="s">
        <v>3350</v>
      </c>
      <c r="G626" s="105" t="b">
        <v>0</v>
      </c>
      <c r="H626" s="105" t="b">
        <v>0</v>
      </c>
      <c r="I626" s="105" t="b">
        <v>0</v>
      </c>
      <c r="J626" s="105" t="b">
        <v>0</v>
      </c>
      <c r="K626" s="105" t="b">
        <v>0</v>
      </c>
      <c r="L626" s="105" t="b">
        <v>0</v>
      </c>
    </row>
    <row r="627" spans="1:12" ht="15">
      <c r="A627" s="105" t="s">
        <v>3312</v>
      </c>
      <c r="B627" s="105" t="s">
        <v>2915</v>
      </c>
      <c r="C627" s="105">
        <v>2</v>
      </c>
      <c r="D627" s="110">
        <v>0.0006326061931745943</v>
      </c>
      <c r="E627" s="110">
        <v>3.372298159077237</v>
      </c>
      <c r="F627" s="105" t="s">
        <v>3350</v>
      </c>
      <c r="G627" s="105" t="b">
        <v>0</v>
      </c>
      <c r="H627" s="105" t="b">
        <v>0</v>
      </c>
      <c r="I627" s="105" t="b">
        <v>0</v>
      </c>
      <c r="J627" s="105" t="b">
        <v>0</v>
      </c>
      <c r="K627" s="105" t="b">
        <v>0</v>
      </c>
      <c r="L627" s="105" t="b">
        <v>0</v>
      </c>
    </row>
    <row r="628" spans="1:12" ht="15">
      <c r="A628" s="105" t="s">
        <v>2915</v>
      </c>
      <c r="B628" s="105" t="s">
        <v>2509</v>
      </c>
      <c r="C628" s="105">
        <v>2</v>
      </c>
      <c r="D628" s="110">
        <v>0.0006326061931745943</v>
      </c>
      <c r="E628" s="110">
        <v>2.7702381677492744</v>
      </c>
      <c r="F628" s="105" t="s">
        <v>3350</v>
      </c>
      <c r="G628" s="105" t="b">
        <v>0</v>
      </c>
      <c r="H628" s="105" t="b">
        <v>0</v>
      </c>
      <c r="I628" s="105" t="b">
        <v>0</v>
      </c>
      <c r="J628" s="105" t="b">
        <v>0</v>
      </c>
      <c r="K628" s="105" t="b">
        <v>0</v>
      </c>
      <c r="L628" s="105" t="b">
        <v>0</v>
      </c>
    </row>
    <row r="629" spans="1:12" ht="15">
      <c r="A629" s="105" t="s">
        <v>2509</v>
      </c>
      <c r="B629" s="105" t="s">
        <v>3313</v>
      </c>
      <c r="C629" s="105">
        <v>2</v>
      </c>
      <c r="D629" s="110">
        <v>0.0006326061931745943</v>
      </c>
      <c r="E629" s="110">
        <v>2.946329426804956</v>
      </c>
      <c r="F629" s="105" t="s">
        <v>3350</v>
      </c>
      <c r="G629" s="105" t="b">
        <v>0</v>
      </c>
      <c r="H629" s="105" t="b">
        <v>0</v>
      </c>
      <c r="I629" s="105" t="b">
        <v>0</v>
      </c>
      <c r="J629" s="105" t="b">
        <v>0</v>
      </c>
      <c r="K629" s="105" t="b">
        <v>0</v>
      </c>
      <c r="L629" s="105" t="b">
        <v>0</v>
      </c>
    </row>
    <row r="630" spans="1:12" ht="15">
      <c r="A630" s="105" t="s">
        <v>3313</v>
      </c>
      <c r="B630" s="105" t="s">
        <v>3314</v>
      </c>
      <c r="C630" s="105">
        <v>2</v>
      </c>
      <c r="D630" s="110">
        <v>0.0006326061931745943</v>
      </c>
      <c r="E630" s="110">
        <v>3.5483894181329183</v>
      </c>
      <c r="F630" s="105" t="s">
        <v>3350</v>
      </c>
      <c r="G630" s="105" t="b">
        <v>0</v>
      </c>
      <c r="H630" s="105" t="b">
        <v>0</v>
      </c>
      <c r="I630" s="105" t="b">
        <v>0</v>
      </c>
      <c r="J630" s="105" t="b">
        <v>0</v>
      </c>
      <c r="K630" s="105" t="b">
        <v>0</v>
      </c>
      <c r="L630" s="105" t="b">
        <v>0</v>
      </c>
    </row>
    <row r="631" spans="1:12" ht="15">
      <c r="A631" s="105" t="s">
        <v>3314</v>
      </c>
      <c r="B631" s="105" t="s">
        <v>2933</v>
      </c>
      <c r="C631" s="105">
        <v>2</v>
      </c>
      <c r="D631" s="110">
        <v>0.0006326061931745943</v>
      </c>
      <c r="E631" s="110">
        <v>3.372298159077237</v>
      </c>
      <c r="F631" s="105" t="s">
        <v>3350</v>
      </c>
      <c r="G631" s="105" t="b">
        <v>0</v>
      </c>
      <c r="H631" s="105" t="b">
        <v>0</v>
      </c>
      <c r="I631" s="105" t="b">
        <v>0</v>
      </c>
      <c r="J631" s="105" t="b">
        <v>0</v>
      </c>
      <c r="K631" s="105" t="b">
        <v>0</v>
      </c>
      <c r="L631" s="105" t="b">
        <v>0</v>
      </c>
    </row>
    <row r="632" spans="1:12" ht="15">
      <c r="A632" s="105" t="s">
        <v>2933</v>
      </c>
      <c r="B632" s="105" t="s">
        <v>2955</v>
      </c>
      <c r="C632" s="105">
        <v>2</v>
      </c>
      <c r="D632" s="110">
        <v>0.0006326061931745943</v>
      </c>
      <c r="E632" s="110">
        <v>3.1962069000215556</v>
      </c>
      <c r="F632" s="105" t="s">
        <v>3350</v>
      </c>
      <c r="G632" s="105" t="b">
        <v>0</v>
      </c>
      <c r="H632" s="105" t="b">
        <v>0</v>
      </c>
      <c r="I632" s="105" t="b">
        <v>0</v>
      </c>
      <c r="J632" s="105" t="b">
        <v>0</v>
      </c>
      <c r="K632" s="105" t="b">
        <v>1</v>
      </c>
      <c r="L632" s="105" t="b">
        <v>0</v>
      </c>
    </row>
    <row r="633" spans="1:12" ht="15">
      <c r="A633" s="105" t="s">
        <v>2332</v>
      </c>
      <c r="B633" s="105" t="s">
        <v>3315</v>
      </c>
      <c r="C633" s="105">
        <v>2</v>
      </c>
      <c r="D633" s="110">
        <v>0.0006326061931745943</v>
      </c>
      <c r="E633" s="110">
        <v>2.043239439813012</v>
      </c>
      <c r="F633" s="105" t="s">
        <v>3350</v>
      </c>
      <c r="G633" s="105" t="b">
        <v>0</v>
      </c>
      <c r="H633" s="105" t="b">
        <v>0</v>
      </c>
      <c r="I633" s="105" t="b">
        <v>0</v>
      </c>
      <c r="J633" s="105" t="b">
        <v>0</v>
      </c>
      <c r="K633" s="105" t="b">
        <v>0</v>
      </c>
      <c r="L633" s="105" t="b">
        <v>0</v>
      </c>
    </row>
    <row r="634" spans="1:12" ht="15">
      <c r="A634" s="105" t="s">
        <v>3315</v>
      </c>
      <c r="B634" s="105" t="s">
        <v>3316</v>
      </c>
      <c r="C634" s="105">
        <v>2</v>
      </c>
      <c r="D634" s="110">
        <v>0.0006326061931745943</v>
      </c>
      <c r="E634" s="110">
        <v>3.5483894181329183</v>
      </c>
      <c r="F634" s="105" t="s">
        <v>3350</v>
      </c>
      <c r="G634" s="105" t="b">
        <v>0</v>
      </c>
      <c r="H634" s="105" t="b">
        <v>0</v>
      </c>
      <c r="I634" s="105" t="b">
        <v>0</v>
      </c>
      <c r="J634" s="105" t="b">
        <v>0</v>
      </c>
      <c r="K634" s="105" t="b">
        <v>0</v>
      </c>
      <c r="L634" s="105" t="b">
        <v>0</v>
      </c>
    </row>
    <row r="635" spans="1:12" ht="15">
      <c r="A635" s="105" t="s">
        <v>3316</v>
      </c>
      <c r="B635" s="105" t="s">
        <v>2332</v>
      </c>
      <c r="C635" s="105">
        <v>2</v>
      </c>
      <c r="D635" s="110">
        <v>0.0006326061931745943</v>
      </c>
      <c r="E635" s="110">
        <v>2.043239439813012</v>
      </c>
      <c r="F635" s="105" t="s">
        <v>3350</v>
      </c>
      <c r="G635" s="105" t="b">
        <v>0</v>
      </c>
      <c r="H635" s="105" t="b">
        <v>0</v>
      </c>
      <c r="I635" s="105" t="b">
        <v>0</v>
      </c>
      <c r="J635" s="105" t="b">
        <v>0</v>
      </c>
      <c r="K635" s="105" t="b">
        <v>0</v>
      </c>
      <c r="L635" s="105" t="b">
        <v>0</v>
      </c>
    </row>
    <row r="636" spans="1:12" ht="15">
      <c r="A636" s="105" t="s">
        <v>2332</v>
      </c>
      <c r="B636" s="105" t="s">
        <v>2760</v>
      </c>
      <c r="C636" s="105">
        <v>2</v>
      </c>
      <c r="D636" s="110">
        <v>0.0006326061931745943</v>
      </c>
      <c r="E636" s="110">
        <v>1.742209444149031</v>
      </c>
      <c r="F636" s="105" t="s">
        <v>3350</v>
      </c>
      <c r="G636" s="105" t="b">
        <v>0</v>
      </c>
      <c r="H636" s="105" t="b">
        <v>0</v>
      </c>
      <c r="I636" s="105" t="b">
        <v>0</v>
      </c>
      <c r="J636" s="105" t="b">
        <v>0</v>
      </c>
      <c r="K636" s="105" t="b">
        <v>0</v>
      </c>
      <c r="L636" s="105" t="b">
        <v>0</v>
      </c>
    </row>
    <row r="637" spans="1:12" ht="15">
      <c r="A637" s="105" t="s">
        <v>2760</v>
      </c>
      <c r="B637" s="105" t="s">
        <v>2332</v>
      </c>
      <c r="C637" s="105">
        <v>2</v>
      </c>
      <c r="D637" s="110">
        <v>0.0006326061931745943</v>
      </c>
      <c r="E637" s="110">
        <v>1.742209444149031</v>
      </c>
      <c r="F637" s="105" t="s">
        <v>3350</v>
      </c>
      <c r="G637" s="105" t="b">
        <v>0</v>
      </c>
      <c r="H637" s="105" t="b">
        <v>0</v>
      </c>
      <c r="I637" s="105" t="b">
        <v>0</v>
      </c>
      <c r="J637" s="105" t="b">
        <v>0</v>
      </c>
      <c r="K637" s="105" t="b">
        <v>0</v>
      </c>
      <c r="L637" s="105" t="b">
        <v>0</v>
      </c>
    </row>
    <row r="638" spans="1:12" ht="15">
      <c r="A638" s="105" t="s">
        <v>2332</v>
      </c>
      <c r="B638" s="105" t="s">
        <v>3317</v>
      </c>
      <c r="C638" s="105">
        <v>2</v>
      </c>
      <c r="D638" s="110">
        <v>0.0006326061931745943</v>
      </c>
      <c r="E638" s="110">
        <v>2.043239439813012</v>
      </c>
      <c r="F638" s="105" t="s">
        <v>3350</v>
      </c>
      <c r="G638" s="105" t="b">
        <v>0</v>
      </c>
      <c r="H638" s="105" t="b">
        <v>0</v>
      </c>
      <c r="I638" s="105" t="b">
        <v>0</v>
      </c>
      <c r="J638" s="105" t="b">
        <v>0</v>
      </c>
      <c r="K638" s="105" t="b">
        <v>0</v>
      </c>
      <c r="L638" s="105" t="b">
        <v>0</v>
      </c>
    </row>
    <row r="639" spans="1:12" ht="15">
      <c r="A639" s="105" t="s">
        <v>2415</v>
      </c>
      <c r="B639" s="105" t="s">
        <v>2526</v>
      </c>
      <c r="C639" s="105">
        <v>2</v>
      </c>
      <c r="D639" s="110">
        <v>0.0006326061931745943</v>
      </c>
      <c r="E639" s="110">
        <v>2.168178176421312</v>
      </c>
      <c r="F639" s="105" t="s">
        <v>3350</v>
      </c>
      <c r="G639" s="105" t="b">
        <v>1</v>
      </c>
      <c r="H639" s="105" t="b">
        <v>0</v>
      </c>
      <c r="I639" s="105" t="b">
        <v>0</v>
      </c>
      <c r="J639" s="105" t="b">
        <v>0</v>
      </c>
      <c r="K639" s="105" t="b">
        <v>0</v>
      </c>
      <c r="L639" s="105" t="b">
        <v>0</v>
      </c>
    </row>
    <row r="640" spans="1:12" ht="15">
      <c r="A640" s="105" t="s">
        <v>2526</v>
      </c>
      <c r="B640" s="105" t="s">
        <v>2401</v>
      </c>
      <c r="C640" s="105">
        <v>2</v>
      </c>
      <c r="D640" s="110">
        <v>0.0006326061931745943</v>
      </c>
      <c r="E640" s="110">
        <v>2.101231386790699</v>
      </c>
      <c r="F640" s="105" t="s">
        <v>3350</v>
      </c>
      <c r="G640" s="105" t="b">
        <v>0</v>
      </c>
      <c r="H640" s="105" t="b">
        <v>0</v>
      </c>
      <c r="I640" s="105" t="b">
        <v>0</v>
      </c>
      <c r="J640" s="105" t="b">
        <v>0</v>
      </c>
      <c r="K640" s="105" t="b">
        <v>0</v>
      </c>
      <c r="L640" s="105" t="b">
        <v>0</v>
      </c>
    </row>
    <row r="641" spans="1:12" ht="15">
      <c r="A641" s="105" t="s">
        <v>2401</v>
      </c>
      <c r="B641" s="105" t="s">
        <v>2956</v>
      </c>
      <c r="C641" s="105">
        <v>2</v>
      </c>
      <c r="D641" s="110">
        <v>0.0006326061931745943</v>
      </c>
      <c r="E641" s="110">
        <v>2.469208172085293</v>
      </c>
      <c r="F641" s="105" t="s">
        <v>3350</v>
      </c>
      <c r="G641" s="105" t="b">
        <v>0</v>
      </c>
      <c r="H641" s="105" t="b">
        <v>0</v>
      </c>
      <c r="I641" s="105" t="b">
        <v>0</v>
      </c>
      <c r="J641" s="105" t="b">
        <v>0</v>
      </c>
      <c r="K641" s="105" t="b">
        <v>0</v>
      </c>
      <c r="L641" s="105" t="b">
        <v>0</v>
      </c>
    </row>
    <row r="642" spans="1:12" ht="15">
      <c r="A642" s="105" t="s">
        <v>2372</v>
      </c>
      <c r="B642" s="105" t="s">
        <v>2347</v>
      </c>
      <c r="C642" s="105">
        <v>2</v>
      </c>
      <c r="D642" s="110">
        <v>0.0006326061931745943</v>
      </c>
      <c r="E642" s="110">
        <v>1.2600283906599663</v>
      </c>
      <c r="F642" s="105" t="s">
        <v>3350</v>
      </c>
      <c r="G642" s="105" t="b">
        <v>0</v>
      </c>
      <c r="H642" s="105" t="b">
        <v>0</v>
      </c>
      <c r="I642" s="105" t="b">
        <v>0</v>
      </c>
      <c r="J642" s="105" t="b">
        <v>0</v>
      </c>
      <c r="K642" s="105" t="b">
        <v>0</v>
      </c>
      <c r="L642" s="105" t="b">
        <v>0</v>
      </c>
    </row>
    <row r="643" spans="1:12" ht="15">
      <c r="A643" s="105" t="s">
        <v>2426</v>
      </c>
      <c r="B643" s="105" t="s">
        <v>3319</v>
      </c>
      <c r="C643" s="105">
        <v>2</v>
      </c>
      <c r="D643" s="110">
        <v>0.0006326061931745943</v>
      </c>
      <c r="E643" s="110">
        <v>2.7702381677492744</v>
      </c>
      <c r="F643" s="105" t="s">
        <v>3350</v>
      </c>
      <c r="G643" s="105" t="b">
        <v>0</v>
      </c>
      <c r="H643" s="105" t="b">
        <v>0</v>
      </c>
      <c r="I643" s="105" t="b">
        <v>0</v>
      </c>
      <c r="J643" s="105" t="b">
        <v>0</v>
      </c>
      <c r="K643" s="105" t="b">
        <v>0</v>
      </c>
      <c r="L643" s="105" t="b">
        <v>0</v>
      </c>
    </row>
    <row r="644" spans="1:12" ht="15">
      <c r="A644" s="105" t="s">
        <v>3319</v>
      </c>
      <c r="B644" s="105" t="s">
        <v>2414</v>
      </c>
      <c r="C644" s="105">
        <v>2</v>
      </c>
      <c r="D644" s="110">
        <v>0.0006326061931745943</v>
      </c>
      <c r="E644" s="110">
        <v>2.7032913781186614</v>
      </c>
      <c r="F644" s="105" t="s">
        <v>3350</v>
      </c>
      <c r="G644" s="105" t="b">
        <v>0</v>
      </c>
      <c r="H644" s="105" t="b">
        <v>0</v>
      </c>
      <c r="I644" s="105" t="b">
        <v>0</v>
      </c>
      <c r="J644" s="105" t="b">
        <v>0</v>
      </c>
      <c r="K644" s="105" t="b">
        <v>0</v>
      </c>
      <c r="L644" s="105" t="b">
        <v>0</v>
      </c>
    </row>
    <row r="645" spans="1:12" ht="15">
      <c r="A645" s="105" t="s">
        <v>2414</v>
      </c>
      <c r="B645" s="105" t="s">
        <v>2441</v>
      </c>
      <c r="C645" s="105">
        <v>2</v>
      </c>
      <c r="D645" s="110">
        <v>0.0006326061931745943</v>
      </c>
      <c r="E645" s="110">
        <v>2.029875478255031</v>
      </c>
      <c r="F645" s="105" t="s">
        <v>3350</v>
      </c>
      <c r="G645" s="105" t="b">
        <v>0</v>
      </c>
      <c r="H645" s="105" t="b">
        <v>0</v>
      </c>
      <c r="I645" s="105" t="b">
        <v>0</v>
      </c>
      <c r="J645" s="105" t="b">
        <v>0</v>
      </c>
      <c r="K645" s="105" t="b">
        <v>0</v>
      </c>
      <c r="L645" s="105" t="b">
        <v>0</v>
      </c>
    </row>
    <row r="646" spans="1:12" ht="15">
      <c r="A646" s="105" t="s">
        <v>2441</v>
      </c>
      <c r="B646" s="105" t="s">
        <v>2428</v>
      </c>
      <c r="C646" s="105">
        <v>2</v>
      </c>
      <c r="D646" s="110">
        <v>0.0006326061931745943</v>
      </c>
      <c r="E646" s="110">
        <v>2.0712681634132557</v>
      </c>
      <c r="F646" s="105" t="s">
        <v>3350</v>
      </c>
      <c r="G646" s="105" t="b">
        <v>0</v>
      </c>
      <c r="H646" s="105" t="b">
        <v>0</v>
      </c>
      <c r="I646" s="105" t="b">
        <v>0</v>
      </c>
      <c r="J646" s="105" t="b">
        <v>0</v>
      </c>
      <c r="K646" s="105" t="b">
        <v>0</v>
      </c>
      <c r="L646" s="105" t="b">
        <v>0</v>
      </c>
    </row>
    <row r="647" spans="1:12" ht="15">
      <c r="A647" s="105" t="s">
        <v>3321</v>
      </c>
      <c r="B647" s="105" t="s">
        <v>2959</v>
      </c>
      <c r="C647" s="105">
        <v>2</v>
      </c>
      <c r="D647" s="110">
        <v>0.0006326061931745943</v>
      </c>
      <c r="E647" s="110">
        <v>3.372298159077237</v>
      </c>
      <c r="F647" s="105" t="s">
        <v>3350</v>
      </c>
      <c r="G647" s="105" t="b">
        <v>0</v>
      </c>
      <c r="H647" s="105" t="b">
        <v>1</v>
      </c>
      <c r="I647" s="105" t="b">
        <v>0</v>
      </c>
      <c r="J647" s="105" t="b">
        <v>0</v>
      </c>
      <c r="K647" s="105" t="b">
        <v>0</v>
      </c>
      <c r="L647" s="105" t="b">
        <v>0</v>
      </c>
    </row>
    <row r="648" spans="1:12" ht="15">
      <c r="A648" s="105" t="s">
        <v>2767</v>
      </c>
      <c r="B648" s="105" t="s">
        <v>2332</v>
      </c>
      <c r="C648" s="105">
        <v>2</v>
      </c>
      <c r="D648" s="110">
        <v>0.0006326061931745943</v>
      </c>
      <c r="E648" s="110">
        <v>1.742209444149031</v>
      </c>
      <c r="F648" s="105" t="s">
        <v>3350</v>
      </c>
      <c r="G648" s="105" t="b">
        <v>0</v>
      </c>
      <c r="H648" s="105" t="b">
        <v>0</v>
      </c>
      <c r="I648" s="105" t="b">
        <v>0</v>
      </c>
      <c r="J648" s="105" t="b">
        <v>0</v>
      </c>
      <c r="K648" s="105" t="b">
        <v>0</v>
      </c>
      <c r="L648" s="105" t="b">
        <v>0</v>
      </c>
    </row>
    <row r="649" spans="1:12" ht="15">
      <c r="A649" s="105" t="s">
        <v>2332</v>
      </c>
      <c r="B649" s="105" t="s">
        <v>2383</v>
      </c>
      <c r="C649" s="105">
        <v>2</v>
      </c>
      <c r="D649" s="110">
        <v>0.0006326061931745943</v>
      </c>
      <c r="E649" s="110">
        <v>1.0220501407430742</v>
      </c>
      <c r="F649" s="105" t="s">
        <v>3350</v>
      </c>
      <c r="G649" s="105" t="b">
        <v>0</v>
      </c>
      <c r="H649" s="105" t="b">
        <v>0</v>
      </c>
      <c r="I649" s="105" t="b">
        <v>0</v>
      </c>
      <c r="J649" s="105" t="b">
        <v>0</v>
      </c>
      <c r="K649" s="105" t="b">
        <v>0</v>
      </c>
      <c r="L649" s="105" t="b">
        <v>0</v>
      </c>
    </row>
    <row r="650" spans="1:12" ht="15">
      <c r="A650" s="105" t="s">
        <v>2365</v>
      </c>
      <c r="B650" s="105" t="s">
        <v>2526</v>
      </c>
      <c r="C650" s="105">
        <v>2</v>
      </c>
      <c r="D650" s="110">
        <v>0.0006326061931745943</v>
      </c>
      <c r="E650" s="110">
        <v>1.867148180757331</v>
      </c>
      <c r="F650" s="105" t="s">
        <v>3350</v>
      </c>
      <c r="G650" s="105" t="b">
        <v>0</v>
      </c>
      <c r="H650" s="105" t="b">
        <v>0</v>
      </c>
      <c r="I650" s="105" t="b">
        <v>0</v>
      </c>
      <c r="J650" s="105" t="b">
        <v>0</v>
      </c>
      <c r="K650" s="105" t="b">
        <v>0</v>
      </c>
      <c r="L650" s="105" t="b">
        <v>0</v>
      </c>
    </row>
    <row r="651" spans="1:12" ht="15">
      <c r="A651" s="105" t="s">
        <v>2960</v>
      </c>
      <c r="B651" s="105" t="s">
        <v>2525</v>
      </c>
      <c r="C651" s="105">
        <v>2</v>
      </c>
      <c r="D651" s="110">
        <v>0.0006326061931745943</v>
      </c>
      <c r="E651" s="110">
        <v>2.7702381677492744</v>
      </c>
      <c r="F651" s="105" t="s">
        <v>3350</v>
      </c>
      <c r="G651" s="105" t="b">
        <v>0</v>
      </c>
      <c r="H651" s="105" t="b">
        <v>0</v>
      </c>
      <c r="I651" s="105" t="b">
        <v>0</v>
      </c>
      <c r="J651" s="105" t="b">
        <v>0</v>
      </c>
      <c r="K651" s="105" t="b">
        <v>0</v>
      </c>
      <c r="L651" s="105" t="b">
        <v>0</v>
      </c>
    </row>
    <row r="652" spans="1:12" ht="15">
      <c r="A652" s="105" t="s">
        <v>2366</v>
      </c>
      <c r="B652" s="105" t="s">
        <v>2332</v>
      </c>
      <c r="C652" s="105">
        <v>2</v>
      </c>
      <c r="D652" s="110">
        <v>0.0006326061931745943</v>
      </c>
      <c r="E652" s="110">
        <v>0.9129056713180062</v>
      </c>
      <c r="F652" s="105" t="s">
        <v>3350</v>
      </c>
      <c r="G652" s="105" t="b">
        <v>0</v>
      </c>
      <c r="H652" s="105" t="b">
        <v>0</v>
      </c>
      <c r="I652" s="105" t="b">
        <v>0</v>
      </c>
      <c r="J652" s="105" t="b">
        <v>0</v>
      </c>
      <c r="K652" s="105" t="b">
        <v>0</v>
      </c>
      <c r="L652" s="105" t="b">
        <v>0</v>
      </c>
    </row>
    <row r="653" spans="1:12" ht="15">
      <c r="A653" s="105" t="s">
        <v>2551</v>
      </c>
      <c r="B653" s="105" t="s">
        <v>2381</v>
      </c>
      <c r="C653" s="105">
        <v>2</v>
      </c>
      <c r="D653" s="110">
        <v>0.0006326061931745943</v>
      </c>
      <c r="E653" s="110">
        <v>1.9831320747127044</v>
      </c>
      <c r="F653" s="105" t="s">
        <v>3350</v>
      </c>
      <c r="G653" s="105" t="b">
        <v>0</v>
      </c>
      <c r="H653" s="105" t="b">
        <v>0</v>
      </c>
      <c r="I653" s="105" t="b">
        <v>0</v>
      </c>
      <c r="J653" s="105" t="b">
        <v>0</v>
      </c>
      <c r="K653" s="105" t="b">
        <v>0</v>
      </c>
      <c r="L653" s="105" t="b">
        <v>0</v>
      </c>
    </row>
    <row r="654" spans="1:12" ht="15">
      <c r="A654" s="105" t="s">
        <v>3328</v>
      </c>
      <c r="B654" s="105" t="s">
        <v>2335</v>
      </c>
      <c r="C654" s="105">
        <v>2</v>
      </c>
      <c r="D654" s="110">
        <v>0.0006326061931745943</v>
      </c>
      <c r="E654" s="110">
        <v>2.0712681634132557</v>
      </c>
      <c r="F654" s="105" t="s">
        <v>3350</v>
      </c>
      <c r="G654" s="105" t="b">
        <v>0</v>
      </c>
      <c r="H654" s="105" t="b">
        <v>0</v>
      </c>
      <c r="I654" s="105" t="b">
        <v>0</v>
      </c>
      <c r="J654" s="105" t="b">
        <v>0</v>
      </c>
      <c r="K654" s="105" t="b">
        <v>0</v>
      </c>
      <c r="L654" s="105" t="b">
        <v>0</v>
      </c>
    </row>
    <row r="655" spans="1:12" ht="15">
      <c r="A655" s="105" t="s">
        <v>2330</v>
      </c>
      <c r="B655" s="105" t="s">
        <v>2448</v>
      </c>
      <c r="C655" s="105">
        <v>2</v>
      </c>
      <c r="D655" s="110">
        <v>0.0006326061931745943</v>
      </c>
      <c r="E655" s="110">
        <v>1.0676640391444305</v>
      </c>
      <c r="F655" s="105" t="s">
        <v>3350</v>
      </c>
      <c r="G655" s="105" t="b">
        <v>0</v>
      </c>
      <c r="H655" s="105" t="b">
        <v>0</v>
      </c>
      <c r="I655" s="105" t="b">
        <v>0</v>
      </c>
      <c r="J655" s="105" t="b">
        <v>0</v>
      </c>
      <c r="K655" s="105" t="b">
        <v>1</v>
      </c>
      <c r="L655" s="105" t="b">
        <v>0</v>
      </c>
    </row>
    <row r="656" spans="1:12" ht="15">
      <c r="A656" s="105" t="s">
        <v>2448</v>
      </c>
      <c r="B656" s="105" t="s">
        <v>3329</v>
      </c>
      <c r="C656" s="105">
        <v>2</v>
      </c>
      <c r="D656" s="110">
        <v>0.0006326061931745943</v>
      </c>
      <c r="E656" s="110">
        <v>2.946329426804956</v>
      </c>
      <c r="F656" s="105" t="s">
        <v>3350</v>
      </c>
      <c r="G656" s="105" t="b">
        <v>0</v>
      </c>
      <c r="H656" s="105" t="b">
        <v>1</v>
      </c>
      <c r="I656" s="105" t="b">
        <v>0</v>
      </c>
      <c r="J656" s="105" t="b">
        <v>1</v>
      </c>
      <c r="K656" s="105" t="b">
        <v>0</v>
      </c>
      <c r="L656" s="105" t="b">
        <v>0</v>
      </c>
    </row>
    <row r="657" spans="1:12" ht="15">
      <c r="A657" s="105" t="s">
        <v>3329</v>
      </c>
      <c r="B657" s="105" t="s">
        <v>2391</v>
      </c>
      <c r="C657" s="105">
        <v>2</v>
      </c>
      <c r="D657" s="110">
        <v>0.0006326061931745943</v>
      </c>
      <c r="E657" s="110">
        <v>2.594146908693593</v>
      </c>
      <c r="F657" s="105" t="s">
        <v>3350</v>
      </c>
      <c r="G657" s="105" t="b">
        <v>1</v>
      </c>
      <c r="H657" s="105" t="b">
        <v>0</v>
      </c>
      <c r="I657" s="105" t="b">
        <v>0</v>
      </c>
      <c r="J657" s="105" t="b">
        <v>0</v>
      </c>
      <c r="K657" s="105" t="b">
        <v>0</v>
      </c>
      <c r="L657" s="105" t="b">
        <v>0</v>
      </c>
    </row>
    <row r="658" spans="1:12" ht="15">
      <c r="A658" s="105" t="s">
        <v>2391</v>
      </c>
      <c r="B658" s="105" t="s">
        <v>2363</v>
      </c>
      <c r="C658" s="105">
        <v>2</v>
      </c>
      <c r="D658" s="110">
        <v>0.0006326061931745943</v>
      </c>
      <c r="E658" s="110">
        <v>1.4728424567403875</v>
      </c>
      <c r="F658" s="105" t="s">
        <v>3350</v>
      </c>
      <c r="G658" s="105" t="b">
        <v>0</v>
      </c>
      <c r="H658" s="105" t="b">
        <v>0</v>
      </c>
      <c r="I658" s="105" t="b">
        <v>0</v>
      </c>
      <c r="J658" s="105" t="b">
        <v>0</v>
      </c>
      <c r="K658" s="105" t="b">
        <v>0</v>
      </c>
      <c r="L658" s="105" t="b">
        <v>0</v>
      </c>
    </row>
    <row r="659" spans="1:12" ht="15">
      <c r="A659" s="105" t="s">
        <v>2363</v>
      </c>
      <c r="B659" s="105" t="s">
        <v>2662</v>
      </c>
      <c r="C659" s="105">
        <v>2</v>
      </c>
      <c r="D659" s="110">
        <v>0.0006326061931745943</v>
      </c>
      <c r="E659" s="110">
        <v>2.036506057154044</v>
      </c>
      <c r="F659" s="105" t="s">
        <v>3350</v>
      </c>
      <c r="G659" s="105" t="b">
        <v>0</v>
      </c>
      <c r="H659" s="105" t="b">
        <v>0</v>
      </c>
      <c r="I659" s="105" t="b">
        <v>0</v>
      </c>
      <c r="J659" s="105" t="b">
        <v>0</v>
      </c>
      <c r="K659" s="105" t="b">
        <v>0</v>
      </c>
      <c r="L659" s="105" t="b">
        <v>0</v>
      </c>
    </row>
    <row r="660" spans="1:12" ht="15">
      <c r="A660" s="105" t="s">
        <v>2662</v>
      </c>
      <c r="B660" s="105" t="s">
        <v>3330</v>
      </c>
      <c r="C660" s="105">
        <v>2</v>
      </c>
      <c r="D660" s="110">
        <v>0.0006326061931745943</v>
      </c>
      <c r="E660" s="110">
        <v>3.150449409460881</v>
      </c>
      <c r="F660" s="105" t="s">
        <v>3350</v>
      </c>
      <c r="G660" s="105" t="b">
        <v>0</v>
      </c>
      <c r="H660" s="105" t="b">
        <v>0</v>
      </c>
      <c r="I660" s="105" t="b">
        <v>0</v>
      </c>
      <c r="J660" s="105" t="b">
        <v>0</v>
      </c>
      <c r="K660" s="105" t="b">
        <v>0</v>
      </c>
      <c r="L660" s="105" t="b">
        <v>0</v>
      </c>
    </row>
    <row r="661" spans="1:12" ht="15">
      <c r="A661" s="105" t="s">
        <v>3330</v>
      </c>
      <c r="B661" s="105" t="s">
        <v>2343</v>
      </c>
      <c r="C661" s="105">
        <v>2</v>
      </c>
      <c r="D661" s="110">
        <v>0.0006326061931745943</v>
      </c>
      <c r="E661" s="110">
        <v>2.215950958217313</v>
      </c>
      <c r="F661" s="105" t="s">
        <v>3350</v>
      </c>
      <c r="G661" s="105" t="b">
        <v>0</v>
      </c>
      <c r="H661" s="105" t="b">
        <v>0</v>
      </c>
      <c r="I661" s="105" t="b">
        <v>0</v>
      </c>
      <c r="J661" s="105" t="b">
        <v>0</v>
      </c>
      <c r="K661" s="105" t="b">
        <v>0</v>
      </c>
      <c r="L661" s="105" t="b">
        <v>0</v>
      </c>
    </row>
    <row r="662" spans="1:12" ht="15">
      <c r="A662" s="105" t="s">
        <v>2330</v>
      </c>
      <c r="B662" s="105" t="s">
        <v>3331</v>
      </c>
      <c r="C662" s="105">
        <v>2</v>
      </c>
      <c r="D662" s="110">
        <v>0.0006326061931745943</v>
      </c>
      <c r="E662" s="110">
        <v>1.8080267286386744</v>
      </c>
      <c r="F662" s="105" t="s">
        <v>3350</v>
      </c>
      <c r="G662" s="105" t="b">
        <v>0</v>
      </c>
      <c r="H662" s="105" t="b">
        <v>0</v>
      </c>
      <c r="I662" s="105" t="b">
        <v>0</v>
      </c>
      <c r="J662" s="105" t="b">
        <v>0</v>
      </c>
      <c r="K662" s="105" t="b">
        <v>0</v>
      </c>
      <c r="L662" s="105" t="b">
        <v>0</v>
      </c>
    </row>
    <row r="663" spans="1:12" ht="15">
      <c r="A663" s="105" t="s">
        <v>3331</v>
      </c>
      <c r="B663" s="105" t="s">
        <v>2348</v>
      </c>
      <c r="C663" s="105">
        <v>2</v>
      </c>
      <c r="D663" s="110">
        <v>0.0006326061931745943</v>
      </c>
      <c r="E663" s="110">
        <v>2.2696358171800894</v>
      </c>
      <c r="F663" s="105" t="s">
        <v>3350</v>
      </c>
      <c r="G663" s="105" t="b">
        <v>0</v>
      </c>
      <c r="H663" s="105" t="b">
        <v>0</v>
      </c>
      <c r="I663" s="105" t="b">
        <v>0</v>
      </c>
      <c r="J663" s="105" t="b">
        <v>0</v>
      </c>
      <c r="K663" s="105" t="b">
        <v>0</v>
      </c>
      <c r="L663" s="105" t="b">
        <v>0</v>
      </c>
    </row>
    <row r="664" spans="1:12" ht="15">
      <c r="A664" s="105" t="s">
        <v>2454</v>
      </c>
      <c r="B664" s="105" t="s">
        <v>2567</v>
      </c>
      <c r="C664" s="105">
        <v>2</v>
      </c>
      <c r="D664" s="110">
        <v>0.0006326061931745943</v>
      </c>
      <c r="E664" s="110">
        <v>2.372298159077237</v>
      </c>
      <c r="F664" s="105" t="s">
        <v>3350</v>
      </c>
      <c r="G664" s="105" t="b">
        <v>0</v>
      </c>
      <c r="H664" s="105" t="b">
        <v>0</v>
      </c>
      <c r="I664" s="105" t="b">
        <v>0</v>
      </c>
      <c r="J664" s="105" t="b">
        <v>0</v>
      </c>
      <c r="K664" s="105" t="b">
        <v>0</v>
      </c>
      <c r="L664" s="105" t="b">
        <v>0</v>
      </c>
    </row>
    <row r="665" spans="1:12" ht="15">
      <c r="A665" s="105" t="s">
        <v>2330</v>
      </c>
      <c r="B665" s="105" t="s">
        <v>2347</v>
      </c>
      <c r="C665" s="105">
        <v>2</v>
      </c>
      <c r="D665" s="110">
        <v>0.0006326061931745943</v>
      </c>
      <c r="E665" s="110">
        <v>0.5408550002356606</v>
      </c>
      <c r="F665" s="105" t="s">
        <v>3350</v>
      </c>
      <c r="G665" s="105" t="b">
        <v>0</v>
      </c>
      <c r="H665" s="105" t="b">
        <v>0</v>
      </c>
      <c r="I665" s="105" t="b">
        <v>0</v>
      </c>
      <c r="J665" s="105" t="b">
        <v>0</v>
      </c>
      <c r="K665" s="105" t="b">
        <v>0</v>
      </c>
      <c r="L665" s="105" t="b">
        <v>0</v>
      </c>
    </row>
    <row r="666" spans="1:12" ht="15">
      <c r="A666" s="105" t="s">
        <v>2330</v>
      </c>
      <c r="B666" s="105" t="s">
        <v>2339</v>
      </c>
      <c r="C666" s="105">
        <v>2</v>
      </c>
      <c r="D666" s="110">
        <v>0.0006326061931745943</v>
      </c>
      <c r="E666" s="110">
        <v>0.41886064427414194</v>
      </c>
      <c r="F666" s="105" t="s">
        <v>3350</v>
      </c>
      <c r="G666" s="105" t="b">
        <v>0</v>
      </c>
      <c r="H666" s="105" t="b">
        <v>0</v>
      </c>
      <c r="I666" s="105" t="b">
        <v>0</v>
      </c>
      <c r="J666" s="105" t="b">
        <v>0</v>
      </c>
      <c r="K666" s="105" t="b">
        <v>0</v>
      </c>
      <c r="L666" s="105" t="b">
        <v>0</v>
      </c>
    </row>
    <row r="667" spans="1:12" ht="15">
      <c r="A667" s="105" t="s">
        <v>2428</v>
      </c>
      <c r="B667" s="105" t="s">
        <v>2387</v>
      </c>
      <c r="C667" s="105">
        <v>2</v>
      </c>
      <c r="D667" s="110">
        <v>0.0007122542936280884</v>
      </c>
      <c r="E667" s="110">
        <v>1.8408192420349818</v>
      </c>
      <c r="F667" s="105" t="s">
        <v>3350</v>
      </c>
      <c r="G667" s="105" t="b">
        <v>0</v>
      </c>
      <c r="H667" s="105" t="b">
        <v>0</v>
      </c>
      <c r="I667" s="105" t="b">
        <v>0</v>
      </c>
      <c r="J667" s="105" t="b">
        <v>0</v>
      </c>
      <c r="K667" s="105" t="b">
        <v>0</v>
      </c>
      <c r="L667" s="105" t="b">
        <v>0</v>
      </c>
    </row>
    <row r="668" spans="1:12" ht="15">
      <c r="A668" s="105" t="s">
        <v>2372</v>
      </c>
      <c r="B668" s="105" t="s">
        <v>2392</v>
      </c>
      <c r="C668" s="105">
        <v>2</v>
      </c>
      <c r="D668" s="110">
        <v>0.0006326061931745943</v>
      </c>
      <c r="E668" s="110">
        <v>1.5729576096236553</v>
      </c>
      <c r="F668" s="105" t="s">
        <v>3350</v>
      </c>
      <c r="G668" s="105" t="b">
        <v>0</v>
      </c>
      <c r="H668" s="105" t="b">
        <v>0</v>
      </c>
      <c r="I668" s="105" t="b">
        <v>0</v>
      </c>
      <c r="J668" s="105" t="b">
        <v>0</v>
      </c>
      <c r="K668" s="105" t="b">
        <v>0</v>
      </c>
      <c r="L668" s="105" t="b">
        <v>0</v>
      </c>
    </row>
    <row r="669" spans="1:12" ht="15">
      <c r="A669" s="105" t="s">
        <v>2491</v>
      </c>
      <c r="B669" s="105" t="s">
        <v>2412</v>
      </c>
      <c r="C669" s="105">
        <v>2</v>
      </c>
      <c r="D669" s="110">
        <v>0.0006326061931745943</v>
      </c>
      <c r="E669" s="110">
        <v>2.050078864343318</v>
      </c>
      <c r="F669" s="105" t="s">
        <v>3350</v>
      </c>
      <c r="G669" s="105" t="b">
        <v>0</v>
      </c>
      <c r="H669" s="105" t="b">
        <v>1</v>
      </c>
      <c r="I669" s="105" t="b">
        <v>0</v>
      </c>
      <c r="J669" s="105" t="b">
        <v>0</v>
      </c>
      <c r="K669" s="105" t="b">
        <v>0</v>
      </c>
      <c r="L669" s="105" t="b">
        <v>0</v>
      </c>
    </row>
    <row r="670" spans="1:12" ht="15">
      <c r="A670" s="105" t="s">
        <v>2374</v>
      </c>
      <c r="B670" s="105" t="s">
        <v>2474</v>
      </c>
      <c r="C670" s="105">
        <v>2</v>
      </c>
      <c r="D670" s="110">
        <v>0.0006326061931745943</v>
      </c>
      <c r="E670" s="110">
        <v>1.9463294268049558</v>
      </c>
      <c r="F670" s="105" t="s">
        <v>3350</v>
      </c>
      <c r="G670" s="105" t="b">
        <v>0</v>
      </c>
      <c r="H670" s="105" t="b">
        <v>0</v>
      </c>
      <c r="I670" s="105" t="b">
        <v>0</v>
      </c>
      <c r="J670" s="105" t="b">
        <v>0</v>
      </c>
      <c r="K670" s="105" t="b">
        <v>0</v>
      </c>
      <c r="L670" s="105" t="b">
        <v>0</v>
      </c>
    </row>
    <row r="671" spans="1:12" ht="15">
      <c r="A671" s="105" t="s">
        <v>3333</v>
      </c>
      <c r="B671" s="105" t="s">
        <v>2578</v>
      </c>
      <c r="C671" s="105">
        <v>2</v>
      </c>
      <c r="D671" s="110">
        <v>0.0006326061931745943</v>
      </c>
      <c r="E671" s="110">
        <v>3.0712681634132557</v>
      </c>
      <c r="F671" s="105" t="s">
        <v>3350</v>
      </c>
      <c r="G671" s="105" t="b">
        <v>0</v>
      </c>
      <c r="H671" s="105" t="b">
        <v>0</v>
      </c>
      <c r="I671" s="105" t="b">
        <v>0</v>
      </c>
      <c r="J671" s="105" t="b">
        <v>0</v>
      </c>
      <c r="K671" s="105" t="b">
        <v>0</v>
      </c>
      <c r="L671" s="105" t="b">
        <v>0</v>
      </c>
    </row>
    <row r="672" spans="1:12" ht="15">
      <c r="A672" s="105" t="s">
        <v>2578</v>
      </c>
      <c r="B672" s="105" t="s">
        <v>2460</v>
      </c>
      <c r="C672" s="105">
        <v>2</v>
      </c>
      <c r="D672" s="110">
        <v>0.0006326061931745943</v>
      </c>
      <c r="E672" s="110">
        <v>2.372298159077237</v>
      </c>
      <c r="F672" s="105" t="s">
        <v>3350</v>
      </c>
      <c r="G672" s="105" t="b">
        <v>0</v>
      </c>
      <c r="H672" s="105" t="b">
        <v>0</v>
      </c>
      <c r="I672" s="105" t="b">
        <v>0</v>
      </c>
      <c r="J672" s="105" t="b">
        <v>0</v>
      </c>
      <c r="K672" s="105" t="b">
        <v>0</v>
      </c>
      <c r="L672" s="105" t="b">
        <v>0</v>
      </c>
    </row>
    <row r="673" spans="1:12" ht="15">
      <c r="A673" s="105" t="s">
        <v>2766</v>
      </c>
      <c r="B673" s="105" t="s">
        <v>2697</v>
      </c>
      <c r="C673" s="105">
        <v>2</v>
      </c>
      <c r="D673" s="110">
        <v>0.0006326061931745943</v>
      </c>
      <c r="E673" s="110">
        <v>2.946329426804956</v>
      </c>
      <c r="F673" s="105" t="s">
        <v>3350</v>
      </c>
      <c r="G673" s="105" t="b">
        <v>0</v>
      </c>
      <c r="H673" s="105" t="b">
        <v>0</v>
      </c>
      <c r="I673" s="105" t="b">
        <v>0</v>
      </c>
      <c r="J673" s="105" t="b">
        <v>0</v>
      </c>
      <c r="K673" s="105" t="b">
        <v>0</v>
      </c>
      <c r="L673" s="105" t="b">
        <v>0</v>
      </c>
    </row>
    <row r="674" spans="1:12" ht="15">
      <c r="A674" s="105" t="s">
        <v>2697</v>
      </c>
      <c r="B674" s="105" t="s">
        <v>2460</v>
      </c>
      <c r="C674" s="105">
        <v>2</v>
      </c>
      <c r="D674" s="110">
        <v>0.0006326061931745943</v>
      </c>
      <c r="E674" s="110">
        <v>2.5483894181329183</v>
      </c>
      <c r="F674" s="105" t="s">
        <v>3350</v>
      </c>
      <c r="G674" s="105" t="b">
        <v>0</v>
      </c>
      <c r="H674" s="105" t="b">
        <v>0</v>
      </c>
      <c r="I674" s="105" t="b">
        <v>0</v>
      </c>
      <c r="J674" s="105" t="b">
        <v>0</v>
      </c>
      <c r="K674" s="105" t="b">
        <v>0</v>
      </c>
      <c r="L674" s="105" t="b">
        <v>0</v>
      </c>
    </row>
    <row r="675" spans="1:12" ht="15">
      <c r="A675" s="105" t="s">
        <v>2347</v>
      </c>
      <c r="B675" s="105" t="s">
        <v>2330</v>
      </c>
      <c r="C675" s="105">
        <v>2</v>
      </c>
      <c r="D675" s="110">
        <v>0.0006326061931745943</v>
      </c>
      <c r="E675" s="110">
        <v>0.5292731276858453</v>
      </c>
      <c r="F675" s="105" t="s">
        <v>3350</v>
      </c>
      <c r="G675" s="105" t="b">
        <v>0</v>
      </c>
      <c r="H675" s="105" t="b">
        <v>0</v>
      </c>
      <c r="I675" s="105" t="b">
        <v>0</v>
      </c>
      <c r="J675" s="105" t="b">
        <v>0</v>
      </c>
      <c r="K675" s="105" t="b">
        <v>0</v>
      </c>
      <c r="L675" s="105" t="b">
        <v>0</v>
      </c>
    </row>
    <row r="676" spans="1:12" ht="15">
      <c r="A676" s="105" t="s">
        <v>2898</v>
      </c>
      <c r="B676" s="105" t="s">
        <v>3335</v>
      </c>
      <c r="C676" s="105">
        <v>2</v>
      </c>
      <c r="D676" s="110">
        <v>0.0006326061931745943</v>
      </c>
      <c r="E676" s="110">
        <v>3.372298159077237</v>
      </c>
      <c r="F676" s="105" t="s">
        <v>3350</v>
      </c>
      <c r="G676" s="105" t="b">
        <v>0</v>
      </c>
      <c r="H676" s="105" t="b">
        <v>0</v>
      </c>
      <c r="I676" s="105" t="b">
        <v>0</v>
      </c>
      <c r="J676" s="105" t="b">
        <v>0</v>
      </c>
      <c r="K676" s="105" t="b">
        <v>0</v>
      </c>
      <c r="L676" s="105" t="b">
        <v>0</v>
      </c>
    </row>
    <row r="677" spans="1:12" ht="15">
      <c r="A677" s="105" t="s">
        <v>2523</v>
      </c>
      <c r="B677" s="105" t="s">
        <v>2347</v>
      </c>
      <c r="C677" s="105">
        <v>2</v>
      </c>
      <c r="D677" s="110">
        <v>0.0006326061931745943</v>
      </c>
      <c r="E677" s="110">
        <v>1.679157698401942</v>
      </c>
      <c r="F677" s="105" t="s">
        <v>3350</v>
      </c>
      <c r="G677" s="105" t="b">
        <v>0</v>
      </c>
      <c r="H677" s="105" t="b">
        <v>0</v>
      </c>
      <c r="I677" s="105" t="b">
        <v>0</v>
      </c>
      <c r="J677" s="105" t="b">
        <v>0</v>
      </c>
      <c r="K677" s="105" t="b">
        <v>0</v>
      </c>
      <c r="L677" s="105" t="b">
        <v>0</v>
      </c>
    </row>
    <row r="678" spans="1:12" ht="15">
      <c r="A678" s="105" t="s">
        <v>2383</v>
      </c>
      <c r="B678" s="105" t="s">
        <v>2339</v>
      </c>
      <c r="C678" s="105">
        <v>2</v>
      </c>
      <c r="D678" s="110">
        <v>0.0006326061931745943</v>
      </c>
      <c r="E678" s="110">
        <v>1.2561333467764422</v>
      </c>
      <c r="F678" s="105" t="s">
        <v>3350</v>
      </c>
      <c r="G678" s="105" t="b">
        <v>0</v>
      </c>
      <c r="H678" s="105" t="b">
        <v>0</v>
      </c>
      <c r="I678" s="105" t="b">
        <v>0</v>
      </c>
      <c r="J678" s="105" t="b">
        <v>0</v>
      </c>
      <c r="K678" s="105" t="b">
        <v>0</v>
      </c>
      <c r="L678" s="105" t="b">
        <v>0</v>
      </c>
    </row>
    <row r="679" spans="1:12" ht="15">
      <c r="A679" s="105" t="s">
        <v>2674</v>
      </c>
      <c r="B679" s="105" t="s">
        <v>2364</v>
      </c>
      <c r="C679" s="105">
        <v>2</v>
      </c>
      <c r="D679" s="110">
        <v>0.0006326061931745943</v>
      </c>
      <c r="E679" s="110">
        <v>2.0043213737826426</v>
      </c>
      <c r="F679" s="105" t="s">
        <v>3350</v>
      </c>
      <c r="G679" s="105" t="b">
        <v>0</v>
      </c>
      <c r="H679" s="105" t="b">
        <v>0</v>
      </c>
      <c r="I679" s="105" t="b">
        <v>0</v>
      </c>
      <c r="J679" s="105" t="b">
        <v>0</v>
      </c>
      <c r="K679" s="105" t="b">
        <v>1</v>
      </c>
      <c r="L679" s="105" t="b">
        <v>0</v>
      </c>
    </row>
    <row r="680" spans="1:12" ht="15">
      <c r="A680" s="105" t="s">
        <v>2383</v>
      </c>
      <c r="B680" s="105" t="s">
        <v>2392</v>
      </c>
      <c r="C680" s="105">
        <v>2</v>
      </c>
      <c r="D680" s="110">
        <v>0.0006326061931745943</v>
      </c>
      <c r="E680" s="110">
        <v>1.6910569217016498</v>
      </c>
      <c r="F680" s="105" t="s">
        <v>3350</v>
      </c>
      <c r="G680" s="105" t="b">
        <v>0</v>
      </c>
      <c r="H680" s="105" t="b">
        <v>0</v>
      </c>
      <c r="I680" s="105" t="b">
        <v>0</v>
      </c>
      <c r="J680" s="105" t="b">
        <v>0</v>
      </c>
      <c r="K680" s="105" t="b">
        <v>0</v>
      </c>
      <c r="L680" s="105" t="b">
        <v>0</v>
      </c>
    </row>
    <row r="681" spans="1:12" ht="15">
      <c r="A681" s="105" t="s">
        <v>2514</v>
      </c>
      <c r="B681" s="105" t="s">
        <v>2345</v>
      </c>
      <c r="C681" s="105">
        <v>2</v>
      </c>
      <c r="D681" s="110">
        <v>0.0006326061931745943</v>
      </c>
      <c r="E681" s="110">
        <v>1.6910569217016498</v>
      </c>
      <c r="F681" s="105" t="s">
        <v>3350</v>
      </c>
      <c r="G681" s="105" t="b">
        <v>0</v>
      </c>
      <c r="H681" s="105" t="b">
        <v>0</v>
      </c>
      <c r="I681" s="105" t="b">
        <v>0</v>
      </c>
      <c r="J681" s="105" t="b">
        <v>0</v>
      </c>
      <c r="K681" s="105" t="b">
        <v>0</v>
      </c>
      <c r="L681" s="105" t="b">
        <v>0</v>
      </c>
    </row>
    <row r="682" spans="1:12" ht="15">
      <c r="A682" s="105" t="s">
        <v>3337</v>
      </c>
      <c r="B682" s="105" t="s">
        <v>3338</v>
      </c>
      <c r="C682" s="105">
        <v>2</v>
      </c>
      <c r="D682" s="110">
        <v>0.0006326061931745943</v>
      </c>
      <c r="E682" s="110">
        <v>3.5483894181329183</v>
      </c>
      <c r="F682" s="105" t="s">
        <v>3350</v>
      </c>
      <c r="G682" s="105" t="b">
        <v>0</v>
      </c>
      <c r="H682" s="105" t="b">
        <v>0</v>
      </c>
      <c r="I682" s="105" t="b">
        <v>0</v>
      </c>
      <c r="J682" s="105" t="b">
        <v>0</v>
      </c>
      <c r="K682" s="105" t="b">
        <v>0</v>
      </c>
      <c r="L682" s="105" t="b">
        <v>0</v>
      </c>
    </row>
    <row r="683" spans="1:12" ht="15">
      <c r="A683" s="105" t="s">
        <v>2383</v>
      </c>
      <c r="B683" s="105" t="s">
        <v>2367</v>
      </c>
      <c r="C683" s="105">
        <v>2</v>
      </c>
      <c r="D683" s="110">
        <v>0.0006326061931745943</v>
      </c>
      <c r="E683" s="110">
        <v>1.5313560788341378</v>
      </c>
      <c r="F683" s="105" t="s">
        <v>3350</v>
      </c>
      <c r="G683" s="105" t="b">
        <v>0</v>
      </c>
      <c r="H683" s="105" t="b">
        <v>0</v>
      </c>
      <c r="I683" s="105" t="b">
        <v>0</v>
      </c>
      <c r="J683" s="105" t="b">
        <v>0</v>
      </c>
      <c r="K683" s="105" t="b">
        <v>0</v>
      </c>
      <c r="L683" s="105" t="b">
        <v>0</v>
      </c>
    </row>
    <row r="684" spans="1:12" ht="15">
      <c r="A684" s="105" t="s">
        <v>3341</v>
      </c>
      <c r="B684" s="105" t="s">
        <v>3342</v>
      </c>
      <c r="C684" s="105">
        <v>2</v>
      </c>
      <c r="D684" s="110">
        <v>0.0006326061931745943</v>
      </c>
      <c r="E684" s="110">
        <v>3.5483894181329183</v>
      </c>
      <c r="F684" s="105" t="s">
        <v>3350</v>
      </c>
      <c r="G684" s="105" t="b">
        <v>0</v>
      </c>
      <c r="H684" s="105" t="b">
        <v>0</v>
      </c>
      <c r="I684" s="105" t="b">
        <v>0</v>
      </c>
      <c r="J684" s="105" t="b">
        <v>0</v>
      </c>
      <c r="K684" s="105" t="b">
        <v>0</v>
      </c>
      <c r="L684" s="105" t="b">
        <v>0</v>
      </c>
    </row>
    <row r="685" spans="1:12" ht="15">
      <c r="A685" s="105" t="s">
        <v>3342</v>
      </c>
      <c r="B685" s="105" t="s">
        <v>2556</v>
      </c>
      <c r="C685" s="105">
        <v>2</v>
      </c>
      <c r="D685" s="110">
        <v>0.0006326061931745943</v>
      </c>
      <c r="E685" s="110">
        <v>3.0043213737826426</v>
      </c>
      <c r="F685" s="105" t="s">
        <v>3350</v>
      </c>
      <c r="G685" s="105" t="b">
        <v>0</v>
      </c>
      <c r="H685" s="105" t="b">
        <v>0</v>
      </c>
      <c r="I685" s="105" t="b">
        <v>0</v>
      </c>
      <c r="J685" s="105" t="b">
        <v>0</v>
      </c>
      <c r="K685" s="105" t="b">
        <v>0</v>
      </c>
      <c r="L685" s="105" t="b">
        <v>0</v>
      </c>
    </row>
    <row r="686" spans="1:12" ht="15">
      <c r="A686" s="105" t="s">
        <v>2549</v>
      </c>
      <c r="B686" s="105" t="s">
        <v>2742</v>
      </c>
      <c r="C686" s="105">
        <v>2</v>
      </c>
      <c r="D686" s="110">
        <v>0.0006326061931745943</v>
      </c>
      <c r="E686" s="110">
        <v>2.7032913781186614</v>
      </c>
      <c r="F686" s="105" t="s">
        <v>3350</v>
      </c>
      <c r="G686" s="105" t="b">
        <v>0</v>
      </c>
      <c r="H686" s="105" t="b">
        <v>0</v>
      </c>
      <c r="I686" s="105" t="b">
        <v>0</v>
      </c>
      <c r="J686" s="105" t="b">
        <v>1</v>
      </c>
      <c r="K686" s="105" t="b">
        <v>0</v>
      </c>
      <c r="L686" s="105" t="b">
        <v>0</v>
      </c>
    </row>
    <row r="687" spans="1:12" ht="15">
      <c r="A687" s="105" t="s">
        <v>2742</v>
      </c>
      <c r="B687" s="105" t="s">
        <v>3343</v>
      </c>
      <c r="C687" s="105">
        <v>2</v>
      </c>
      <c r="D687" s="110">
        <v>0.0006326061931745943</v>
      </c>
      <c r="E687" s="110">
        <v>3.247359422468937</v>
      </c>
      <c r="F687" s="105" t="s">
        <v>3350</v>
      </c>
      <c r="G687" s="105" t="b">
        <v>1</v>
      </c>
      <c r="H687" s="105" t="b">
        <v>0</v>
      </c>
      <c r="I687" s="105" t="b">
        <v>0</v>
      </c>
      <c r="J687" s="105" t="b">
        <v>0</v>
      </c>
      <c r="K687" s="105" t="b">
        <v>0</v>
      </c>
      <c r="L687" s="105" t="b">
        <v>0</v>
      </c>
    </row>
    <row r="688" spans="1:12" ht="15">
      <c r="A688" s="105" t="s">
        <v>3343</v>
      </c>
      <c r="B688" s="105" t="s">
        <v>2669</v>
      </c>
      <c r="C688" s="105">
        <v>2</v>
      </c>
      <c r="D688" s="110">
        <v>0.0006326061931745943</v>
      </c>
      <c r="E688" s="110">
        <v>3.150449409460881</v>
      </c>
      <c r="F688" s="105" t="s">
        <v>3350</v>
      </c>
      <c r="G688" s="105" t="b">
        <v>0</v>
      </c>
      <c r="H688" s="105" t="b">
        <v>0</v>
      </c>
      <c r="I688" s="105" t="b">
        <v>0</v>
      </c>
      <c r="J688" s="105" t="b">
        <v>0</v>
      </c>
      <c r="K688" s="105" t="b">
        <v>0</v>
      </c>
      <c r="L688" s="105" t="b">
        <v>0</v>
      </c>
    </row>
    <row r="689" spans="1:12" ht="15">
      <c r="A689" s="105" t="s">
        <v>2670</v>
      </c>
      <c r="B689" s="105" t="s">
        <v>2330</v>
      </c>
      <c r="C689" s="105">
        <v>2</v>
      </c>
      <c r="D689" s="110">
        <v>0.0006326061931745943</v>
      </c>
      <c r="E689" s="110">
        <v>1.4100867199666367</v>
      </c>
      <c r="F689" s="105" t="s">
        <v>3350</v>
      </c>
      <c r="G689" s="105" t="b">
        <v>0</v>
      </c>
      <c r="H689" s="105" t="b">
        <v>0</v>
      </c>
      <c r="I689" s="105" t="b">
        <v>0</v>
      </c>
      <c r="J689" s="105" t="b">
        <v>0</v>
      </c>
      <c r="K689" s="105" t="b">
        <v>0</v>
      </c>
      <c r="L689" s="105" t="b">
        <v>0</v>
      </c>
    </row>
    <row r="690" spans="1:12" ht="15">
      <c r="A690" s="105" t="s">
        <v>2607</v>
      </c>
      <c r="B690" s="105" t="s">
        <v>2601</v>
      </c>
      <c r="C690" s="105">
        <v>2</v>
      </c>
      <c r="D690" s="110">
        <v>0.0006326061931745943</v>
      </c>
      <c r="E690" s="110">
        <v>2.673328154741218</v>
      </c>
      <c r="F690" s="105" t="s">
        <v>3350</v>
      </c>
      <c r="G690" s="105" t="b">
        <v>0</v>
      </c>
      <c r="H690" s="105" t="b">
        <v>0</v>
      </c>
      <c r="I690" s="105" t="b">
        <v>0</v>
      </c>
      <c r="J690" s="105" t="b">
        <v>0</v>
      </c>
      <c r="K690" s="105" t="b">
        <v>0</v>
      </c>
      <c r="L690" s="105" t="b">
        <v>0</v>
      </c>
    </row>
    <row r="691" spans="1:12" ht="15">
      <c r="A691" s="105" t="s">
        <v>2601</v>
      </c>
      <c r="B691" s="105" t="s">
        <v>3344</v>
      </c>
      <c r="C691" s="105">
        <v>2</v>
      </c>
      <c r="D691" s="110">
        <v>0.0006326061931745943</v>
      </c>
      <c r="E691" s="110">
        <v>3.0712681634132557</v>
      </c>
      <c r="F691" s="105" t="s">
        <v>3350</v>
      </c>
      <c r="G691" s="105" t="b">
        <v>0</v>
      </c>
      <c r="H691" s="105" t="b">
        <v>0</v>
      </c>
      <c r="I691" s="105" t="b">
        <v>0</v>
      </c>
      <c r="J691" s="105" t="b">
        <v>0</v>
      </c>
      <c r="K691" s="105" t="b">
        <v>0</v>
      </c>
      <c r="L691" s="105" t="b">
        <v>0</v>
      </c>
    </row>
    <row r="692" spans="1:12" ht="15">
      <c r="A692" s="105" t="s">
        <v>3344</v>
      </c>
      <c r="B692" s="105" t="s">
        <v>2565</v>
      </c>
      <c r="C692" s="105">
        <v>2</v>
      </c>
      <c r="D692" s="110">
        <v>0.0006326061931745943</v>
      </c>
      <c r="E692" s="110">
        <v>3.0712681634132557</v>
      </c>
      <c r="F692" s="105" t="s">
        <v>3350</v>
      </c>
      <c r="G692" s="105" t="b">
        <v>0</v>
      </c>
      <c r="H692" s="105" t="b">
        <v>0</v>
      </c>
      <c r="I692" s="105" t="b">
        <v>0</v>
      </c>
      <c r="J692" s="105" t="b">
        <v>0</v>
      </c>
      <c r="K692" s="105" t="b">
        <v>0</v>
      </c>
      <c r="L692" s="105" t="b">
        <v>0</v>
      </c>
    </row>
    <row r="693" spans="1:12" ht="15">
      <c r="A693" s="105" t="s">
        <v>2565</v>
      </c>
      <c r="B693" s="105" t="s">
        <v>2349</v>
      </c>
      <c r="C693" s="105">
        <v>2</v>
      </c>
      <c r="D693" s="110">
        <v>0.0006326061931745943</v>
      </c>
      <c r="E693" s="110">
        <v>1.9463294268049558</v>
      </c>
      <c r="F693" s="105" t="s">
        <v>3350</v>
      </c>
      <c r="G693" s="105" t="b">
        <v>0</v>
      </c>
      <c r="H693" s="105" t="b">
        <v>0</v>
      </c>
      <c r="I693" s="105" t="b">
        <v>0</v>
      </c>
      <c r="J693" s="105" t="b">
        <v>0</v>
      </c>
      <c r="K693" s="105" t="b">
        <v>0</v>
      </c>
      <c r="L693" s="105" t="b">
        <v>0</v>
      </c>
    </row>
    <row r="694" spans="1:12" ht="15">
      <c r="A694" s="105" t="s">
        <v>2964</v>
      </c>
      <c r="B694" s="105" t="s">
        <v>2768</v>
      </c>
      <c r="C694" s="105">
        <v>2</v>
      </c>
      <c r="D694" s="110">
        <v>0.0006326061931745943</v>
      </c>
      <c r="E694" s="110">
        <v>3.0712681634132557</v>
      </c>
      <c r="F694" s="105" t="s">
        <v>3350</v>
      </c>
      <c r="G694" s="105" t="b">
        <v>0</v>
      </c>
      <c r="H694" s="105" t="b">
        <v>0</v>
      </c>
      <c r="I694" s="105" t="b">
        <v>0</v>
      </c>
      <c r="J694" s="105" t="b">
        <v>0</v>
      </c>
      <c r="K694" s="105" t="b">
        <v>0</v>
      </c>
      <c r="L694" s="105" t="b">
        <v>0</v>
      </c>
    </row>
    <row r="695" spans="1:12" ht="15">
      <c r="A695" s="105" t="s">
        <v>2330</v>
      </c>
      <c r="B695" s="105" t="s">
        <v>2442</v>
      </c>
      <c r="C695" s="105">
        <v>2</v>
      </c>
      <c r="D695" s="110">
        <v>0.0006326061931745943</v>
      </c>
      <c r="E695" s="110">
        <v>1.0676640391444305</v>
      </c>
      <c r="F695" s="105" t="s">
        <v>3350</v>
      </c>
      <c r="G695" s="105" t="b">
        <v>0</v>
      </c>
      <c r="H695" s="105" t="b">
        <v>0</v>
      </c>
      <c r="I695" s="105" t="b">
        <v>0</v>
      </c>
      <c r="J695" s="105" t="b">
        <v>0</v>
      </c>
      <c r="K695" s="105" t="b">
        <v>0</v>
      </c>
      <c r="L695" s="105" t="b">
        <v>0</v>
      </c>
    </row>
    <row r="696" spans="1:12" ht="15">
      <c r="A696" s="105" t="s">
        <v>2466</v>
      </c>
      <c r="B696" s="105" t="s">
        <v>2934</v>
      </c>
      <c r="C696" s="105">
        <v>2</v>
      </c>
      <c r="D696" s="110">
        <v>0.0006326061931745943</v>
      </c>
      <c r="E696" s="110">
        <v>2.719085645301893</v>
      </c>
      <c r="F696" s="105" t="s">
        <v>3350</v>
      </c>
      <c r="G696" s="105" t="b">
        <v>0</v>
      </c>
      <c r="H696" s="105" t="b">
        <v>0</v>
      </c>
      <c r="I696" s="105" t="b">
        <v>0</v>
      </c>
      <c r="J696" s="105" t="b">
        <v>0</v>
      </c>
      <c r="K696" s="105" t="b">
        <v>0</v>
      </c>
      <c r="L696" s="105" t="b">
        <v>0</v>
      </c>
    </row>
    <row r="697" spans="1:12" ht="15">
      <c r="A697" s="105" t="s">
        <v>2759</v>
      </c>
      <c r="B697" s="105" t="s">
        <v>2346</v>
      </c>
      <c r="C697" s="105">
        <v>2</v>
      </c>
      <c r="D697" s="110">
        <v>0.0006326061931745943</v>
      </c>
      <c r="E697" s="110">
        <v>1.9920869173656308</v>
      </c>
      <c r="F697" s="105" t="s">
        <v>3350</v>
      </c>
      <c r="G697" s="105" t="b">
        <v>0</v>
      </c>
      <c r="H697" s="105" t="b">
        <v>0</v>
      </c>
      <c r="I697" s="105" t="b">
        <v>0</v>
      </c>
      <c r="J697" s="105" t="b">
        <v>0</v>
      </c>
      <c r="K697" s="105" t="b">
        <v>0</v>
      </c>
      <c r="L697" s="105" t="b">
        <v>0</v>
      </c>
    </row>
    <row r="698" spans="1:12" ht="15">
      <c r="A698" s="105" t="s">
        <v>2346</v>
      </c>
      <c r="B698" s="105" t="s">
        <v>2449</v>
      </c>
      <c r="C698" s="105">
        <v>2</v>
      </c>
      <c r="D698" s="110">
        <v>0.0006326061931745943</v>
      </c>
      <c r="E698" s="110">
        <v>1.5179921172761563</v>
      </c>
      <c r="F698" s="105" t="s">
        <v>3350</v>
      </c>
      <c r="G698" s="105" t="b">
        <v>0</v>
      </c>
      <c r="H698" s="105" t="b">
        <v>0</v>
      </c>
      <c r="I698" s="105" t="b">
        <v>0</v>
      </c>
      <c r="J698" s="105" t="b">
        <v>0</v>
      </c>
      <c r="K698" s="105" t="b">
        <v>0</v>
      </c>
      <c r="L698" s="105" t="b">
        <v>0</v>
      </c>
    </row>
    <row r="699" spans="1:12" ht="15">
      <c r="A699" s="105" t="s">
        <v>2450</v>
      </c>
      <c r="B699" s="105" t="s">
        <v>2607</v>
      </c>
      <c r="C699" s="105">
        <v>2</v>
      </c>
      <c r="D699" s="110">
        <v>0.0006326061931745943</v>
      </c>
      <c r="E699" s="110">
        <v>2.330905473919012</v>
      </c>
      <c r="F699" s="105" t="s">
        <v>3350</v>
      </c>
      <c r="G699" s="105" t="b">
        <v>0</v>
      </c>
      <c r="H699" s="105" t="b">
        <v>0</v>
      </c>
      <c r="I699" s="105" t="b">
        <v>0</v>
      </c>
      <c r="J699" s="105" t="b">
        <v>0</v>
      </c>
      <c r="K699" s="105" t="b">
        <v>0</v>
      </c>
      <c r="L699" s="105" t="b">
        <v>0</v>
      </c>
    </row>
    <row r="700" spans="1:12" ht="15">
      <c r="A700" s="105" t="s">
        <v>2346</v>
      </c>
      <c r="B700" s="105" t="s">
        <v>2332</v>
      </c>
      <c r="C700" s="105">
        <v>2</v>
      </c>
      <c r="D700" s="110">
        <v>0.0006326061931745943</v>
      </c>
      <c r="E700" s="110">
        <v>0.7532048284504943</v>
      </c>
      <c r="F700" s="105" t="s">
        <v>3350</v>
      </c>
      <c r="G700" s="105" t="b">
        <v>0</v>
      </c>
      <c r="H700" s="105" t="b">
        <v>0</v>
      </c>
      <c r="I700" s="105" t="b">
        <v>0</v>
      </c>
      <c r="J700" s="105" t="b">
        <v>0</v>
      </c>
      <c r="K700" s="105" t="b">
        <v>0</v>
      </c>
      <c r="L700" s="105" t="b">
        <v>0</v>
      </c>
    </row>
    <row r="701" spans="1:12" ht="15">
      <c r="A701" s="105" t="s">
        <v>2497</v>
      </c>
      <c r="B701" s="105" t="s">
        <v>2352</v>
      </c>
      <c r="C701" s="105">
        <v>2</v>
      </c>
      <c r="D701" s="110">
        <v>0.0007122542936280884</v>
      </c>
      <c r="E701" s="110">
        <v>1.8002013911267178</v>
      </c>
      <c r="F701" s="105" t="s">
        <v>3350</v>
      </c>
      <c r="G701" s="105" t="b">
        <v>1</v>
      </c>
      <c r="H701" s="105" t="b">
        <v>0</v>
      </c>
      <c r="I701" s="105" t="b">
        <v>0</v>
      </c>
      <c r="J701" s="105" t="b">
        <v>0</v>
      </c>
      <c r="K701" s="105" t="b">
        <v>0</v>
      </c>
      <c r="L701" s="105" t="b">
        <v>0</v>
      </c>
    </row>
    <row r="702" spans="1:12" ht="15">
      <c r="A702" s="105" t="s">
        <v>2346</v>
      </c>
      <c r="B702" s="105" t="s">
        <v>2386</v>
      </c>
      <c r="C702" s="105">
        <v>2</v>
      </c>
      <c r="D702" s="110">
        <v>0.0006326061931745943</v>
      </c>
      <c r="E702" s="110">
        <v>1.2806312014815524</v>
      </c>
      <c r="F702" s="105" t="s">
        <v>3350</v>
      </c>
      <c r="G702" s="105" t="b">
        <v>0</v>
      </c>
      <c r="H702" s="105" t="b">
        <v>0</v>
      </c>
      <c r="I702" s="105" t="b">
        <v>0</v>
      </c>
      <c r="J702" s="105" t="b">
        <v>1</v>
      </c>
      <c r="K702" s="105" t="b">
        <v>0</v>
      </c>
      <c r="L702" s="105" t="b">
        <v>0</v>
      </c>
    </row>
    <row r="703" spans="1:12" ht="15">
      <c r="A703" s="105" t="s">
        <v>2491</v>
      </c>
      <c r="B703" s="105" t="s">
        <v>2392</v>
      </c>
      <c r="C703" s="105">
        <v>2</v>
      </c>
      <c r="D703" s="110">
        <v>0.0006326061931745943</v>
      </c>
      <c r="E703" s="110">
        <v>1.9409343949182496</v>
      </c>
      <c r="F703" s="105" t="s">
        <v>3350</v>
      </c>
      <c r="G703" s="105" t="b">
        <v>0</v>
      </c>
      <c r="H703" s="105" t="b">
        <v>1</v>
      </c>
      <c r="I703" s="105" t="b">
        <v>0</v>
      </c>
      <c r="J703" s="105" t="b">
        <v>0</v>
      </c>
      <c r="K703" s="105" t="b">
        <v>0</v>
      </c>
      <c r="L703" s="105" t="b">
        <v>0</v>
      </c>
    </row>
    <row r="704" spans="1:12" ht="15">
      <c r="A704" s="105" t="s">
        <v>2335</v>
      </c>
      <c r="B704" s="105" t="s">
        <v>2330</v>
      </c>
      <c r="C704" s="105">
        <v>62</v>
      </c>
      <c r="D704" s="110">
        <v>0.008851599054762897</v>
      </c>
      <c r="E704" s="110">
        <v>1.8080267286386744</v>
      </c>
      <c r="F704" s="105" t="s">
        <v>2310</v>
      </c>
      <c r="G704" s="105" t="b">
        <v>0</v>
      </c>
      <c r="H704" s="105" t="b">
        <v>0</v>
      </c>
      <c r="I704" s="105" t="b">
        <v>0</v>
      </c>
      <c r="J704" s="105" t="b">
        <v>0</v>
      </c>
      <c r="K704" s="105" t="b">
        <v>0</v>
      </c>
      <c r="L704" s="105" t="b">
        <v>0</v>
      </c>
    </row>
    <row r="705" spans="1:12" ht="15">
      <c r="A705" s="105" t="s">
        <v>2331</v>
      </c>
      <c r="B705" s="105" t="s">
        <v>2337</v>
      </c>
      <c r="C705" s="105">
        <v>35</v>
      </c>
      <c r="D705" s="110">
        <v>0.005433362971442194</v>
      </c>
      <c r="E705" s="110">
        <v>1.750133496170312</v>
      </c>
      <c r="F705" s="105" t="s">
        <v>2310</v>
      </c>
      <c r="G705" s="105" t="b">
        <v>0</v>
      </c>
      <c r="H705" s="105" t="b">
        <v>0</v>
      </c>
      <c r="I705" s="105" t="b">
        <v>0</v>
      </c>
      <c r="J705" s="105" t="b">
        <v>0</v>
      </c>
      <c r="K705" s="105" t="b">
        <v>0</v>
      </c>
      <c r="L705" s="105" t="b">
        <v>0</v>
      </c>
    </row>
    <row r="706" spans="1:12" ht="15">
      <c r="A706" s="105" t="s">
        <v>2341</v>
      </c>
      <c r="B706" s="105" t="s">
        <v>2379</v>
      </c>
      <c r="C706" s="105">
        <v>21</v>
      </c>
      <c r="D706" s="110">
        <v>0.003805352820307218</v>
      </c>
      <c r="E706" s="110">
        <v>2.177321555861182</v>
      </c>
      <c r="F706" s="105" t="s">
        <v>2310</v>
      </c>
      <c r="G706" s="105" t="b">
        <v>0</v>
      </c>
      <c r="H706" s="105" t="b">
        <v>0</v>
      </c>
      <c r="I706" s="105" t="b">
        <v>0</v>
      </c>
      <c r="J706" s="105" t="b">
        <v>0</v>
      </c>
      <c r="K706" s="105" t="b">
        <v>0</v>
      </c>
      <c r="L706" s="105" t="b">
        <v>0</v>
      </c>
    </row>
    <row r="707" spans="1:12" ht="15">
      <c r="A707" s="105" t="s">
        <v>2364</v>
      </c>
      <c r="B707" s="105" t="s">
        <v>2335</v>
      </c>
      <c r="C707" s="105">
        <v>20</v>
      </c>
      <c r="D707" s="110">
        <v>0.003739149363181721</v>
      </c>
      <c r="E707" s="110">
        <v>1.9251401277350177</v>
      </c>
      <c r="F707" s="105" t="s">
        <v>2310</v>
      </c>
      <c r="G707" s="105" t="b">
        <v>0</v>
      </c>
      <c r="H707" s="105" t="b">
        <v>1</v>
      </c>
      <c r="I707" s="105" t="b">
        <v>0</v>
      </c>
      <c r="J707" s="105" t="b">
        <v>0</v>
      </c>
      <c r="K707" s="105" t="b">
        <v>0</v>
      </c>
      <c r="L707" s="105" t="b">
        <v>0</v>
      </c>
    </row>
    <row r="708" spans="1:12" ht="15">
      <c r="A708" s="105" t="s">
        <v>2361</v>
      </c>
      <c r="B708" s="105" t="s">
        <v>2348</v>
      </c>
      <c r="C708" s="105">
        <v>13</v>
      </c>
      <c r="D708" s="110">
        <v>0.0027138884450306666</v>
      </c>
      <c r="E708" s="110">
        <v>1.8922174756526533</v>
      </c>
      <c r="F708" s="105" t="s">
        <v>2310</v>
      </c>
      <c r="G708" s="105" t="b">
        <v>0</v>
      </c>
      <c r="H708" s="105" t="b">
        <v>0</v>
      </c>
      <c r="I708" s="105" t="b">
        <v>0</v>
      </c>
      <c r="J708" s="105" t="b">
        <v>0</v>
      </c>
      <c r="K708" s="105" t="b">
        <v>0</v>
      </c>
      <c r="L708" s="105" t="b">
        <v>0</v>
      </c>
    </row>
    <row r="709" spans="1:12" ht="15">
      <c r="A709" s="105" t="s">
        <v>2349</v>
      </c>
      <c r="B709" s="105" t="s">
        <v>2351</v>
      </c>
      <c r="C709" s="105">
        <v>12</v>
      </c>
      <c r="D709" s="110">
        <v>0.002560313041491841</v>
      </c>
      <c r="E709" s="110">
        <v>1.8404645711439729</v>
      </c>
      <c r="F709" s="105" t="s">
        <v>2310</v>
      </c>
      <c r="G709" s="105" t="b">
        <v>0</v>
      </c>
      <c r="H709" s="105" t="b">
        <v>0</v>
      </c>
      <c r="I709" s="105" t="b">
        <v>0</v>
      </c>
      <c r="J709" s="105" t="b">
        <v>0</v>
      </c>
      <c r="K709" s="105" t="b">
        <v>0</v>
      </c>
      <c r="L709" s="105" t="b">
        <v>0</v>
      </c>
    </row>
    <row r="710" spans="1:12" ht="15">
      <c r="A710" s="105" t="s">
        <v>2338</v>
      </c>
      <c r="B710" s="105" t="s">
        <v>2418</v>
      </c>
      <c r="C710" s="105">
        <v>11</v>
      </c>
      <c r="D710" s="110">
        <v>0.002401944251051791</v>
      </c>
      <c r="E710" s="110">
        <v>2.077898742312269</v>
      </c>
      <c r="F710" s="105" t="s">
        <v>2310</v>
      </c>
      <c r="G710" s="105" t="b">
        <v>0</v>
      </c>
      <c r="H710" s="105" t="b">
        <v>0</v>
      </c>
      <c r="I710" s="105" t="b">
        <v>0</v>
      </c>
      <c r="J710" s="105" t="b">
        <v>0</v>
      </c>
      <c r="K710" s="105" t="b">
        <v>0</v>
      </c>
      <c r="L710" s="105" t="b">
        <v>0</v>
      </c>
    </row>
    <row r="711" spans="1:12" ht="15">
      <c r="A711" s="105" t="s">
        <v>2449</v>
      </c>
      <c r="B711" s="105" t="s">
        <v>2450</v>
      </c>
      <c r="C711" s="105">
        <v>11</v>
      </c>
      <c r="D711" s="110">
        <v>0.0026032049574718327</v>
      </c>
      <c r="E711" s="110">
        <v>2.808026728638674</v>
      </c>
      <c r="F711" s="105" t="s">
        <v>2310</v>
      </c>
      <c r="G711" s="105" t="b">
        <v>0</v>
      </c>
      <c r="H711" s="105" t="b">
        <v>0</v>
      </c>
      <c r="I711" s="105" t="b">
        <v>0</v>
      </c>
      <c r="J711" s="105" t="b">
        <v>0</v>
      </c>
      <c r="K711" s="105" t="b">
        <v>0</v>
      </c>
      <c r="L711" s="105" t="b">
        <v>0</v>
      </c>
    </row>
    <row r="712" spans="1:12" ht="15">
      <c r="A712" s="105" t="s">
        <v>2339</v>
      </c>
      <c r="B712" s="105" t="s">
        <v>2372</v>
      </c>
      <c r="C712" s="105">
        <v>11</v>
      </c>
      <c r="D712" s="110">
        <v>0.002401944251051791</v>
      </c>
      <c r="E712" s="110">
        <v>1.9251401277350177</v>
      </c>
      <c r="F712" s="105" t="s">
        <v>2310</v>
      </c>
      <c r="G712" s="105" t="b">
        <v>0</v>
      </c>
      <c r="H712" s="105" t="b">
        <v>0</v>
      </c>
      <c r="I712" s="105" t="b">
        <v>0</v>
      </c>
      <c r="J712" s="105" t="b">
        <v>0</v>
      </c>
      <c r="K712" s="105" t="b">
        <v>0</v>
      </c>
      <c r="L712" s="105" t="b">
        <v>0</v>
      </c>
    </row>
    <row r="713" spans="1:12" ht="15">
      <c r="A713" s="105" t="s">
        <v>2330</v>
      </c>
      <c r="B713" s="105" t="s">
        <v>2431</v>
      </c>
      <c r="C713" s="105">
        <v>11</v>
      </c>
      <c r="D713" s="110">
        <v>0.0024621796706496843</v>
      </c>
      <c r="E713" s="110">
        <v>1.7702381677492747</v>
      </c>
      <c r="F713" s="105" t="s">
        <v>2310</v>
      </c>
      <c r="G713" s="105" t="b">
        <v>0</v>
      </c>
      <c r="H713" s="105" t="b">
        <v>0</v>
      </c>
      <c r="I713" s="105" t="b">
        <v>0</v>
      </c>
      <c r="J713" s="105" t="b">
        <v>0</v>
      </c>
      <c r="K713" s="105" t="b">
        <v>0</v>
      </c>
      <c r="L713" s="105" t="b">
        <v>0</v>
      </c>
    </row>
    <row r="714" spans="1:12" ht="15">
      <c r="A714" s="105" t="s">
        <v>2341</v>
      </c>
      <c r="B714" s="105" t="s">
        <v>2336</v>
      </c>
      <c r="C714" s="105">
        <v>11</v>
      </c>
      <c r="D714" s="110">
        <v>0.002401944251051791</v>
      </c>
      <c r="E714" s="110">
        <v>1.4705262140132065</v>
      </c>
      <c r="F714" s="105" t="s">
        <v>2310</v>
      </c>
      <c r="G714" s="105" t="b">
        <v>0</v>
      </c>
      <c r="H714" s="105" t="b">
        <v>0</v>
      </c>
      <c r="I714" s="105" t="b">
        <v>0</v>
      </c>
      <c r="J714" s="105" t="b">
        <v>0</v>
      </c>
      <c r="K714" s="105" t="b">
        <v>0</v>
      </c>
      <c r="L714" s="105" t="b">
        <v>0</v>
      </c>
    </row>
    <row r="715" spans="1:12" ht="15">
      <c r="A715" s="105" t="s">
        <v>2330</v>
      </c>
      <c r="B715" s="105" t="s">
        <v>2383</v>
      </c>
      <c r="C715" s="105">
        <v>10</v>
      </c>
      <c r="D715" s="110">
        <v>0.0022988789434158423</v>
      </c>
      <c r="E715" s="110">
        <v>1.4858074339047551</v>
      </c>
      <c r="F715" s="105" t="s">
        <v>2310</v>
      </c>
      <c r="G715" s="105" t="b">
        <v>0</v>
      </c>
      <c r="H715" s="105" t="b">
        <v>0</v>
      </c>
      <c r="I715" s="105" t="b">
        <v>0</v>
      </c>
      <c r="J715" s="105" t="b">
        <v>0</v>
      </c>
      <c r="K715" s="105" t="b">
        <v>0</v>
      </c>
      <c r="L715" s="105" t="b">
        <v>0</v>
      </c>
    </row>
    <row r="716" spans="1:12" ht="15">
      <c r="A716" s="105" t="s">
        <v>2390</v>
      </c>
      <c r="B716" s="105" t="s">
        <v>2333</v>
      </c>
      <c r="C716" s="105">
        <v>10</v>
      </c>
      <c r="D716" s="110">
        <v>0.0022383451551360764</v>
      </c>
      <c r="E716" s="110">
        <v>1.8127905184347384</v>
      </c>
      <c r="F716" s="105" t="s">
        <v>2310</v>
      </c>
      <c r="G716" s="105" t="b">
        <v>0</v>
      </c>
      <c r="H716" s="105" t="b">
        <v>0</v>
      </c>
      <c r="I716" s="105" t="b">
        <v>0</v>
      </c>
      <c r="J716" s="105" t="b">
        <v>0</v>
      </c>
      <c r="K716" s="105" t="b">
        <v>0</v>
      </c>
      <c r="L716" s="105" t="b">
        <v>0</v>
      </c>
    </row>
    <row r="717" spans="1:12" ht="15">
      <c r="A717" s="105" t="s">
        <v>2408</v>
      </c>
      <c r="B717" s="105" t="s">
        <v>2353</v>
      </c>
      <c r="C717" s="105">
        <v>10</v>
      </c>
      <c r="D717" s="110">
        <v>0.0022383451551360764</v>
      </c>
      <c r="E717" s="110">
        <v>2.1548142148633307</v>
      </c>
      <c r="F717" s="105" t="s">
        <v>2310</v>
      </c>
      <c r="G717" s="105" t="b">
        <v>0</v>
      </c>
      <c r="H717" s="105" t="b">
        <v>0</v>
      </c>
      <c r="I717" s="105" t="b">
        <v>0</v>
      </c>
      <c r="J717" s="105" t="b">
        <v>0</v>
      </c>
      <c r="K717" s="105" t="b">
        <v>0</v>
      </c>
      <c r="L717" s="105" t="b">
        <v>0</v>
      </c>
    </row>
    <row r="718" spans="1:12" ht="15">
      <c r="A718" s="105" t="s">
        <v>2333</v>
      </c>
      <c r="B718" s="105" t="s">
        <v>2469</v>
      </c>
      <c r="C718" s="105">
        <v>9</v>
      </c>
      <c r="D718" s="110">
        <v>0.0020689910490742586</v>
      </c>
      <c r="E718" s="110">
        <v>2.029875478255031</v>
      </c>
      <c r="F718" s="105" t="s">
        <v>2310</v>
      </c>
      <c r="G718" s="105" t="b">
        <v>0</v>
      </c>
      <c r="H718" s="105" t="b">
        <v>0</v>
      </c>
      <c r="I718" s="105" t="b">
        <v>0</v>
      </c>
      <c r="J718" s="105" t="b">
        <v>0</v>
      </c>
      <c r="K718" s="105" t="b">
        <v>0</v>
      </c>
      <c r="L718" s="105" t="b">
        <v>0</v>
      </c>
    </row>
    <row r="719" spans="1:12" ht="15">
      <c r="A719" s="105" t="s">
        <v>2469</v>
      </c>
      <c r="B719" s="105" t="s">
        <v>2470</v>
      </c>
      <c r="C719" s="105">
        <v>9</v>
      </c>
      <c r="D719" s="110">
        <v>0.0020689910490742586</v>
      </c>
      <c r="E719" s="110">
        <v>2.8951769043575744</v>
      </c>
      <c r="F719" s="105" t="s">
        <v>2310</v>
      </c>
      <c r="G719" s="105" t="b">
        <v>0</v>
      </c>
      <c r="H719" s="105" t="b">
        <v>0</v>
      </c>
      <c r="I719" s="105" t="b">
        <v>0</v>
      </c>
      <c r="J719" s="105" t="b">
        <v>0</v>
      </c>
      <c r="K719" s="105" t="b">
        <v>0</v>
      </c>
      <c r="L719" s="105" t="b">
        <v>0</v>
      </c>
    </row>
    <row r="720" spans="1:12" ht="15">
      <c r="A720" s="105" t="s">
        <v>2406</v>
      </c>
      <c r="B720" s="105" t="s">
        <v>2334</v>
      </c>
      <c r="C720" s="105">
        <v>9</v>
      </c>
      <c r="D720" s="110">
        <v>0.0020689910490742586</v>
      </c>
      <c r="E720" s="110">
        <v>1.8282301147269613</v>
      </c>
      <c r="F720" s="105" t="s">
        <v>2310</v>
      </c>
      <c r="G720" s="105" t="b">
        <v>0</v>
      </c>
      <c r="H720" s="105" t="b">
        <v>0</v>
      </c>
      <c r="I720" s="105" t="b">
        <v>0</v>
      </c>
      <c r="J720" s="105" t="b">
        <v>0</v>
      </c>
      <c r="K720" s="105" t="b">
        <v>0</v>
      </c>
      <c r="L720" s="105" t="b">
        <v>0</v>
      </c>
    </row>
    <row r="721" spans="1:12" ht="15">
      <c r="A721" s="105" t="s">
        <v>2343</v>
      </c>
      <c r="B721" s="105" t="s">
        <v>2361</v>
      </c>
      <c r="C721" s="105">
        <v>9</v>
      </c>
      <c r="D721" s="110">
        <v>0.0020689910490742586</v>
      </c>
      <c r="E721" s="110">
        <v>1.7130512154078177</v>
      </c>
      <c r="F721" s="105" t="s">
        <v>2310</v>
      </c>
      <c r="G721" s="105" t="b">
        <v>0</v>
      </c>
      <c r="H721" s="105" t="b">
        <v>0</v>
      </c>
      <c r="I721" s="105" t="b">
        <v>0</v>
      </c>
      <c r="J721" s="105" t="b">
        <v>0</v>
      </c>
      <c r="K721" s="105" t="b">
        <v>0</v>
      </c>
      <c r="L721" s="105" t="b">
        <v>0</v>
      </c>
    </row>
    <row r="722" spans="1:12" ht="15">
      <c r="A722" s="105" t="s">
        <v>2339</v>
      </c>
      <c r="B722" s="105" t="s">
        <v>2527</v>
      </c>
      <c r="C722" s="105">
        <v>8</v>
      </c>
      <c r="D722" s="110">
        <v>0.0018932399690704239</v>
      </c>
      <c r="E722" s="110">
        <v>2.226170123398999</v>
      </c>
      <c r="F722" s="105" t="s">
        <v>2310</v>
      </c>
      <c r="G722" s="105" t="b">
        <v>0</v>
      </c>
      <c r="H722" s="105" t="b">
        <v>0</v>
      </c>
      <c r="I722" s="105" t="b">
        <v>0</v>
      </c>
      <c r="J722" s="105" t="b">
        <v>0</v>
      </c>
      <c r="K722" s="105" t="b">
        <v>0</v>
      </c>
      <c r="L722" s="105" t="b">
        <v>0</v>
      </c>
    </row>
    <row r="723" spans="1:12" ht="15">
      <c r="A723" s="105" t="s">
        <v>2527</v>
      </c>
      <c r="B723" s="105" t="s">
        <v>2491</v>
      </c>
      <c r="C723" s="105">
        <v>8</v>
      </c>
      <c r="D723" s="110">
        <v>0.0018932399690704239</v>
      </c>
      <c r="E723" s="110">
        <v>2.8951769043575744</v>
      </c>
      <c r="F723" s="105" t="s">
        <v>2310</v>
      </c>
      <c r="G723" s="105" t="b">
        <v>0</v>
      </c>
      <c r="H723" s="105" t="b">
        <v>0</v>
      </c>
      <c r="I723" s="105" t="b">
        <v>0</v>
      </c>
      <c r="J723" s="105" t="b">
        <v>0</v>
      </c>
      <c r="K723" s="105" t="b">
        <v>1</v>
      </c>
      <c r="L723" s="105" t="b">
        <v>0</v>
      </c>
    </row>
    <row r="724" spans="1:12" ht="15">
      <c r="A724" s="105" t="s">
        <v>2402</v>
      </c>
      <c r="B724" s="105" t="s">
        <v>2410</v>
      </c>
      <c r="C724" s="105">
        <v>8</v>
      </c>
      <c r="D724" s="110">
        <v>0.0018932399690704239</v>
      </c>
      <c r="E724" s="110">
        <v>2.430290106054924</v>
      </c>
      <c r="F724" s="105" t="s">
        <v>2310</v>
      </c>
      <c r="G724" s="105" t="b">
        <v>0</v>
      </c>
      <c r="H724" s="105" t="b">
        <v>0</v>
      </c>
      <c r="I724" s="105" t="b">
        <v>0</v>
      </c>
      <c r="J724" s="105" t="b">
        <v>0</v>
      </c>
      <c r="K724" s="105" t="b">
        <v>0</v>
      </c>
      <c r="L724" s="105" t="b">
        <v>0</v>
      </c>
    </row>
    <row r="725" spans="1:12" ht="15">
      <c r="A725" s="105" t="s">
        <v>2515</v>
      </c>
      <c r="B725" s="105" t="s">
        <v>2353</v>
      </c>
      <c r="C725" s="105">
        <v>8</v>
      </c>
      <c r="D725" s="110">
        <v>0.0018932399690704239</v>
      </c>
      <c r="E725" s="110">
        <v>2.330905473919012</v>
      </c>
      <c r="F725" s="105" t="s">
        <v>2310</v>
      </c>
      <c r="G725" s="105" t="b">
        <v>0</v>
      </c>
      <c r="H725" s="105" t="b">
        <v>0</v>
      </c>
      <c r="I725" s="105" t="b">
        <v>0</v>
      </c>
      <c r="J725" s="105" t="b">
        <v>0</v>
      </c>
      <c r="K725" s="105" t="b">
        <v>0</v>
      </c>
      <c r="L725" s="105" t="b">
        <v>0</v>
      </c>
    </row>
    <row r="726" spans="1:12" ht="15">
      <c r="A726" s="105" t="s">
        <v>2345</v>
      </c>
      <c r="B726" s="105" t="s">
        <v>2381</v>
      </c>
      <c r="C726" s="105">
        <v>8</v>
      </c>
      <c r="D726" s="110">
        <v>0.0018932399690704239</v>
      </c>
      <c r="E726" s="110">
        <v>1.8175062493351881</v>
      </c>
      <c r="F726" s="105" t="s">
        <v>2310</v>
      </c>
      <c r="G726" s="105" t="b">
        <v>0</v>
      </c>
      <c r="H726" s="105" t="b">
        <v>0</v>
      </c>
      <c r="I726" s="105" t="b">
        <v>0</v>
      </c>
      <c r="J726" s="105" t="b">
        <v>0</v>
      </c>
      <c r="K726" s="105" t="b">
        <v>0</v>
      </c>
      <c r="L726" s="105" t="b">
        <v>0</v>
      </c>
    </row>
    <row r="727" spans="1:12" ht="15">
      <c r="A727" s="105" t="s">
        <v>2343</v>
      </c>
      <c r="B727" s="105" t="s">
        <v>2416</v>
      </c>
      <c r="C727" s="105">
        <v>8</v>
      </c>
      <c r="D727" s="110">
        <v>0.002211832370884401</v>
      </c>
      <c r="E727" s="110">
        <v>1.9629286886244175</v>
      </c>
      <c r="F727" s="105" t="s">
        <v>2310</v>
      </c>
      <c r="G727" s="105" t="b">
        <v>0</v>
      </c>
      <c r="H727" s="105" t="b">
        <v>0</v>
      </c>
      <c r="I727" s="105" t="b">
        <v>0</v>
      </c>
      <c r="J727" s="105" t="b">
        <v>0</v>
      </c>
      <c r="K727" s="105" t="b">
        <v>0</v>
      </c>
      <c r="L727" s="105" t="b">
        <v>0</v>
      </c>
    </row>
    <row r="728" spans="1:12" ht="15">
      <c r="A728" s="105" t="s">
        <v>2330</v>
      </c>
      <c r="B728" s="105" t="s">
        <v>2343</v>
      </c>
      <c r="C728" s="105">
        <v>8</v>
      </c>
      <c r="D728" s="110">
        <v>0.0018932399690704239</v>
      </c>
      <c r="E728" s="110">
        <v>1.0776482600510315</v>
      </c>
      <c r="F728" s="105" t="s">
        <v>2310</v>
      </c>
      <c r="G728" s="105" t="b">
        <v>0</v>
      </c>
      <c r="H728" s="105" t="b">
        <v>0</v>
      </c>
      <c r="I728" s="105" t="b">
        <v>0</v>
      </c>
      <c r="J728" s="105" t="b">
        <v>0</v>
      </c>
      <c r="K728" s="105" t="b">
        <v>0</v>
      </c>
      <c r="L728" s="105" t="b">
        <v>0</v>
      </c>
    </row>
    <row r="729" spans="1:12" ht="15">
      <c r="A729" s="105" t="s">
        <v>2490</v>
      </c>
      <c r="B729" s="105" t="s">
        <v>2344</v>
      </c>
      <c r="C729" s="105">
        <v>8</v>
      </c>
      <c r="D729" s="110">
        <v>0.0020254677628085372</v>
      </c>
      <c r="E729" s="110">
        <v>2.175017600951618</v>
      </c>
      <c r="F729" s="105" t="s">
        <v>2310</v>
      </c>
      <c r="G729" s="105" t="b">
        <v>0</v>
      </c>
      <c r="H729" s="105" t="b">
        <v>0</v>
      </c>
      <c r="I729" s="105" t="b">
        <v>0</v>
      </c>
      <c r="J729" s="105" t="b">
        <v>0</v>
      </c>
      <c r="K729" s="105" t="b">
        <v>0</v>
      </c>
      <c r="L729" s="105" t="b">
        <v>0</v>
      </c>
    </row>
    <row r="730" spans="1:12" ht="15">
      <c r="A730" s="105" t="s">
        <v>2512</v>
      </c>
      <c r="B730" s="105" t="s">
        <v>2344</v>
      </c>
      <c r="C730" s="105">
        <v>8</v>
      </c>
      <c r="D730" s="110">
        <v>0.0020254677628085372</v>
      </c>
      <c r="E730" s="110">
        <v>2.226170123398999</v>
      </c>
      <c r="F730" s="105" t="s">
        <v>2310</v>
      </c>
      <c r="G730" s="105" t="b">
        <v>0</v>
      </c>
      <c r="H730" s="105" t="b">
        <v>0</v>
      </c>
      <c r="I730" s="105" t="b">
        <v>0</v>
      </c>
      <c r="J730" s="105" t="b">
        <v>0</v>
      </c>
      <c r="K730" s="105" t="b">
        <v>0</v>
      </c>
      <c r="L730" s="105" t="b">
        <v>0</v>
      </c>
    </row>
    <row r="731" spans="1:12" ht="15">
      <c r="A731" s="105" t="s">
        <v>2401</v>
      </c>
      <c r="B731" s="105" t="s">
        <v>2461</v>
      </c>
      <c r="C731" s="105">
        <v>7</v>
      </c>
      <c r="D731" s="110">
        <v>0.001710288323756016</v>
      </c>
      <c r="E731" s="110">
        <v>2.5361549617159067</v>
      </c>
      <c r="F731" s="105" t="s">
        <v>2310</v>
      </c>
      <c r="G731" s="105" t="b">
        <v>0</v>
      </c>
      <c r="H731" s="105" t="b">
        <v>0</v>
      </c>
      <c r="I731" s="105" t="b">
        <v>0</v>
      </c>
      <c r="J731" s="105" t="b">
        <v>0</v>
      </c>
      <c r="K731" s="105" t="b">
        <v>0</v>
      </c>
      <c r="L731" s="105" t="b">
        <v>0</v>
      </c>
    </row>
    <row r="732" spans="1:12" ht="15">
      <c r="A732" s="105" t="s">
        <v>2436</v>
      </c>
      <c r="B732" s="105" t="s">
        <v>2351</v>
      </c>
      <c r="C732" s="105">
        <v>7</v>
      </c>
      <c r="D732" s="110">
        <v>0.001710288323756016</v>
      </c>
      <c r="E732" s="110">
        <v>2.1090567243026555</v>
      </c>
      <c r="F732" s="105" t="s">
        <v>2310</v>
      </c>
      <c r="G732" s="105" t="b">
        <v>0</v>
      </c>
      <c r="H732" s="105" t="b">
        <v>0</v>
      </c>
      <c r="I732" s="105" t="b">
        <v>0</v>
      </c>
      <c r="J732" s="105" t="b">
        <v>0</v>
      </c>
      <c r="K732" s="105" t="b">
        <v>0</v>
      </c>
      <c r="L732" s="105" t="b">
        <v>0</v>
      </c>
    </row>
    <row r="733" spans="1:12" ht="15">
      <c r="A733" s="105" t="s">
        <v>2395</v>
      </c>
      <c r="B733" s="105" t="s">
        <v>2415</v>
      </c>
      <c r="C733" s="105">
        <v>7</v>
      </c>
      <c r="D733" s="110">
        <v>0.001710288323756016</v>
      </c>
      <c r="E733" s="110">
        <v>2.317940496754644</v>
      </c>
      <c r="F733" s="105" t="s">
        <v>2310</v>
      </c>
      <c r="G733" s="105" t="b">
        <v>0</v>
      </c>
      <c r="H733" s="105" t="b">
        <v>0</v>
      </c>
      <c r="I733" s="105" t="b">
        <v>0</v>
      </c>
      <c r="J733" s="105" t="b">
        <v>1</v>
      </c>
      <c r="K733" s="105" t="b">
        <v>0</v>
      </c>
      <c r="L733" s="105" t="b">
        <v>0</v>
      </c>
    </row>
    <row r="734" spans="1:12" ht="15">
      <c r="A734" s="105" t="s">
        <v>2368</v>
      </c>
      <c r="B734" s="105" t="s">
        <v>2388</v>
      </c>
      <c r="C734" s="105">
        <v>7</v>
      </c>
      <c r="D734" s="110">
        <v>0.0017722842924574702</v>
      </c>
      <c r="E734" s="110">
        <v>2.0355526111467213</v>
      </c>
      <c r="F734" s="105" t="s">
        <v>2310</v>
      </c>
      <c r="G734" s="105" t="b">
        <v>0</v>
      </c>
      <c r="H734" s="105" t="b">
        <v>0</v>
      </c>
      <c r="I734" s="105" t="b">
        <v>0</v>
      </c>
      <c r="J734" s="105" t="b">
        <v>0</v>
      </c>
      <c r="K734" s="105" t="b">
        <v>0</v>
      </c>
      <c r="L734" s="105" t="b">
        <v>0</v>
      </c>
    </row>
    <row r="735" spans="1:12" ht="15">
      <c r="A735" s="105" t="s">
        <v>2476</v>
      </c>
      <c r="B735" s="105" t="s">
        <v>2332</v>
      </c>
      <c r="C735" s="105">
        <v>7</v>
      </c>
      <c r="D735" s="110">
        <v>0.001710288323756016</v>
      </c>
      <c r="E735" s="110">
        <v>1.9340949703879442</v>
      </c>
      <c r="F735" s="105" t="s">
        <v>2310</v>
      </c>
      <c r="G735" s="105" t="b">
        <v>0</v>
      </c>
      <c r="H735" s="105" t="b">
        <v>0</v>
      </c>
      <c r="I735" s="105" t="b">
        <v>0</v>
      </c>
      <c r="J735" s="105" t="b">
        <v>0</v>
      </c>
      <c r="K735" s="105" t="b">
        <v>0</v>
      </c>
      <c r="L735" s="105" t="b">
        <v>0</v>
      </c>
    </row>
    <row r="736" spans="1:12" ht="15">
      <c r="A736" s="105" t="s">
        <v>2416</v>
      </c>
      <c r="B736" s="105" t="s">
        <v>2364</v>
      </c>
      <c r="C736" s="105">
        <v>7</v>
      </c>
      <c r="D736" s="110">
        <v>0.001710288323756016</v>
      </c>
      <c r="E736" s="110">
        <v>2.101231386790699</v>
      </c>
      <c r="F736" s="105" t="s">
        <v>2310</v>
      </c>
      <c r="G736" s="105" t="b">
        <v>0</v>
      </c>
      <c r="H736" s="105" t="b">
        <v>0</v>
      </c>
      <c r="I736" s="105" t="b">
        <v>0</v>
      </c>
      <c r="J736" s="105" t="b">
        <v>0</v>
      </c>
      <c r="K736" s="105" t="b">
        <v>1</v>
      </c>
      <c r="L736" s="105" t="b">
        <v>0</v>
      </c>
    </row>
    <row r="737" spans="1:12" ht="15">
      <c r="A737" s="105" t="s">
        <v>2365</v>
      </c>
      <c r="B737" s="105" t="s">
        <v>2340</v>
      </c>
      <c r="C737" s="105">
        <v>7</v>
      </c>
      <c r="D737" s="110">
        <v>0.001710288323756016</v>
      </c>
      <c r="E737" s="110">
        <v>1.6241101320710365</v>
      </c>
      <c r="F737" s="105" t="s">
        <v>2310</v>
      </c>
      <c r="G737" s="105" t="b">
        <v>0</v>
      </c>
      <c r="H737" s="105" t="b">
        <v>0</v>
      </c>
      <c r="I737" s="105" t="b">
        <v>0</v>
      </c>
      <c r="J737" s="105" t="b">
        <v>0</v>
      </c>
      <c r="K737" s="105" t="b">
        <v>0</v>
      </c>
      <c r="L737" s="105" t="b">
        <v>0</v>
      </c>
    </row>
    <row r="738" spans="1:12" ht="15">
      <c r="A738" s="105" t="s">
        <v>2330</v>
      </c>
      <c r="B738" s="105" t="s">
        <v>2519</v>
      </c>
      <c r="C738" s="105">
        <v>7</v>
      </c>
      <c r="D738" s="110">
        <v>0.001710288323756016</v>
      </c>
      <c r="E738" s="110">
        <v>1.7500347816609876</v>
      </c>
      <c r="F738" s="105" t="s">
        <v>2310</v>
      </c>
      <c r="G738" s="105" t="b">
        <v>0</v>
      </c>
      <c r="H738" s="105" t="b">
        <v>0</v>
      </c>
      <c r="I738" s="105" t="b">
        <v>0</v>
      </c>
      <c r="J738" s="105" t="b">
        <v>0</v>
      </c>
      <c r="K738" s="105" t="b">
        <v>0</v>
      </c>
      <c r="L738" s="105" t="b">
        <v>0</v>
      </c>
    </row>
    <row r="739" spans="1:12" ht="15">
      <c r="A739" s="105" t="s">
        <v>2416</v>
      </c>
      <c r="B739" s="105" t="s">
        <v>2376</v>
      </c>
      <c r="C739" s="105">
        <v>7</v>
      </c>
      <c r="D739" s="110">
        <v>0.001710288323756016</v>
      </c>
      <c r="E739" s="110">
        <v>2.269635817180089</v>
      </c>
      <c r="F739" s="105" t="s">
        <v>2310</v>
      </c>
      <c r="G739" s="105" t="b">
        <v>0</v>
      </c>
      <c r="H739" s="105" t="b">
        <v>0</v>
      </c>
      <c r="I739" s="105" t="b">
        <v>0</v>
      </c>
      <c r="J739" s="105" t="b">
        <v>0</v>
      </c>
      <c r="K739" s="105" t="b">
        <v>0</v>
      </c>
      <c r="L739" s="105" t="b">
        <v>0</v>
      </c>
    </row>
    <row r="740" spans="1:12" ht="15">
      <c r="A740" s="105" t="s">
        <v>2528</v>
      </c>
      <c r="B740" s="105" t="s">
        <v>2494</v>
      </c>
      <c r="C740" s="105">
        <v>7</v>
      </c>
      <c r="D740" s="110">
        <v>0.001710288323756016</v>
      </c>
      <c r="E740" s="110">
        <v>2.946329426804956</v>
      </c>
      <c r="F740" s="105" t="s">
        <v>2310</v>
      </c>
      <c r="G740" s="105" t="b">
        <v>0</v>
      </c>
      <c r="H740" s="105" t="b">
        <v>0</v>
      </c>
      <c r="I740" s="105" t="b">
        <v>0</v>
      </c>
      <c r="J740" s="105" t="b">
        <v>0</v>
      </c>
      <c r="K740" s="105" t="b">
        <v>0</v>
      </c>
      <c r="L740" s="105" t="b">
        <v>0</v>
      </c>
    </row>
    <row r="741" spans="1:12" ht="15">
      <c r="A741" s="105" t="s">
        <v>2333</v>
      </c>
      <c r="B741" s="105" t="s">
        <v>2498</v>
      </c>
      <c r="C741" s="105">
        <v>7</v>
      </c>
      <c r="D741" s="110">
        <v>0.001710288323756016</v>
      </c>
      <c r="E741" s="110">
        <v>2.029875478255031</v>
      </c>
      <c r="F741" s="105" t="s">
        <v>2310</v>
      </c>
      <c r="G741" s="105" t="b">
        <v>0</v>
      </c>
      <c r="H741" s="105" t="b">
        <v>0</v>
      </c>
      <c r="I741" s="105" t="b">
        <v>0</v>
      </c>
      <c r="J741" s="105" t="b">
        <v>0</v>
      </c>
      <c r="K741" s="105" t="b">
        <v>0</v>
      </c>
      <c r="L741" s="105" t="b">
        <v>0</v>
      </c>
    </row>
    <row r="742" spans="1:12" ht="15">
      <c r="A742" s="105" t="s">
        <v>2399</v>
      </c>
      <c r="B742" s="105" t="s">
        <v>2361</v>
      </c>
      <c r="C742" s="105">
        <v>7</v>
      </c>
      <c r="D742" s="110">
        <v>0.001710288323756016</v>
      </c>
      <c r="E742" s="110">
        <v>2.016910501090663</v>
      </c>
      <c r="F742" s="105" t="s">
        <v>2310</v>
      </c>
      <c r="G742" s="105" t="b">
        <v>0</v>
      </c>
      <c r="H742" s="105" t="b">
        <v>0</v>
      </c>
      <c r="I742" s="105" t="b">
        <v>0</v>
      </c>
      <c r="J742" s="105" t="b">
        <v>0</v>
      </c>
      <c r="K742" s="105" t="b">
        <v>0</v>
      </c>
      <c r="L742" s="105" t="b">
        <v>0</v>
      </c>
    </row>
    <row r="743" spans="1:12" ht="15">
      <c r="A743" s="105" t="s">
        <v>2562</v>
      </c>
      <c r="B743" s="105" t="s">
        <v>2334</v>
      </c>
      <c r="C743" s="105">
        <v>6</v>
      </c>
      <c r="D743" s="110">
        <v>0.001519100822106403</v>
      </c>
      <c r="E743" s="110">
        <v>2.050078864343318</v>
      </c>
      <c r="F743" s="105" t="s">
        <v>2310</v>
      </c>
      <c r="G743" s="105" t="b">
        <v>0</v>
      </c>
      <c r="H743" s="105" t="b">
        <v>0</v>
      </c>
      <c r="I743" s="105" t="b">
        <v>0</v>
      </c>
      <c r="J743" s="105" t="b">
        <v>0</v>
      </c>
      <c r="K743" s="105" t="b">
        <v>0</v>
      </c>
      <c r="L743" s="105" t="b">
        <v>0</v>
      </c>
    </row>
    <row r="744" spans="1:12" ht="15">
      <c r="A744" s="105" t="s">
        <v>2338</v>
      </c>
      <c r="B744" s="105" t="s">
        <v>2573</v>
      </c>
      <c r="C744" s="105">
        <v>6</v>
      </c>
      <c r="D744" s="110">
        <v>0.001519100822106403</v>
      </c>
      <c r="E744" s="110">
        <v>2.150449409460881</v>
      </c>
      <c r="F744" s="105" t="s">
        <v>2310</v>
      </c>
      <c r="G744" s="105" t="b">
        <v>0</v>
      </c>
      <c r="H744" s="105" t="b">
        <v>0</v>
      </c>
      <c r="I744" s="105" t="b">
        <v>0</v>
      </c>
      <c r="J744" s="105" t="b">
        <v>0</v>
      </c>
      <c r="K744" s="105" t="b">
        <v>0</v>
      </c>
      <c r="L744" s="105" t="b">
        <v>0</v>
      </c>
    </row>
    <row r="745" spans="1:12" ht="15">
      <c r="A745" s="105" t="s">
        <v>2343</v>
      </c>
      <c r="B745" s="105" t="s">
        <v>2367</v>
      </c>
      <c r="C745" s="105">
        <v>6</v>
      </c>
      <c r="D745" s="110">
        <v>0.001519100822106403</v>
      </c>
      <c r="E745" s="110">
        <v>1.5691446397235376</v>
      </c>
      <c r="F745" s="105" t="s">
        <v>2310</v>
      </c>
      <c r="G745" s="105" t="b">
        <v>0</v>
      </c>
      <c r="H745" s="105" t="b">
        <v>0</v>
      </c>
      <c r="I745" s="105" t="b">
        <v>0</v>
      </c>
      <c r="J745" s="105" t="b">
        <v>0</v>
      </c>
      <c r="K745" s="105" t="b">
        <v>0</v>
      </c>
      <c r="L745" s="105" t="b">
        <v>0</v>
      </c>
    </row>
    <row r="746" spans="1:12" ht="15">
      <c r="A746" s="105" t="s">
        <v>2377</v>
      </c>
      <c r="B746" s="105" t="s">
        <v>2568</v>
      </c>
      <c r="C746" s="105">
        <v>6</v>
      </c>
      <c r="D746" s="110">
        <v>0.001519100822106403</v>
      </c>
      <c r="E746" s="110">
        <v>2.5706658128440703</v>
      </c>
      <c r="F746" s="105" t="s">
        <v>2310</v>
      </c>
      <c r="G746" s="105" t="b">
        <v>0</v>
      </c>
      <c r="H746" s="105" t="b">
        <v>0</v>
      </c>
      <c r="I746" s="105" t="b">
        <v>0</v>
      </c>
      <c r="J746" s="105" t="b">
        <v>0</v>
      </c>
      <c r="K746" s="105" t="b">
        <v>0</v>
      </c>
      <c r="L746" s="105" t="b">
        <v>0</v>
      </c>
    </row>
    <row r="747" spans="1:12" ht="15">
      <c r="A747" s="105" t="s">
        <v>2410</v>
      </c>
      <c r="B747" s="105" t="s">
        <v>2338</v>
      </c>
      <c r="C747" s="105">
        <v>6</v>
      </c>
      <c r="D747" s="110">
        <v>0.001519100822106403</v>
      </c>
      <c r="E747" s="110">
        <v>1.8002013911267178</v>
      </c>
      <c r="F747" s="105" t="s">
        <v>2310</v>
      </c>
      <c r="G747" s="105" t="b">
        <v>0</v>
      </c>
      <c r="H747" s="105" t="b">
        <v>0</v>
      </c>
      <c r="I747" s="105" t="b">
        <v>0</v>
      </c>
      <c r="J747" s="105" t="b">
        <v>0</v>
      </c>
      <c r="K747" s="105" t="b">
        <v>0</v>
      </c>
      <c r="L747" s="105" t="b">
        <v>0</v>
      </c>
    </row>
    <row r="748" spans="1:12" ht="15">
      <c r="A748" s="105" t="s">
        <v>2554</v>
      </c>
      <c r="B748" s="105" t="s">
        <v>2340</v>
      </c>
      <c r="C748" s="105">
        <v>6</v>
      </c>
      <c r="D748" s="110">
        <v>0.001519100822106403</v>
      </c>
      <c r="E748" s="110">
        <v>2.0922765441377726</v>
      </c>
      <c r="F748" s="105" t="s">
        <v>2310</v>
      </c>
      <c r="G748" s="105" t="b">
        <v>0</v>
      </c>
      <c r="H748" s="105" t="b">
        <v>0</v>
      </c>
      <c r="I748" s="105" t="b">
        <v>0</v>
      </c>
      <c r="J748" s="105" t="b">
        <v>0</v>
      </c>
      <c r="K748" s="105" t="b">
        <v>0</v>
      </c>
      <c r="L748" s="105" t="b">
        <v>0</v>
      </c>
    </row>
    <row r="749" spans="1:12" ht="15">
      <c r="A749" s="105" t="s">
        <v>2540</v>
      </c>
      <c r="B749" s="105" t="s">
        <v>2398</v>
      </c>
      <c r="C749" s="105">
        <v>6</v>
      </c>
      <c r="D749" s="110">
        <v>0.0015819513944421285</v>
      </c>
      <c r="E749" s="110">
        <v>2.5520237027880124</v>
      </c>
      <c r="F749" s="105" t="s">
        <v>2310</v>
      </c>
      <c r="G749" s="105" t="b">
        <v>0</v>
      </c>
      <c r="H749" s="105" t="b">
        <v>0</v>
      </c>
      <c r="I749" s="105" t="b">
        <v>0</v>
      </c>
      <c r="J749" s="105" t="b">
        <v>1</v>
      </c>
      <c r="K749" s="105" t="b">
        <v>0</v>
      </c>
      <c r="L749" s="105" t="b">
        <v>0</v>
      </c>
    </row>
    <row r="750" spans="1:12" ht="15">
      <c r="A750" s="105" t="s">
        <v>2380</v>
      </c>
      <c r="B750" s="105" t="s">
        <v>2367</v>
      </c>
      <c r="C750" s="105">
        <v>6</v>
      </c>
      <c r="D750" s="110">
        <v>0.001519100822106403</v>
      </c>
      <c r="E750" s="110">
        <v>1.8903780214758057</v>
      </c>
      <c r="F750" s="105" t="s">
        <v>2310</v>
      </c>
      <c r="G750" s="105" t="b">
        <v>0</v>
      </c>
      <c r="H750" s="105" t="b">
        <v>0</v>
      </c>
      <c r="I750" s="105" t="b">
        <v>0</v>
      </c>
      <c r="J750" s="105" t="b">
        <v>0</v>
      </c>
      <c r="K750" s="105" t="b">
        <v>0</v>
      </c>
      <c r="L750" s="105" t="b">
        <v>0</v>
      </c>
    </row>
    <row r="751" spans="1:12" ht="15">
      <c r="A751" s="105" t="s">
        <v>2345</v>
      </c>
      <c r="B751" s="105" t="s">
        <v>2366</v>
      </c>
      <c r="C751" s="105">
        <v>6</v>
      </c>
      <c r="D751" s="110">
        <v>0.001519100822106403</v>
      </c>
      <c r="E751" s="110">
        <v>1.61684679878877</v>
      </c>
      <c r="F751" s="105" t="s">
        <v>2310</v>
      </c>
      <c r="G751" s="105" t="b">
        <v>0</v>
      </c>
      <c r="H751" s="105" t="b">
        <v>0</v>
      </c>
      <c r="I751" s="105" t="b">
        <v>0</v>
      </c>
      <c r="J751" s="105" t="b">
        <v>0</v>
      </c>
      <c r="K751" s="105" t="b">
        <v>0</v>
      </c>
      <c r="L751" s="105" t="b">
        <v>0</v>
      </c>
    </row>
    <row r="752" spans="1:12" ht="15">
      <c r="A752" s="105" t="s">
        <v>2606</v>
      </c>
      <c r="B752" s="105" t="s">
        <v>2426</v>
      </c>
      <c r="C752" s="105">
        <v>6</v>
      </c>
      <c r="D752" s="110">
        <v>0.0015819513944421285</v>
      </c>
      <c r="E752" s="110">
        <v>2.7702381677492744</v>
      </c>
      <c r="F752" s="105" t="s">
        <v>2310</v>
      </c>
      <c r="G752" s="105" t="b">
        <v>0</v>
      </c>
      <c r="H752" s="105" t="b">
        <v>0</v>
      </c>
      <c r="I752" s="105" t="b">
        <v>0</v>
      </c>
      <c r="J752" s="105" t="b">
        <v>0</v>
      </c>
      <c r="K752" s="105" t="b">
        <v>0</v>
      </c>
      <c r="L752" s="105" t="b">
        <v>0</v>
      </c>
    </row>
    <row r="753" spans="1:12" ht="15">
      <c r="A753" s="105" t="s">
        <v>2402</v>
      </c>
      <c r="B753" s="105" t="s">
        <v>2382</v>
      </c>
      <c r="C753" s="105">
        <v>6</v>
      </c>
      <c r="D753" s="110">
        <v>0.001519100822106403</v>
      </c>
      <c r="E753" s="110">
        <v>2.150449409460881</v>
      </c>
      <c r="F753" s="105" t="s">
        <v>2310</v>
      </c>
      <c r="G753" s="105" t="b">
        <v>0</v>
      </c>
      <c r="H753" s="105" t="b">
        <v>0</v>
      </c>
      <c r="I753" s="105" t="b">
        <v>0</v>
      </c>
      <c r="J753" s="105" t="b">
        <v>0</v>
      </c>
      <c r="K753" s="105" t="b">
        <v>0</v>
      </c>
      <c r="L753" s="105" t="b">
        <v>0</v>
      </c>
    </row>
    <row r="754" spans="1:12" ht="15">
      <c r="A754" s="105" t="s">
        <v>2382</v>
      </c>
      <c r="B754" s="105" t="s">
        <v>2403</v>
      </c>
      <c r="C754" s="105">
        <v>6</v>
      </c>
      <c r="D754" s="110">
        <v>0.001519100822106403</v>
      </c>
      <c r="E754" s="110">
        <v>2.1292601103909425</v>
      </c>
      <c r="F754" s="105" t="s">
        <v>2310</v>
      </c>
      <c r="G754" s="105" t="b">
        <v>0</v>
      </c>
      <c r="H754" s="105" t="b">
        <v>0</v>
      </c>
      <c r="I754" s="105" t="b">
        <v>0</v>
      </c>
      <c r="J754" s="105" t="b">
        <v>0</v>
      </c>
      <c r="K754" s="105" t="b">
        <v>1</v>
      </c>
      <c r="L754" s="105" t="b">
        <v>0</v>
      </c>
    </row>
    <row r="755" spans="1:12" ht="15">
      <c r="A755" s="105" t="s">
        <v>2403</v>
      </c>
      <c r="B755" s="105" t="s">
        <v>2558</v>
      </c>
      <c r="C755" s="105">
        <v>6</v>
      </c>
      <c r="D755" s="110">
        <v>0.001519100822106403</v>
      </c>
      <c r="E755" s="110">
        <v>2.6063813651106047</v>
      </c>
      <c r="F755" s="105" t="s">
        <v>2310</v>
      </c>
      <c r="G755" s="105" t="b">
        <v>0</v>
      </c>
      <c r="H755" s="105" t="b">
        <v>1</v>
      </c>
      <c r="I755" s="105" t="b">
        <v>0</v>
      </c>
      <c r="J755" s="105" t="b">
        <v>0</v>
      </c>
      <c r="K755" s="105" t="b">
        <v>0</v>
      </c>
      <c r="L755" s="105" t="b">
        <v>0</v>
      </c>
    </row>
    <row r="756" spans="1:12" ht="15">
      <c r="A756" s="105" t="s">
        <v>2602</v>
      </c>
      <c r="B756" s="105" t="s">
        <v>2557</v>
      </c>
      <c r="C756" s="105">
        <v>6</v>
      </c>
      <c r="D756" s="110">
        <v>0.0015819513944421285</v>
      </c>
      <c r="E756" s="110">
        <v>3.0043213737826426</v>
      </c>
      <c r="F756" s="105" t="s">
        <v>2310</v>
      </c>
      <c r="G756" s="105" t="b">
        <v>0</v>
      </c>
      <c r="H756" s="105" t="b">
        <v>0</v>
      </c>
      <c r="I756" s="105" t="b">
        <v>0</v>
      </c>
      <c r="J756" s="105" t="b">
        <v>0</v>
      </c>
      <c r="K756" s="105" t="b">
        <v>0</v>
      </c>
      <c r="L756" s="105" t="b">
        <v>0</v>
      </c>
    </row>
    <row r="757" spans="1:12" ht="15">
      <c r="A757" s="105" t="s">
        <v>2331</v>
      </c>
      <c r="B757" s="105" t="s">
        <v>2351</v>
      </c>
      <c r="C757" s="105">
        <v>6</v>
      </c>
      <c r="D757" s="110">
        <v>0.0015819513944421285</v>
      </c>
      <c r="E757" s="110">
        <v>1.1644245274541936</v>
      </c>
      <c r="F757" s="105" t="s">
        <v>2310</v>
      </c>
      <c r="G757" s="105" t="b">
        <v>0</v>
      </c>
      <c r="H757" s="105" t="b">
        <v>0</v>
      </c>
      <c r="I757" s="105" t="b">
        <v>0</v>
      </c>
      <c r="J757" s="105" t="b">
        <v>0</v>
      </c>
      <c r="K757" s="105" t="b">
        <v>0</v>
      </c>
      <c r="L757" s="105" t="b">
        <v>0</v>
      </c>
    </row>
    <row r="758" spans="1:12" ht="15">
      <c r="A758" s="105" t="s">
        <v>2370</v>
      </c>
      <c r="B758" s="105" t="s">
        <v>2477</v>
      </c>
      <c r="C758" s="105">
        <v>6</v>
      </c>
      <c r="D758" s="110">
        <v>0.001519100822106403</v>
      </c>
      <c r="E758" s="110">
        <v>2.311600318723625</v>
      </c>
      <c r="F758" s="105" t="s">
        <v>2310</v>
      </c>
      <c r="G758" s="105" t="b">
        <v>1</v>
      </c>
      <c r="H758" s="105" t="b">
        <v>0</v>
      </c>
      <c r="I758" s="105" t="b">
        <v>0</v>
      </c>
      <c r="J758" s="105" t="b">
        <v>0</v>
      </c>
      <c r="K758" s="105" t="b">
        <v>0</v>
      </c>
      <c r="L758" s="105" t="b">
        <v>0</v>
      </c>
    </row>
    <row r="759" spans="1:12" ht="15">
      <c r="A759" s="105" t="s">
        <v>2477</v>
      </c>
      <c r="B759" s="105" t="s">
        <v>2457</v>
      </c>
      <c r="C759" s="105">
        <v>6</v>
      </c>
      <c r="D759" s="110">
        <v>0.001519100822106403</v>
      </c>
      <c r="E759" s="110">
        <v>2.673328154741218</v>
      </c>
      <c r="F759" s="105" t="s">
        <v>2310</v>
      </c>
      <c r="G759" s="105" t="b">
        <v>0</v>
      </c>
      <c r="H759" s="105" t="b">
        <v>0</v>
      </c>
      <c r="I759" s="105" t="b">
        <v>0</v>
      </c>
      <c r="J759" s="105" t="b">
        <v>0</v>
      </c>
      <c r="K759" s="105" t="b">
        <v>0</v>
      </c>
      <c r="L759" s="105" t="b">
        <v>0</v>
      </c>
    </row>
    <row r="760" spans="1:12" ht="15">
      <c r="A760" s="105" t="s">
        <v>2358</v>
      </c>
      <c r="B760" s="105" t="s">
        <v>2396</v>
      </c>
      <c r="C760" s="105">
        <v>6</v>
      </c>
      <c r="D760" s="110">
        <v>0.001519100822106403</v>
      </c>
      <c r="E760" s="110">
        <v>1.960117711290589</v>
      </c>
      <c r="F760" s="105" t="s">
        <v>2310</v>
      </c>
      <c r="G760" s="105" t="b">
        <v>0</v>
      </c>
      <c r="H760" s="105" t="b">
        <v>0</v>
      </c>
      <c r="I760" s="105" t="b">
        <v>0</v>
      </c>
      <c r="J760" s="105" t="b">
        <v>0</v>
      </c>
      <c r="K760" s="105" t="b">
        <v>0</v>
      </c>
      <c r="L760" s="105" t="b">
        <v>0</v>
      </c>
    </row>
    <row r="761" spans="1:12" ht="15">
      <c r="A761" s="105" t="s">
        <v>2396</v>
      </c>
      <c r="B761" s="105" t="s">
        <v>2360</v>
      </c>
      <c r="C761" s="105">
        <v>6</v>
      </c>
      <c r="D761" s="110">
        <v>0.001519100822106403</v>
      </c>
      <c r="E761" s="110">
        <v>1.9743581504051992</v>
      </c>
      <c r="F761" s="105" t="s">
        <v>2310</v>
      </c>
      <c r="G761" s="105" t="b">
        <v>0</v>
      </c>
      <c r="H761" s="105" t="b">
        <v>0</v>
      </c>
      <c r="I761" s="105" t="b">
        <v>0</v>
      </c>
      <c r="J761" s="105" t="b">
        <v>0</v>
      </c>
      <c r="K761" s="105" t="b">
        <v>0</v>
      </c>
      <c r="L761" s="105" t="b">
        <v>0</v>
      </c>
    </row>
    <row r="762" spans="1:12" ht="15">
      <c r="A762" s="105" t="s">
        <v>2437</v>
      </c>
      <c r="B762" s="105" t="s">
        <v>2591</v>
      </c>
      <c r="C762" s="105">
        <v>5</v>
      </c>
      <c r="D762" s="110">
        <v>0.0013182928287017736</v>
      </c>
      <c r="E762" s="110">
        <v>2.7288454825910495</v>
      </c>
      <c r="F762" s="105" t="s">
        <v>2310</v>
      </c>
      <c r="G762" s="105" t="b">
        <v>0</v>
      </c>
      <c r="H762" s="105" t="b">
        <v>0</v>
      </c>
      <c r="I762" s="105" t="b">
        <v>0</v>
      </c>
      <c r="J762" s="105" t="b">
        <v>0</v>
      </c>
      <c r="K762" s="105" t="b">
        <v>0</v>
      </c>
      <c r="L762" s="105" t="b">
        <v>0</v>
      </c>
    </row>
    <row r="763" spans="1:12" ht="15">
      <c r="A763" s="105" t="s">
        <v>2342</v>
      </c>
      <c r="B763" s="105" t="s">
        <v>2387</v>
      </c>
      <c r="C763" s="105">
        <v>5</v>
      </c>
      <c r="D763" s="110">
        <v>0.0013182928287017736</v>
      </c>
      <c r="E763" s="110">
        <v>1.6946912063567439</v>
      </c>
      <c r="F763" s="105" t="s">
        <v>2310</v>
      </c>
      <c r="G763" s="105" t="b">
        <v>1</v>
      </c>
      <c r="H763" s="105" t="b">
        <v>0</v>
      </c>
      <c r="I763" s="105" t="b">
        <v>0</v>
      </c>
      <c r="J763" s="105" t="b">
        <v>0</v>
      </c>
      <c r="K763" s="105" t="b">
        <v>0</v>
      </c>
      <c r="L763" s="105" t="b">
        <v>0</v>
      </c>
    </row>
    <row r="764" spans="1:12" ht="15">
      <c r="A764" s="105" t="s">
        <v>2381</v>
      </c>
      <c r="B764" s="105" t="s">
        <v>2333</v>
      </c>
      <c r="C764" s="105">
        <v>5</v>
      </c>
      <c r="D764" s="110">
        <v>0.0013182928287017736</v>
      </c>
      <c r="E764" s="110">
        <v>1.4148505097627007</v>
      </c>
      <c r="F764" s="105" t="s">
        <v>2310</v>
      </c>
      <c r="G764" s="105" t="b">
        <v>0</v>
      </c>
      <c r="H764" s="105" t="b">
        <v>0</v>
      </c>
      <c r="I764" s="105" t="b">
        <v>0</v>
      </c>
      <c r="J764" s="105" t="b">
        <v>0</v>
      </c>
      <c r="K764" s="105" t="b">
        <v>0</v>
      </c>
      <c r="L764" s="105" t="b">
        <v>0</v>
      </c>
    </row>
    <row r="765" spans="1:12" ht="15">
      <c r="A765" s="105" t="s">
        <v>2352</v>
      </c>
      <c r="B765" s="105" t="s">
        <v>2341</v>
      </c>
      <c r="C765" s="105">
        <v>5</v>
      </c>
      <c r="D765" s="110">
        <v>0.0013182928287017736</v>
      </c>
      <c r="E765" s="110">
        <v>1.332223515846925</v>
      </c>
      <c r="F765" s="105" t="s">
        <v>2310</v>
      </c>
      <c r="G765" s="105" t="b">
        <v>0</v>
      </c>
      <c r="H765" s="105" t="b">
        <v>0</v>
      </c>
      <c r="I765" s="105" t="b">
        <v>0</v>
      </c>
      <c r="J765" s="105" t="b">
        <v>0</v>
      </c>
      <c r="K765" s="105" t="b">
        <v>0</v>
      </c>
      <c r="L765" s="105" t="b">
        <v>0</v>
      </c>
    </row>
    <row r="766" spans="1:12" ht="15">
      <c r="A766" s="105" t="s">
        <v>2669</v>
      </c>
      <c r="B766" s="105" t="s">
        <v>2670</v>
      </c>
      <c r="C766" s="105">
        <v>5</v>
      </c>
      <c r="D766" s="110">
        <v>0.0013182928287017736</v>
      </c>
      <c r="E766" s="110">
        <v>3.150449409460881</v>
      </c>
      <c r="F766" s="105" t="s">
        <v>2310</v>
      </c>
      <c r="G766" s="105" t="b">
        <v>0</v>
      </c>
      <c r="H766" s="105" t="b">
        <v>0</v>
      </c>
      <c r="I766" s="105" t="b">
        <v>0</v>
      </c>
      <c r="J766" s="105" t="b">
        <v>0</v>
      </c>
      <c r="K766" s="105" t="b">
        <v>0</v>
      </c>
      <c r="L766" s="105" t="b">
        <v>0</v>
      </c>
    </row>
    <row r="767" spans="1:12" ht="15">
      <c r="A767" s="105" t="s">
        <v>2518</v>
      </c>
      <c r="B767" s="105" t="s">
        <v>2378</v>
      </c>
      <c r="C767" s="105">
        <v>5</v>
      </c>
      <c r="D767" s="110">
        <v>0.0013182928287017736</v>
      </c>
      <c r="E767" s="110">
        <v>2.3442694354769933</v>
      </c>
      <c r="F767" s="105" t="s">
        <v>2310</v>
      </c>
      <c r="G767" s="105" t="b">
        <v>0</v>
      </c>
      <c r="H767" s="105" t="b">
        <v>0</v>
      </c>
      <c r="I767" s="105" t="b">
        <v>0</v>
      </c>
      <c r="J767" s="105" t="b">
        <v>0</v>
      </c>
      <c r="K767" s="105" t="b">
        <v>0</v>
      </c>
      <c r="L767" s="105" t="b">
        <v>0</v>
      </c>
    </row>
    <row r="768" spans="1:12" ht="15">
      <c r="A768" s="105" t="s">
        <v>2338</v>
      </c>
      <c r="B768" s="105" t="s">
        <v>2419</v>
      </c>
      <c r="C768" s="105">
        <v>5</v>
      </c>
      <c r="D768" s="110">
        <v>0.0013182928287017736</v>
      </c>
      <c r="E768" s="110">
        <v>1.7354760614900626</v>
      </c>
      <c r="F768" s="105" t="s">
        <v>2310</v>
      </c>
      <c r="G768" s="105" t="b">
        <v>0</v>
      </c>
      <c r="H768" s="105" t="b">
        <v>0</v>
      </c>
      <c r="I768" s="105" t="b">
        <v>0</v>
      </c>
      <c r="J768" s="105" t="b">
        <v>0</v>
      </c>
      <c r="K768" s="105" t="b">
        <v>1</v>
      </c>
      <c r="L768" s="105" t="b">
        <v>0</v>
      </c>
    </row>
    <row r="769" spans="1:12" ht="15">
      <c r="A769" s="105" t="s">
        <v>2347</v>
      </c>
      <c r="B769" s="105" t="s">
        <v>2338</v>
      </c>
      <c r="C769" s="105">
        <v>5</v>
      </c>
      <c r="D769" s="110">
        <v>0.0013182928287017736</v>
      </c>
      <c r="E769" s="110">
        <v>1.2873645841405208</v>
      </c>
      <c r="F769" s="105" t="s">
        <v>2310</v>
      </c>
      <c r="G769" s="105" t="b">
        <v>0</v>
      </c>
      <c r="H769" s="105" t="b">
        <v>0</v>
      </c>
      <c r="I769" s="105" t="b">
        <v>0</v>
      </c>
      <c r="J769" s="105" t="b">
        <v>0</v>
      </c>
      <c r="K769" s="105" t="b">
        <v>0</v>
      </c>
      <c r="L769" s="105" t="b">
        <v>0</v>
      </c>
    </row>
    <row r="770" spans="1:12" ht="15">
      <c r="A770" s="105" t="s">
        <v>2370</v>
      </c>
      <c r="B770" s="105" t="s">
        <v>2653</v>
      </c>
      <c r="C770" s="105">
        <v>5</v>
      </c>
      <c r="D770" s="110">
        <v>0.0013823952318027504</v>
      </c>
      <c r="E770" s="110">
        <v>2.4876915777793065</v>
      </c>
      <c r="F770" s="105" t="s">
        <v>2310</v>
      </c>
      <c r="G770" s="105" t="b">
        <v>1</v>
      </c>
      <c r="H770" s="105" t="b">
        <v>0</v>
      </c>
      <c r="I770" s="105" t="b">
        <v>0</v>
      </c>
      <c r="J770" s="105" t="b">
        <v>0</v>
      </c>
      <c r="K770" s="105" t="b">
        <v>0</v>
      </c>
      <c r="L770" s="105" t="b">
        <v>0</v>
      </c>
    </row>
    <row r="771" spans="1:12" ht="15">
      <c r="A771" s="105" t="s">
        <v>2653</v>
      </c>
      <c r="B771" s="105" t="s">
        <v>2595</v>
      </c>
      <c r="C771" s="105">
        <v>5</v>
      </c>
      <c r="D771" s="110">
        <v>0.0013823952318027504</v>
      </c>
      <c r="E771" s="110">
        <v>3.0712681634132557</v>
      </c>
      <c r="F771" s="105" t="s">
        <v>2310</v>
      </c>
      <c r="G771" s="105" t="b">
        <v>0</v>
      </c>
      <c r="H771" s="105" t="b">
        <v>0</v>
      </c>
      <c r="I771" s="105" t="b">
        <v>0</v>
      </c>
      <c r="J771" s="105" t="b">
        <v>0</v>
      </c>
      <c r="K771" s="105" t="b">
        <v>0</v>
      </c>
      <c r="L771" s="105" t="b">
        <v>0</v>
      </c>
    </row>
    <row r="772" spans="1:12" ht="15">
      <c r="A772" s="105" t="s">
        <v>2409</v>
      </c>
      <c r="B772" s="105" t="s">
        <v>2673</v>
      </c>
      <c r="C772" s="105">
        <v>5</v>
      </c>
      <c r="D772" s="110">
        <v>0.0013823952318027504</v>
      </c>
      <c r="E772" s="110">
        <v>2.673328154741218</v>
      </c>
      <c r="F772" s="105" t="s">
        <v>2310</v>
      </c>
      <c r="G772" s="105" t="b">
        <v>0</v>
      </c>
      <c r="H772" s="105" t="b">
        <v>0</v>
      </c>
      <c r="I772" s="105" t="b">
        <v>0</v>
      </c>
      <c r="J772" s="105" t="b">
        <v>0</v>
      </c>
      <c r="K772" s="105" t="b">
        <v>0</v>
      </c>
      <c r="L772" s="105" t="b">
        <v>0</v>
      </c>
    </row>
    <row r="773" spans="1:12" ht="15">
      <c r="A773" s="105" t="s">
        <v>2375</v>
      </c>
      <c r="B773" s="105" t="s">
        <v>2333</v>
      </c>
      <c r="C773" s="105">
        <v>5</v>
      </c>
      <c r="D773" s="110">
        <v>0.0013182928287017736</v>
      </c>
      <c r="E773" s="110">
        <v>1.3734578246044757</v>
      </c>
      <c r="F773" s="105" t="s">
        <v>2310</v>
      </c>
      <c r="G773" s="105" t="b">
        <v>0</v>
      </c>
      <c r="H773" s="105" t="b">
        <v>0</v>
      </c>
      <c r="I773" s="105" t="b">
        <v>0</v>
      </c>
      <c r="J773" s="105" t="b">
        <v>0</v>
      </c>
      <c r="K773" s="105" t="b">
        <v>0</v>
      </c>
      <c r="L773" s="105" t="b">
        <v>0</v>
      </c>
    </row>
    <row r="774" spans="1:12" ht="15">
      <c r="A774" s="105" t="s">
        <v>2446</v>
      </c>
      <c r="B774" s="105" t="s">
        <v>2480</v>
      </c>
      <c r="C774" s="105">
        <v>5</v>
      </c>
      <c r="D774" s="110">
        <v>0.0013182928287017736</v>
      </c>
      <c r="E774" s="110">
        <v>2.552754223535368</v>
      </c>
      <c r="F774" s="105" t="s">
        <v>2310</v>
      </c>
      <c r="G774" s="105" t="b">
        <v>0</v>
      </c>
      <c r="H774" s="105" t="b">
        <v>0</v>
      </c>
      <c r="I774" s="105" t="b">
        <v>0</v>
      </c>
      <c r="J774" s="105" t="b">
        <v>0</v>
      </c>
      <c r="K774" s="105" t="b">
        <v>0</v>
      </c>
      <c r="L774" s="105" t="b">
        <v>0</v>
      </c>
    </row>
    <row r="775" spans="1:12" ht="15">
      <c r="A775" s="105" t="s">
        <v>2644</v>
      </c>
      <c r="B775" s="105" t="s">
        <v>2414</v>
      </c>
      <c r="C775" s="105">
        <v>5</v>
      </c>
      <c r="D775" s="110">
        <v>0.0013182928287017736</v>
      </c>
      <c r="E775" s="110">
        <v>2.7032913781186614</v>
      </c>
      <c r="F775" s="105" t="s">
        <v>2310</v>
      </c>
      <c r="G775" s="105" t="b">
        <v>0</v>
      </c>
      <c r="H775" s="105" t="b">
        <v>0</v>
      </c>
      <c r="I775" s="105" t="b">
        <v>0</v>
      </c>
      <c r="J775" s="105" t="b">
        <v>0</v>
      </c>
      <c r="K775" s="105" t="b">
        <v>0</v>
      </c>
      <c r="L775" s="105" t="b">
        <v>0</v>
      </c>
    </row>
    <row r="776" spans="1:12" ht="15">
      <c r="A776" s="105" t="s">
        <v>2484</v>
      </c>
      <c r="B776" s="105" t="s">
        <v>2335</v>
      </c>
      <c r="C776" s="105">
        <v>5</v>
      </c>
      <c r="D776" s="110">
        <v>0.0013182928287017736</v>
      </c>
      <c r="E776" s="110">
        <v>1.8159956583099497</v>
      </c>
      <c r="F776" s="105" t="s">
        <v>2310</v>
      </c>
      <c r="G776" s="105" t="b">
        <v>0</v>
      </c>
      <c r="H776" s="105" t="b">
        <v>0</v>
      </c>
      <c r="I776" s="105" t="b">
        <v>0</v>
      </c>
      <c r="J776" s="105" t="b">
        <v>0</v>
      </c>
      <c r="K776" s="105" t="b">
        <v>0</v>
      </c>
      <c r="L776" s="105" t="b">
        <v>0</v>
      </c>
    </row>
    <row r="777" spans="1:12" ht="15">
      <c r="A777" s="105" t="s">
        <v>2468</v>
      </c>
      <c r="B777" s="105" t="s">
        <v>2531</v>
      </c>
      <c r="C777" s="105">
        <v>5</v>
      </c>
      <c r="D777" s="110">
        <v>0.0013182928287017736</v>
      </c>
      <c r="E777" s="110">
        <v>2.7490488686793366</v>
      </c>
      <c r="F777" s="105" t="s">
        <v>2310</v>
      </c>
      <c r="G777" s="105" t="b">
        <v>0</v>
      </c>
      <c r="H777" s="105" t="b">
        <v>0</v>
      </c>
      <c r="I777" s="105" t="b">
        <v>0</v>
      </c>
      <c r="J777" s="105" t="b">
        <v>0</v>
      </c>
      <c r="K777" s="105" t="b">
        <v>0</v>
      </c>
      <c r="L777" s="105" t="b">
        <v>0</v>
      </c>
    </row>
    <row r="778" spans="1:12" ht="15">
      <c r="A778" s="105" t="s">
        <v>2357</v>
      </c>
      <c r="B778" s="105" t="s">
        <v>2646</v>
      </c>
      <c r="C778" s="105">
        <v>5</v>
      </c>
      <c r="D778" s="110">
        <v>0.0013182928287017736</v>
      </c>
      <c r="E778" s="110">
        <v>2.372298159077237</v>
      </c>
      <c r="F778" s="105" t="s">
        <v>2310</v>
      </c>
      <c r="G778" s="105" t="b">
        <v>0</v>
      </c>
      <c r="H778" s="105" t="b">
        <v>0</v>
      </c>
      <c r="I778" s="105" t="b">
        <v>0</v>
      </c>
      <c r="J778" s="105" t="b">
        <v>0</v>
      </c>
      <c r="K778" s="105" t="b">
        <v>0</v>
      </c>
      <c r="L778" s="105" t="b">
        <v>0</v>
      </c>
    </row>
    <row r="779" spans="1:12" ht="15">
      <c r="A779" s="105" t="s">
        <v>2579</v>
      </c>
      <c r="B779" s="105" t="s">
        <v>2637</v>
      </c>
      <c r="C779" s="105">
        <v>5</v>
      </c>
      <c r="D779" s="110">
        <v>0.0013182928287017736</v>
      </c>
      <c r="E779" s="110">
        <v>3.0712681634132557</v>
      </c>
      <c r="F779" s="105" t="s">
        <v>2310</v>
      </c>
      <c r="G779" s="105" t="b">
        <v>0</v>
      </c>
      <c r="H779" s="105" t="b">
        <v>0</v>
      </c>
      <c r="I779" s="105" t="b">
        <v>0</v>
      </c>
      <c r="J779" s="105" t="b">
        <v>0</v>
      </c>
      <c r="K779" s="105" t="b">
        <v>0</v>
      </c>
      <c r="L779" s="105" t="b">
        <v>0</v>
      </c>
    </row>
    <row r="780" spans="1:12" ht="15">
      <c r="A780" s="105" t="s">
        <v>2342</v>
      </c>
      <c r="B780" s="105" t="s">
        <v>2368</v>
      </c>
      <c r="C780" s="105">
        <v>5</v>
      </c>
      <c r="D780" s="110">
        <v>0.0013823952318027504</v>
      </c>
      <c r="E780" s="110">
        <v>1.6029208330010984</v>
      </c>
      <c r="F780" s="105" t="s">
        <v>2310</v>
      </c>
      <c r="G780" s="105" t="b">
        <v>1</v>
      </c>
      <c r="H780" s="105" t="b">
        <v>0</v>
      </c>
      <c r="I780" s="105" t="b">
        <v>0</v>
      </c>
      <c r="J780" s="105" t="b">
        <v>0</v>
      </c>
      <c r="K780" s="105" t="b">
        <v>0</v>
      </c>
      <c r="L780" s="105" t="b">
        <v>0</v>
      </c>
    </row>
    <row r="781" spans="1:12" ht="15">
      <c r="A781" s="105" t="s">
        <v>2351</v>
      </c>
      <c r="B781" s="105" t="s">
        <v>2336</v>
      </c>
      <c r="C781" s="105">
        <v>5</v>
      </c>
      <c r="D781" s="110">
        <v>0.0013823952318027504</v>
      </c>
      <c r="E781" s="110">
        <v>1.3230801364070552</v>
      </c>
      <c r="F781" s="105" t="s">
        <v>2310</v>
      </c>
      <c r="G781" s="105" t="b">
        <v>0</v>
      </c>
      <c r="H781" s="105" t="b">
        <v>0</v>
      </c>
      <c r="I781" s="105" t="b">
        <v>0</v>
      </c>
      <c r="J781" s="105" t="b">
        <v>0</v>
      </c>
      <c r="K781" s="105" t="b">
        <v>0</v>
      </c>
      <c r="L781" s="105" t="b">
        <v>0</v>
      </c>
    </row>
    <row r="782" spans="1:12" ht="15">
      <c r="A782" s="105" t="s">
        <v>2386</v>
      </c>
      <c r="B782" s="105" t="s">
        <v>2340</v>
      </c>
      <c r="C782" s="105">
        <v>5</v>
      </c>
      <c r="D782" s="110">
        <v>0.0013182928287017736</v>
      </c>
      <c r="E782" s="110">
        <v>1.5794397371515756</v>
      </c>
      <c r="F782" s="105" t="s">
        <v>2310</v>
      </c>
      <c r="G782" s="105" t="b">
        <v>1</v>
      </c>
      <c r="H782" s="105" t="b">
        <v>0</v>
      </c>
      <c r="I782" s="105" t="b">
        <v>0</v>
      </c>
      <c r="J782" s="105" t="b">
        <v>0</v>
      </c>
      <c r="K782" s="105" t="b">
        <v>0</v>
      </c>
      <c r="L782" s="105" t="b">
        <v>0</v>
      </c>
    </row>
    <row r="783" spans="1:12" ht="15">
      <c r="A783" s="105" t="s">
        <v>2334</v>
      </c>
      <c r="B783" s="105" t="s">
        <v>2393</v>
      </c>
      <c r="C783" s="105">
        <v>5</v>
      </c>
      <c r="D783" s="110">
        <v>0.0013182928287017736</v>
      </c>
      <c r="E783" s="110">
        <v>1.5247254999351247</v>
      </c>
      <c r="F783" s="105" t="s">
        <v>2310</v>
      </c>
      <c r="G783" s="105" t="b">
        <v>0</v>
      </c>
      <c r="H783" s="105" t="b">
        <v>0</v>
      </c>
      <c r="I783" s="105" t="b">
        <v>0</v>
      </c>
      <c r="J783" s="105" t="b">
        <v>0</v>
      </c>
      <c r="K783" s="105" t="b">
        <v>0</v>
      </c>
      <c r="L783" s="105" t="b">
        <v>0</v>
      </c>
    </row>
    <row r="784" spans="1:12" ht="15">
      <c r="A784" s="105" t="s">
        <v>2357</v>
      </c>
      <c r="B784" s="105" t="s">
        <v>2393</v>
      </c>
      <c r="C784" s="105">
        <v>5</v>
      </c>
      <c r="D784" s="110">
        <v>0.0013182928287017736</v>
      </c>
      <c r="E784" s="110">
        <v>1.8671481807573311</v>
      </c>
      <c r="F784" s="105" t="s">
        <v>2310</v>
      </c>
      <c r="G784" s="105" t="b">
        <v>0</v>
      </c>
      <c r="H784" s="105" t="b">
        <v>0</v>
      </c>
      <c r="I784" s="105" t="b">
        <v>0</v>
      </c>
      <c r="J784" s="105" t="b">
        <v>0</v>
      </c>
      <c r="K784" s="105" t="b">
        <v>0</v>
      </c>
      <c r="L784" s="105" t="b">
        <v>0</v>
      </c>
    </row>
    <row r="785" spans="1:12" ht="15">
      <c r="A785" s="105" t="s">
        <v>2358</v>
      </c>
      <c r="B785" s="105" t="s">
        <v>2657</v>
      </c>
      <c r="C785" s="105">
        <v>5</v>
      </c>
      <c r="D785" s="110">
        <v>0.0013823952318027504</v>
      </c>
      <c r="E785" s="110">
        <v>2.3580577199626265</v>
      </c>
      <c r="F785" s="105" t="s">
        <v>2310</v>
      </c>
      <c r="G785" s="105" t="b">
        <v>0</v>
      </c>
      <c r="H785" s="105" t="b">
        <v>0</v>
      </c>
      <c r="I785" s="105" t="b">
        <v>0</v>
      </c>
      <c r="J785" s="105" t="b">
        <v>0</v>
      </c>
      <c r="K785" s="105" t="b">
        <v>0</v>
      </c>
      <c r="L785" s="105" t="b">
        <v>0</v>
      </c>
    </row>
    <row r="786" spans="1:12" ht="15">
      <c r="A786" s="105" t="s">
        <v>2387</v>
      </c>
      <c r="B786" s="105" t="s">
        <v>2392</v>
      </c>
      <c r="C786" s="105">
        <v>4</v>
      </c>
      <c r="D786" s="110">
        <v>0.0011059161854422004</v>
      </c>
      <c r="E786" s="110">
        <v>1.9174532990687267</v>
      </c>
      <c r="F786" s="105" t="s">
        <v>2310</v>
      </c>
      <c r="G786" s="105" t="b">
        <v>0</v>
      </c>
      <c r="H786" s="105" t="b">
        <v>0</v>
      </c>
      <c r="I786" s="105" t="b">
        <v>0</v>
      </c>
      <c r="J786" s="105" t="b">
        <v>0</v>
      </c>
      <c r="K786" s="105" t="b">
        <v>0</v>
      </c>
      <c r="L786" s="105" t="b">
        <v>0</v>
      </c>
    </row>
    <row r="787" spans="1:12" ht="15">
      <c r="A787" s="105" t="s">
        <v>2338</v>
      </c>
      <c r="B787" s="105" t="s">
        <v>2398</v>
      </c>
      <c r="C787" s="105">
        <v>4</v>
      </c>
      <c r="D787" s="110">
        <v>0.0011059161854422004</v>
      </c>
      <c r="E787" s="110">
        <v>1.522060479410569</v>
      </c>
      <c r="F787" s="105" t="s">
        <v>2310</v>
      </c>
      <c r="G787" s="105" t="b">
        <v>0</v>
      </c>
      <c r="H787" s="105" t="b">
        <v>0</v>
      </c>
      <c r="I787" s="105" t="b">
        <v>0</v>
      </c>
      <c r="J787" s="105" t="b">
        <v>1</v>
      </c>
      <c r="K787" s="105" t="b">
        <v>0</v>
      </c>
      <c r="L787" s="105" t="b">
        <v>0</v>
      </c>
    </row>
    <row r="788" spans="1:12" ht="15">
      <c r="A788" s="105" t="s">
        <v>2352</v>
      </c>
      <c r="B788" s="105" t="s">
        <v>2343</v>
      </c>
      <c r="C788" s="105">
        <v>4</v>
      </c>
      <c r="D788" s="110">
        <v>0.0011059161854422004</v>
      </c>
      <c r="E788" s="110">
        <v>1.2739429051949998</v>
      </c>
      <c r="F788" s="105" t="s">
        <v>2310</v>
      </c>
      <c r="G788" s="105" t="b">
        <v>0</v>
      </c>
      <c r="H788" s="105" t="b">
        <v>0</v>
      </c>
      <c r="I788" s="105" t="b">
        <v>0</v>
      </c>
      <c r="J788" s="105" t="b">
        <v>0</v>
      </c>
      <c r="K788" s="105" t="b">
        <v>0</v>
      </c>
      <c r="L788" s="105" t="b">
        <v>0</v>
      </c>
    </row>
    <row r="789" spans="1:12" ht="15">
      <c r="A789" s="105" t="s">
        <v>2386</v>
      </c>
      <c r="B789" s="105" t="s">
        <v>2435</v>
      </c>
      <c r="C789" s="105">
        <v>4</v>
      </c>
      <c r="D789" s="110">
        <v>0.0011059161854422004</v>
      </c>
      <c r="E789" s="110">
        <v>2.1727258041720328</v>
      </c>
      <c r="F789" s="105" t="s">
        <v>2310</v>
      </c>
      <c r="G789" s="105" t="b">
        <v>1</v>
      </c>
      <c r="H789" s="105" t="b">
        <v>0</v>
      </c>
      <c r="I789" s="105" t="b">
        <v>0</v>
      </c>
      <c r="J789" s="105" t="b">
        <v>0</v>
      </c>
      <c r="K789" s="105" t="b">
        <v>0</v>
      </c>
      <c r="L789" s="105" t="b">
        <v>0</v>
      </c>
    </row>
    <row r="790" spans="1:12" ht="15">
      <c r="A790" s="105" t="s">
        <v>2446</v>
      </c>
      <c r="B790" s="105" t="s">
        <v>2439</v>
      </c>
      <c r="C790" s="105">
        <v>4</v>
      </c>
      <c r="D790" s="110">
        <v>0.0011059161854422004</v>
      </c>
      <c r="E790" s="110">
        <v>2.368694034808412</v>
      </c>
      <c r="F790" s="105" t="s">
        <v>2310</v>
      </c>
      <c r="G790" s="105" t="b">
        <v>0</v>
      </c>
      <c r="H790" s="105" t="b">
        <v>0</v>
      </c>
      <c r="I790" s="105" t="b">
        <v>0</v>
      </c>
      <c r="J790" s="105" t="b">
        <v>0</v>
      </c>
      <c r="K790" s="105" t="b">
        <v>0</v>
      </c>
      <c r="L790" s="105" t="b">
        <v>0</v>
      </c>
    </row>
    <row r="791" spans="1:12" ht="15">
      <c r="A791" s="105" t="s">
        <v>2374</v>
      </c>
      <c r="B791" s="105" t="s">
        <v>2342</v>
      </c>
      <c r="C791" s="105">
        <v>4</v>
      </c>
      <c r="D791" s="110">
        <v>0.0011059161854422004</v>
      </c>
      <c r="E791" s="110">
        <v>1.4972368956855369</v>
      </c>
      <c r="F791" s="105" t="s">
        <v>2310</v>
      </c>
      <c r="G791" s="105" t="b">
        <v>0</v>
      </c>
      <c r="H791" s="105" t="b">
        <v>0</v>
      </c>
      <c r="I791" s="105" t="b">
        <v>0</v>
      </c>
      <c r="J791" s="105" t="b">
        <v>1</v>
      </c>
      <c r="K791" s="105" t="b">
        <v>0</v>
      </c>
      <c r="L791" s="105" t="b">
        <v>0</v>
      </c>
    </row>
    <row r="792" spans="1:12" ht="15">
      <c r="A792" s="105" t="s">
        <v>2413</v>
      </c>
      <c r="B792" s="105" t="s">
        <v>2585</v>
      </c>
      <c r="C792" s="105">
        <v>4</v>
      </c>
      <c r="D792" s="110">
        <v>0.0011059161854422004</v>
      </c>
      <c r="E792" s="110">
        <v>2.6063813651106047</v>
      </c>
      <c r="F792" s="105" t="s">
        <v>2310</v>
      </c>
      <c r="G792" s="105" t="b">
        <v>0</v>
      </c>
      <c r="H792" s="105" t="b">
        <v>0</v>
      </c>
      <c r="I792" s="105" t="b">
        <v>0</v>
      </c>
      <c r="J792" s="105" t="b">
        <v>0</v>
      </c>
      <c r="K792" s="105" t="b">
        <v>0</v>
      </c>
      <c r="L792" s="105" t="b">
        <v>0</v>
      </c>
    </row>
    <row r="793" spans="1:12" ht="15">
      <c r="A793" s="105" t="s">
        <v>2343</v>
      </c>
      <c r="B793" s="105" t="s">
        <v>2523</v>
      </c>
      <c r="C793" s="105">
        <v>4</v>
      </c>
      <c r="D793" s="110">
        <v>0.0011059161854422004</v>
      </c>
      <c r="E793" s="110">
        <v>1.9049367416467309</v>
      </c>
      <c r="F793" s="105" t="s">
        <v>2310</v>
      </c>
      <c r="G793" s="105" t="b">
        <v>0</v>
      </c>
      <c r="H793" s="105" t="b">
        <v>0</v>
      </c>
      <c r="I793" s="105" t="b">
        <v>0</v>
      </c>
      <c r="J793" s="105" t="b">
        <v>0</v>
      </c>
      <c r="K793" s="105" t="b">
        <v>0</v>
      </c>
      <c r="L793" s="105" t="b">
        <v>0</v>
      </c>
    </row>
    <row r="794" spans="1:12" ht="15">
      <c r="A794" s="105" t="s">
        <v>2347</v>
      </c>
      <c r="B794" s="105" t="s">
        <v>2674</v>
      </c>
      <c r="C794" s="105">
        <v>4</v>
      </c>
      <c r="D794" s="110">
        <v>0.0011059161854422004</v>
      </c>
      <c r="E794" s="110">
        <v>2.1727258041720328</v>
      </c>
      <c r="F794" s="105" t="s">
        <v>2310</v>
      </c>
      <c r="G794" s="105" t="b">
        <v>0</v>
      </c>
      <c r="H794" s="105" t="b">
        <v>0</v>
      </c>
      <c r="I794" s="105" t="b">
        <v>0</v>
      </c>
      <c r="J794" s="105" t="b">
        <v>0</v>
      </c>
      <c r="K794" s="105" t="b">
        <v>0</v>
      </c>
      <c r="L794" s="105" t="b">
        <v>0</v>
      </c>
    </row>
    <row r="795" spans="1:12" ht="15">
      <c r="A795" s="105" t="s">
        <v>2370</v>
      </c>
      <c r="B795" s="105" t="s">
        <v>2552</v>
      </c>
      <c r="C795" s="105">
        <v>4</v>
      </c>
      <c r="D795" s="110">
        <v>0.0011059161854422004</v>
      </c>
      <c r="E795" s="110">
        <v>2.311600318723625</v>
      </c>
      <c r="F795" s="105" t="s">
        <v>2310</v>
      </c>
      <c r="G795" s="105" t="b">
        <v>1</v>
      </c>
      <c r="H795" s="105" t="b">
        <v>0</v>
      </c>
      <c r="I795" s="105" t="b">
        <v>0</v>
      </c>
      <c r="J795" s="105" t="b">
        <v>0</v>
      </c>
      <c r="K795" s="105" t="b">
        <v>0</v>
      </c>
      <c r="L795" s="105" t="b">
        <v>0</v>
      </c>
    </row>
    <row r="796" spans="1:12" ht="15">
      <c r="A796" s="105" t="s">
        <v>2552</v>
      </c>
      <c r="B796" s="105" t="s">
        <v>2344</v>
      </c>
      <c r="C796" s="105">
        <v>4</v>
      </c>
      <c r="D796" s="110">
        <v>0.0011059161854422004</v>
      </c>
      <c r="E796" s="110">
        <v>1.9831320747127044</v>
      </c>
      <c r="F796" s="105" t="s">
        <v>2310</v>
      </c>
      <c r="G796" s="105" t="b">
        <v>0</v>
      </c>
      <c r="H796" s="105" t="b">
        <v>0</v>
      </c>
      <c r="I796" s="105" t="b">
        <v>0</v>
      </c>
      <c r="J796" s="105" t="b">
        <v>0</v>
      </c>
      <c r="K796" s="105" t="b">
        <v>0</v>
      </c>
      <c r="L796" s="105" t="b">
        <v>0</v>
      </c>
    </row>
    <row r="797" spans="1:12" ht="15">
      <c r="A797" s="105" t="s">
        <v>2768</v>
      </c>
      <c r="B797" s="105" t="s">
        <v>2549</v>
      </c>
      <c r="C797" s="105">
        <v>4</v>
      </c>
      <c r="D797" s="110">
        <v>0.0011059161854422004</v>
      </c>
      <c r="E797" s="110">
        <v>3.0043213737826426</v>
      </c>
      <c r="F797" s="105" t="s">
        <v>2310</v>
      </c>
      <c r="G797" s="105" t="b">
        <v>0</v>
      </c>
      <c r="H797" s="105" t="b">
        <v>0</v>
      </c>
      <c r="I797" s="105" t="b">
        <v>0</v>
      </c>
      <c r="J797" s="105" t="b">
        <v>0</v>
      </c>
      <c r="K797" s="105" t="b">
        <v>0</v>
      </c>
      <c r="L797" s="105" t="b">
        <v>0</v>
      </c>
    </row>
    <row r="798" spans="1:12" ht="15">
      <c r="A798" s="105" t="s">
        <v>2388</v>
      </c>
      <c r="B798" s="105" t="s">
        <v>2761</v>
      </c>
      <c r="C798" s="105">
        <v>4</v>
      </c>
      <c r="D798" s="110">
        <v>0.0011059161854422004</v>
      </c>
      <c r="E798" s="110">
        <v>2.5706658128440703</v>
      </c>
      <c r="F798" s="105" t="s">
        <v>2310</v>
      </c>
      <c r="G798" s="105" t="b">
        <v>0</v>
      </c>
      <c r="H798" s="105" t="b">
        <v>0</v>
      </c>
      <c r="I798" s="105" t="b">
        <v>0</v>
      </c>
      <c r="J798" s="105" t="b">
        <v>0</v>
      </c>
      <c r="K798" s="105" t="b">
        <v>0</v>
      </c>
      <c r="L798" s="105" t="b">
        <v>0</v>
      </c>
    </row>
    <row r="799" spans="1:12" ht="15">
      <c r="A799" s="105" t="s">
        <v>2486</v>
      </c>
      <c r="B799" s="105" t="s">
        <v>2340</v>
      </c>
      <c r="C799" s="105">
        <v>4</v>
      </c>
      <c r="D799" s="110">
        <v>0.0011059161854422004</v>
      </c>
      <c r="E799" s="110">
        <v>1.8070408156570232</v>
      </c>
      <c r="F799" s="105" t="s">
        <v>2310</v>
      </c>
      <c r="G799" s="105" t="b">
        <v>0</v>
      </c>
      <c r="H799" s="105" t="b">
        <v>0</v>
      </c>
      <c r="I799" s="105" t="b">
        <v>0</v>
      </c>
      <c r="J799" s="105" t="b">
        <v>0</v>
      </c>
      <c r="K799" s="105" t="b">
        <v>0</v>
      </c>
      <c r="L799" s="105" t="b">
        <v>0</v>
      </c>
    </row>
    <row r="800" spans="1:12" ht="15">
      <c r="A800" s="105" t="s">
        <v>2468</v>
      </c>
      <c r="B800" s="105" t="s">
        <v>2713</v>
      </c>
      <c r="C800" s="105">
        <v>4</v>
      </c>
      <c r="D800" s="110">
        <v>0.0011059161854422004</v>
      </c>
      <c r="E800" s="110">
        <v>2.8951769043575744</v>
      </c>
      <c r="F800" s="105" t="s">
        <v>2310</v>
      </c>
      <c r="G800" s="105" t="b">
        <v>0</v>
      </c>
      <c r="H800" s="105" t="b">
        <v>0</v>
      </c>
      <c r="I800" s="105" t="b">
        <v>0</v>
      </c>
      <c r="J800" s="105" t="b">
        <v>0</v>
      </c>
      <c r="K800" s="105" t="b">
        <v>0</v>
      </c>
      <c r="L800" s="105" t="b">
        <v>0</v>
      </c>
    </row>
    <row r="801" spans="1:12" ht="15">
      <c r="A801" s="105" t="s">
        <v>2331</v>
      </c>
      <c r="B801" s="105" t="s">
        <v>2419</v>
      </c>
      <c r="C801" s="105">
        <v>4</v>
      </c>
      <c r="D801" s="110">
        <v>0.0011059161854422004</v>
      </c>
      <c r="E801" s="110">
        <v>1.4184579604419512</v>
      </c>
      <c r="F801" s="105" t="s">
        <v>2310</v>
      </c>
      <c r="G801" s="105" t="b">
        <v>0</v>
      </c>
      <c r="H801" s="105" t="b">
        <v>0</v>
      </c>
      <c r="I801" s="105" t="b">
        <v>0</v>
      </c>
      <c r="J801" s="105" t="b">
        <v>0</v>
      </c>
      <c r="K801" s="105" t="b">
        <v>1</v>
      </c>
      <c r="L801" s="105" t="b">
        <v>0</v>
      </c>
    </row>
    <row r="802" spans="1:12" ht="15">
      <c r="A802" s="105" t="s">
        <v>2331</v>
      </c>
      <c r="B802" s="105" t="s">
        <v>2622</v>
      </c>
      <c r="C802" s="105">
        <v>4</v>
      </c>
      <c r="D802" s="110">
        <v>0.0011059161854422004</v>
      </c>
      <c r="E802" s="110">
        <v>1.8334313084127691</v>
      </c>
      <c r="F802" s="105" t="s">
        <v>2310</v>
      </c>
      <c r="G802" s="105" t="b">
        <v>0</v>
      </c>
      <c r="H802" s="105" t="b">
        <v>0</v>
      </c>
      <c r="I802" s="105" t="b">
        <v>0</v>
      </c>
      <c r="J802" s="105" t="b">
        <v>0</v>
      </c>
      <c r="K802" s="105" t="b">
        <v>0</v>
      </c>
      <c r="L802" s="105" t="b">
        <v>0</v>
      </c>
    </row>
    <row r="803" spans="1:12" ht="15">
      <c r="A803" s="105" t="s">
        <v>2404</v>
      </c>
      <c r="B803" s="105" t="s">
        <v>2336</v>
      </c>
      <c r="C803" s="105">
        <v>4</v>
      </c>
      <c r="D803" s="110">
        <v>0.0011059161854422004</v>
      </c>
      <c r="E803" s="110">
        <v>1.52720011906298</v>
      </c>
      <c r="F803" s="105" t="s">
        <v>2310</v>
      </c>
      <c r="G803" s="105" t="b">
        <v>1</v>
      </c>
      <c r="H803" s="105" t="b">
        <v>0</v>
      </c>
      <c r="I803" s="105" t="b">
        <v>0</v>
      </c>
      <c r="J803" s="105" t="b">
        <v>0</v>
      </c>
      <c r="K803" s="105" t="b">
        <v>0</v>
      </c>
      <c r="L803" s="105" t="b">
        <v>0</v>
      </c>
    </row>
    <row r="804" spans="1:12" ht="15">
      <c r="A804" s="105" t="s">
        <v>2334</v>
      </c>
      <c r="B804" s="105" t="s">
        <v>2390</v>
      </c>
      <c r="C804" s="105">
        <v>4</v>
      </c>
      <c r="D804" s="110">
        <v>0.0011059161854422004</v>
      </c>
      <c r="E804" s="110">
        <v>1.4014865482047192</v>
      </c>
      <c r="F804" s="105" t="s">
        <v>2310</v>
      </c>
      <c r="G804" s="105" t="b">
        <v>0</v>
      </c>
      <c r="H804" s="105" t="b">
        <v>0</v>
      </c>
      <c r="I804" s="105" t="b">
        <v>0</v>
      </c>
      <c r="J804" s="105" t="b">
        <v>0</v>
      </c>
      <c r="K804" s="105" t="b">
        <v>0</v>
      </c>
      <c r="L804" s="105" t="b">
        <v>0</v>
      </c>
    </row>
    <row r="805" spans="1:12" ht="15">
      <c r="A805" s="105" t="s">
        <v>2344</v>
      </c>
      <c r="B805" s="105" t="s">
        <v>2448</v>
      </c>
      <c r="C805" s="105">
        <v>4</v>
      </c>
      <c r="D805" s="110">
        <v>0.0011059161854422004</v>
      </c>
      <c r="E805" s="110">
        <v>1.8190221129401376</v>
      </c>
      <c r="F805" s="105" t="s">
        <v>2310</v>
      </c>
      <c r="G805" s="105" t="b">
        <v>0</v>
      </c>
      <c r="H805" s="105" t="b">
        <v>0</v>
      </c>
      <c r="I805" s="105" t="b">
        <v>0</v>
      </c>
      <c r="J805" s="105" t="b">
        <v>0</v>
      </c>
      <c r="K805" s="105" t="b">
        <v>1</v>
      </c>
      <c r="L805" s="105" t="b">
        <v>0</v>
      </c>
    </row>
    <row r="806" spans="1:12" ht="15">
      <c r="A806" s="105" t="s">
        <v>2763</v>
      </c>
      <c r="B806" s="105" t="s">
        <v>2764</v>
      </c>
      <c r="C806" s="105">
        <v>4</v>
      </c>
      <c r="D806" s="110">
        <v>0.0011059161854422004</v>
      </c>
      <c r="E806" s="110">
        <v>3.247359422468937</v>
      </c>
      <c r="F806" s="105" t="s">
        <v>2310</v>
      </c>
      <c r="G806" s="105" t="b">
        <v>0</v>
      </c>
      <c r="H806" s="105" t="b">
        <v>0</v>
      </c>
      <c r="I806" s="105" t="b">
        <v>0</v>
      </c>
      <c r="J806" s="105" t="b">
        <v>0</v>
      </c>
      <c r="K806" s="105" t="b">
        <v>0</v>
      </c>
      <c r="L806" s="105" t="b">
        <v>0</v>
      </c>
    </row>
    <row r="807" spans="1:12" ht="15">
      <c r="A807" s="105" t="s">
        <v>2376</v>
      </c>
      <c r="B807" s="105" t="s">
        <v>2348</v>
      </c>
      <c r="C807" s="105">
        <v>4</v>
      </c>
      <c r="D807" s="110">
        <v>0.0011059161854422004</v>
      </c>
      <c r="E807" s="110">
        <v>1.5494765137741324</v>
      </c>
      <c r="F807" s="105" t="s">
        <v>2310</v>
      </c>
      <c r="G807" s="105" t="b">
        <v>0</v>
      </c>
      <c r="H807" s="105" t="b">
        <v>0</v>
      </c>
      <c r="I807" s="105" t="b">
        <v>0</v>
      </c>
      <c r="J807" s="105" t="b">
        <v>0</v>
      </c>
      <c r="K807" s="105" t="b">
        <v>0</v>
      </c>
      <c r="L807" s="105" t="b">
        <v>0</v>
      </c>
    </row>
    <row r="808" spans="1:12" ht="15">
      <c r="A808" s="105" t="s">
        <v>2399</v>
      </c>
      <c r="B808" s="105" t="s">
        <v>2423</v>
      </c>
      <c r="C808" s="105">
        <v>4</v>
      </c>
      <c r="D808" s="110">
        <v>0.0011059161854422004</v>
      </c>
      <c r="E808" s="110">
        <v>2.107087131439751</v>
      </c>
      <c r="F808" s="105" t="s">
        <v>2310</v>
      </c>
      <c r="G808" s="105" t="b">
        <v>0</v>
      </c>
      <c r="H808" s="105" t="b">
        <v>0</v>
      </c>
      <c r="I808" s="105" t="b">
        <v>0</v>
      </c>
      <c r="J808" s="105" t="b">
        <v>0</v>
      </c>
      <c r="K808" s="105" t="b">
        <v>0</v>
      </c>
      <c r="L808" s="105" t="b">
        <v>0</v>
      </c>
    </row>
    <row r="809" spans="1:12" ht="15">
      <c r="A809" s="105" t="s">
        <v>2508</v>
      </c>
      <c r="B809" s="105" t="s">
        <v>2424</v>
      </c>
      <c r="C809" s="105">
        <v>4</v>
      </c>
      <c r="D809" s="110">
        <v>0.0011059161854422004</v>
      </c>
      <c r="E809" s="110">
        <v>2.469208172085293</v>
      </c>
      <c r="F809" s="105" t="s">
        <v>2310</v>
      </c>
      <c r="G809" s="105" t="b">
        <v>0</v>
      </c>
      <c r="H809" s="105" t="b">
        <v>0</v>
      </c>
      <c r="I809" s="105" t="b">
        <v>0</v>
      </c>
      <c r="J809" s="105" t="b">
        <v>0</v>
      </c>
      <c r="K809" s="105" t="b">
        <v>0</v>
      </c>
      <c r="L809" s="105" t="b">
        <v>0</v>
      </c>
    </row>
    <row r="810" spans="1:12" ht="15">
      <c r="A810" s="105" t="s">
        <v>2489</v>
      </c>
      <c r="B810" s="105" t="s">
        <v>2369</v>
      </c>
      <c r="C810" s="105">
        <v>4</v>
      </c>
      <c r="D810" s="110">
        <v>0.0011059161854422004</v>
      </c>
      <c r="E810" s="110">
        <v>2.1355090596679442</v>
      </c>
      <c r="F810" s="105" t="s">
        <v>2310</v>
      </c>
      <c r="G810" s="105" t="b">
        <v>1</v>
      </c>
      <c r="H810" s="105" t="b">
        <v>0</v>
      </c>
      <c r="I810" s="105" t="b">
        <v>0</v>
      </c>
      <c r="J810" s="105" t="b">
        <v>0</v>
      </c>
      <c r="K810" s="105" t="b">
        <v>0</v>
      </c>
      <c r="L810" s="105" t="b">
        <v>0</v>
      </c>
    </row>
    <row r="811" spans="1:12" ht="15">
      <c r="A811" s="105" t="s">
        <v>2382</v>
      </c>
      <c r="B811" s="105" t="s">
        <v>2357</v>
      </c>
      <c r="C811" s="105">
        <v>4</v>
      </c>
      <c r="D811" s="110">
        <v>0.0011059161854422004</v>
      </c>
      <c r="E811" s="110">
        <v>1.6521388556712802</v>
      </c>
      <c r="F811" s="105" t="s">
        <v>2310</v>
      </c>
      <c r="G811" s="105" t="b">
        <v>0</v>
      </c>
      <c r="H811" s="105" t="b">
        <v>0</v>
      </c>
      <c r="I811" s="105" t="b">
        <v>0</v>
      </c>
      <c r="J811" s="105" t="b">
        <v>0</v>
      </c>
      <c r="K811" s="105" t="b">
        <v>0</v>
      </c>
      <c r="L811" s="105" t="b">
        <v>0</v>
      </c>
    </row>
    <row r="812" spans="1:12" ht="15">
      <c r="A812" s="105" t="s">
        <v>2509</v>
      </c>
      <c r="B812" s="105" t="s">
        <v>2706</v>
      </c>
      <c r="C812" s="105">
        <v>4</v>
      </c>
      <c r="D812" s="110">
        <v>0.0011059161854422004</v>
      </c>
      <c r="E812" s="110">
        <v>2.946329426804956</v>
      </c>
      <c r="F812" s="105" t="s">
        <v>2310</v>
      </c>
      <c r="G812" s="105" t="b">
        <v>0</v>
      </c>
      <c r="H812" s="105" t="b">
        <v>0</v>
      </c>
      <c r="I812" s="105" t="b">
        <v>0</v>
      </c>
      <c r="J812" s="105" t="b">
        <v>0</v>
      </c>
      <c r="K812" s="105" t="b">
        <v>0</v>
      </c>
      <c r="L812" s="105" t="b">
        <v>0</v>
      </c>
    </row>
    <row r="813" spans="1:12" ht="15">
      <c r="A813" s="105" t="s">
        <v>2343</v>
      </c>
      <c r="B813" s="105" t="s">
        <v>2399</v>
      </c>
      <c r="C813" s="105">
        <v>4</v>
      </c>
      <c r="D813" s="110">
        <v>0.0011059161854422004</v>
      </c>
      <c r="E813" s="110">
        <v>1.5775778072604003</v>
      </c>
      <c r="F813" s="105" t="s">
        <v>2310</v>
      </c>
      <c r="G813" s="105" t="b">
        <v>0</v>
      </c>
      <c r="H813" s="105" t="b">
        <v>0</v>
      </c>
      <c r="I813" s="105" t="b">
        <v>0</v>
      </c>
      <c r="J813" s="105" t="b">
        <v>0</v>
      </c>
      <c r="K813" s="105" t="b">
        <v>0</v>
      </c>
      <c r="L813" s="105" t="b">
        <v>0</v>
      </c>
    </row>
    <row r="814" spans="1:12" ht="15">
      <c r="A814" s="105" t="s">
        <v>2520</v>
      </c>
      <c r="B814" s="105" t="s">
        <v>2447</v>
      </c>
      <c r="C814" s="105">
        <v>4</v>
      </c>
      <c r="D814" s="110">
        <v>0.0011059161854422004</v>
      </c>
      <c r="E814" s="110">
        <v>2.5069967329746934</v>
      </c>
      <c r="F814" s="105" t="s">
        <v>2310</v>
      </c>
      <c r="G814" s="105" t="b">
        <v>0</v>
      </c>
      <c r="H814" s="105" t="b">
        <v>0</v>
      </c>
      <c r="I814" s="105" t="b">
        <v>0</v>
      </c>
      <c r="J814" s="105" t="b">
        <v>0</v>
      </c>
      <c r="K814" s="105" t="b">
        <v>0</v>
      </c>
      <c r="L814" s="105" t="b">
        <v>0</v>
      </c>
    </row>
    <row r="815" spans="1:12" ht="15">
      <c r="A815" s="105" t="s">
        <v>2506</v>
      </c>
      <c r="B815" s="105" t="s">
        <v>2335</v>
      </c>
      <c r="C815" s="105">
        <v>4</v>
      </c>
      <c r="D815" s="110">
        <v>0.0011059161854422004</v>
      </c>
      <c r="E815" s="110">
        <v>1.7702381677492747</v>
      </c>
      <c r="F815" s="105" t="s">
        <v>2310</v>
      </c>
      <c r="G815" s="105" t="b">
        <v>0</v>
      </c>
      <c r="H815" s="105" t="b">
        <v>0</v>
      </c>
      <c r="I815" s="105" t="b">
        <v>0</v>
      </c>
      <c r="J815" s="105" t="b">
        <v>0</v>
      </c>
      <c r="K815" s="105" t="b">
        <v>0</v>
      </c>
      <c r="L815" s="105" t="b">
        <v>0</v>
      </c>
    </row>
    <row r="816" spans="1:12" ht="15">
      <c r="A816" s="105" t="s">
        <v>2347</v>
      </c>
      <c r="B816" s="105" t="s">
        <v>2506</v>
      </c>
      <c r="C816" s="105">
        <v>4</v>
      </c>
      <c r="D816" s="110">
        <v>0.0011059161854422004</v>
      </c>
      <c r="E816" s="110">
        <v>1.968605821516108</v>
      </c>
      <c r="F816" s="105" t="s">
        <v>2310</v>
      </c>
      <c r="G816" s="105" t="b">
        <v>0</v>
      </c>
      <c r="H816" s="105" t="b">
        <v>0</v>
      </c>
      <c r="I816" s="105" t="b">
        <v>0</v>
      </c>
      <c r="J816" s="105" t="b">
        <v>0</v>
      </c>
      <c r="K816" s="105" t="b">
        <v>0</v>
      </c>
      <c r="L816" s="105" t="b">
        <v>0</v>
      </c>
    </row>
    <row r="817" spans="1:12" ht="15">
      <c r="A817" s="105" t="s">
        <v>2386</v>
      </c>
      <c r="B817" s="105" t="s">
        <v>2387</v>
      </c>
      <c r="C817" s="105">
        <v>3</v>
      </c>
      <c r="D817" s="110">
        <v>0.0008790225617334428</v>
      </c>
      <c r="E817" s="110">
        <v>1.817338146185459</v>
      </c>
      <c r="F817" s="105" t="s">
        <v>2310</v>
      </c>
      <c r="G817" s="105" t="b">
        <v>1</v>
      </c>
      <c r="H817" s="105" t="b">
        <v>0</v>
      </c>
      <c r="I817" s="105" t="b">
        <v>0</v>
      </c>
      <c r="J817" s="105" t="b">
        <v>0</v>
      </c>
      <c r="K817" s="105" t="b">
        <v>0</v>
      </c>
      <c r="L817" s="105" t="b">
        <v>0</v>
      </c>
    </row>
    <row r="818" spans="1:12" ht="15">
      <c r="A818" s="105" t="s">
        <v>2442</v>
      </c>
      <c r="B818" s="105" t="s">
        <v>2367</v>
      </c>
      <c r="C818" s="105">
        <v>3</v>
      </c>
      <c r="D818" s="110">
        <v>0.0008790225617334428</v>
      </c>
      <c r="E818" s="110">
        <v>1.8701746353875188</v>
      </c>
      <c r="F818" s="105" t="s">
        <v>2310</v>
      </c>
      <c r="G818" s="105" t="b">
        <v>0</v>
      </c>
      <c r="H818" s="105" t="b">
        <v>0</v>
      </c>
      <c r="I818" s="105" t="b">
        <v>0</v>
      </c>
      <c r="J818" s="105" t="b">
        <v>0</v>
      </c>
      <c r="K818" s="105" t="b">
        <v>0</v>
      </c>
      <c r="L818" s="105" t="b">
        <v>0</v>
      </c>
    </row>
    <row r="819" spans="1:12" ht="15">
      <c r="A819" s="105" t="s">
        <v>2478</v>
      </c>
      <c r="B819" s="105" t="s">
        <v>2330</v>
      </c>
      <c r="C819" s="105">
        <v>3</v>
      </c>
      <c r="D819" s="110">
        <v>0.0008790225617334428</v>
      </c>
      <c r="E819" s="110">
        <v>1.3820579963663933</v>
      </c>
      <c r="F819" s="105" t="s">
        <v>2310</v>
      </c>
      <c r="G819" s="105" t="b">
        <v>0</v>
      </c>
      <c r="H819" s="105" t="b">
        <v>1</v>
      </c>
      <c r="I819" s="105" t="b">
        <v>0</v>
      </c>
      <c r="J819" s="105" t="b">
        <v>0</v>
      </c>
      <c r="K819" s="105" t="b">
        <v>0</v>
      </c>
      <c r="L819" s="105" t="b">
        <v>0</v>
      </c>
    </row>
    <row r="820" spans="1:12" ht="15">
      <c r="A820" s="105" t="s">
        <v>2330</v>
      </c>
      <c r="B820" s="105" t="s">
        <v>2927</v>
      </c>
      <c r="C820" s="105">
        <v>3</v>
      </c>
      <c r="D820" s="110">
        <v>0.0008790225617334428</v>
      </c>
      <c r="E820" s="110">
        <v>1.8080267286386744</v>
      </c>
      <c r="F820" s="105" t="s">
        <v>2310</v>
      </c>
      <c r="G820" s="105" t="b">
        <v>0</v>
      </c>
      <c r="H820" s="105" t="b">
        <v>0</v>
      </c>
      <c r="I820" s="105" t="b">
        <v>0</v>
      </c>
      <c r="J820" s="105" t="b">
        <v>0</v>
      </c>
      <c r="K820" s="105" t="b">
        <v>0</v>
      </c>
      <c r="L820" s="105" t="b">
        <v>0</v>
      </c>
    </row>
    <row r="821" spans="1:12" ht="15">
      <c r="A821" s="105" t="s">
        <v>2479</v>
      </c>
      <c r="B821" s="105" t="s">
        <v>2965</v>
      </c>
      <c r="C821" s="105">
        <v>3</v>
      </c>
      <c r="D821" s="110">
        <v>0.0009489092897618915</v>
      </c>
      <c r="E821" s="110">
        <v>2.8951769043575744</v>
      </c>
      <c r="F821" s="105" t="s">
        <v>2310</v>
      </c>
      <c r="G821" s="105" t="b">
        <v>0</v>
      </c>
      <c r="H821" s="105" t="b">
        <v>0</v>
      </c>
      <c r="I821" s="105" t="b">
        <v>0</v>
      </c>
      <c r="J821" s="105" t="b">
        <v>0</v>
      </c>
      <c r="K821" s="105" t="b">
        <v>0</v>
      </c>
      <c r="L821" s="105" t="b">
        <v>0</v>
      </c>
    </row>
    <row r="822" spans="1:12" ht="15">
      <c r="A822" s="105" t="s">
        <v>2965</v>
      </c>
      <c r="B822" s="105" t="s">
        <v>2966</v>
      </c>
      <c r="C822" s="105">
        <v>3</v>
      </c>
      <c r="D822" s="110">
        <v>0.0009489092897618915</v>
      </c>
      <c r="E822" s="110">
        <v>3.372298159077237</v>
      </c>
      <c r="F822" s="105" t="s">
        <v>2310</v>
      </c>
      <c r="G822" s="105" t="b">
        <v>0</v>
      </c>
      <c r="H822" s="105" t="b">
        <v>0</v>
      </c>
      <c r="I822" s="105" t="b">
        <v>0</v>
      </c>
      <c r="J822" s="105" t="b">
        <v>0</v>
      </c>
      <c r="K822" s="105" t="b">
        <v>0</v>
      </c>
      <c r="L822" s="105" t="b">
        <v>0</v>
      </c>
    </row>
    <row r="823" spans="1:12" ht="15">
      <c r="A823" s="105" t="s">
        <v>2330</v>
      </c>
      <c r="B823" s="105" t="s">
        <v>2367</v>
      </c>
      <c r="C823" s="105">
        <v>3</v>
      </c>
      <c r="D823" s="110">
        <v>0.0008790225617334428</v>
      </c>
      <c r="E823" s="110">
        <v>0.8701746353875188</v>
      </c>
      <c r="F823" s="105" t="s">
        <v>2310</v>
      </c>
      <c r="G823" s="105" t="b">
        <v>0</v>
      </c>
      <c r="H823" s="105" t="b">
        <v>0</v>
      </c>
      <c r="I823" s="105" t="b">
        <v>0</v>
      </c>
      <c r="J823" s="105" t="b">
        <v>0</v>
      </c>
      <c r="K823" s="105" t="b">
        <v>0</v>
      </c>
      <c r="L823" s="105" t="b">
        <v>0</v>
      </c>
    </row>
    <row r="824" spans="1:12" ht="15">
      <c r="A824" s="105" t="s">
        <v>2364</v>
      </c>
      <c r="B824" s="105" t="s">
        <v>2330</v>
      </c>
      <c r="C824" s="105">
        <v>3</v>
      </c>
      <c r="D824" s="110">
        <v>0.0008790225617334428</v>
      </c>
      <c r="E824" s="110">
        <v>0.8379899520161176</v>
      </c>
      <c r="F824" s="105" t="s">
        <v>2310</v>
      </c>
      <c r="G824" s="105" t="b">
        <v>0</v>
      </c>
      <c r="H824" s="105" t="b">
        <v>1</v>
      </c>
      <c r="I824" s="105" t="b">
        <v>0</v>
      </c>
      <c r="J824" s="105" t="b">
        <v>0</v>
      </c>
      <c r="K824" s="105" t="b">
        <v>0</v>
      </c>
      <c r="L824" s="105" t="b">
        <v>0</v>
      </c>
    </row>
    <row r="825" spans="1:12" ht="15">
      <c r="A825" s="105" t="s">
        <v>2413</v>
      </c>
      <c r="B825" s="105" t="s">
        <v>2338</v>
      </c>
      <c r="C825" s="105">
        <v>3</v>
      </c>
      <c r="D825" s="110">
        <v>0.0008790225617334428</v>
      </c>
      <c r="E825" s="110">
        <v>1.4991713954627366</v>
      </c>
      <c r="F825" s="105" t="s">
        <v>2310</v>
      </c>
      <c r="G825" s="105" t="b">
        <v>0</v>
      </c>
      <c r="H825" s="105" t="b">
        <v>0</v>
      </c>
      <c r="I825" s="105" t="b">
        <v>0</v>
      </c>
      <c r="J825" s="105" t="b">
        <v>0</v>
      </c>
      <c r="K825" s="105" t="b">
        <v>0</v>
      </c>
      <c r="L825" s="105" t="b">
        <v>0</v>
      </c>
    </row>
    <row r="826" spans="1:12" ht="15">
      <c r="A826" s="105" t="s">
        <v>2450</v>
      </c>
      <c r="B826" s="105" t="s">
        <v>2383</v>
      </c>
      <c r="C826" s="105">
        <v>3</v>
      </c>
      <c r="D826" s="110">
        <v>0.0008790225617334428</v>
      </c>
      <c r="E826" s="110">
        <v>1.9629286886244175</v>
      </c>
      <c r="F826" s="105" t="s">
        <v>2310</v>
      </c>
      <c r="G826" s="105" t="b">
        <v>0</v>
      </c>
      <c r="H826" s="105" t="b">
        <v>0</v>
      </c>
      <c r="I826" s="105" t="b">
        <v>0</v>
      </c>
      <c r="J826" s="105" t="b">
        <v>0</v>
      </c>
      <c r="K826" s="105" t="b">
        <v>0</v>
      </c>
      <c r="L826" s="105" t="b">
        <v>0</v>
      </c>
    </row>
    <row r="827" spans="1:12" ht="15">
      <c r="A827" s="105" t="s">
        <v>2438</v>
      </c>
      <c r="B827" s="105" t="s">
        <v>2466</v>
      </c>
      <c r="C827" s="105">
        <v>3</v>
      </c>
      <c r="D827" s="110">
        <v>0.0008790225617334428</v>
      </c>
      <c r="E827" s="110">
        <v>2.382057996366393</v>
      </c>
      <c r="F827" s="105" t="s">
        <v>2310</v>
      </c>
      <c r="G827" s="105" t="b">
        <v>0</v>
      </c>
      <c r="H827" s="105" t="b">
        <v>0</v>
      </c>
      <c r="I827" s="105" t="b">
        <v>0</v>
      </c>
      <c r="J827" s="105" t="b">
        <v>0</v>
      </c>
      <c r="K827" s="105" t="b">
        <v>0</v>
      </c>
      <c r="L827" s="105" t="b">
        <v>0</v>
      </c>
    </row>
    <row r="828" spans="1:12" ht="15">
      <c r="A828" s="105" t="s">
        <v>2934</v>
      </c>
      <c r="B828" s="105" t="s">
        <v>2759</v>
      </c>
      <c r="C828" s="105">
        <v>3</v>
      </c>
      <c r="D828" s="110">
        <v>0.0008790225617334428</v>
      </c>
      <c r="E828" s="110">
        <v>3.247359422468937</v>
      </c>
      <c r="F828" s="105" t="s">
        <v>2310</v>
      </c>
      <c r="G828" s="105" t="b">
        <v>0</v>
      </c>
      <c r="H828" s="105" t="b">
        <v>0</v>
      </c>
      <c r="I828" s="105" t="b">
        <v>0</v>
      </c>
      <c r="J828" s="105" t="b">
        <v>0</v>
      </c>
      <c r="K828" s="105" t="b">
        <v>0</v>
      </c>
      <c r="L828" s="105" t="b">
        <v>0</v>
      </c>
    </row>
    <row r="829" spans="1:12" ht="15">
      <c r="A829" s="105" t="s">
        <v>2607</v>
      </c>
      <c r="B829" s="105" t="s">
        <v>2962</v>
      </c>
      <c r="C829" s="105">
        <v>3</v>
      </c>
      <c r="D829" s="110">
        <v>0.0008790225617334428</v>
      </c>
      <c r="E829" s="110">
        <v>3.0712681634132557</v>
      </c>
      <c r="F829" s="105" t="s">
        <v>2310</v>
      </c>
      <c r="G829" s="105" t="b">
        <v>0</v>
      </c>
      <c r="H829" s="105" t="b">
        <v>0</v>
      </c>
      <c r="I829" s="105" t="b">
        <v>0</v>
      </c>
      <c r="J829" s="105" t="b">
        <v>0</v>
      </c>
      <c r="K829" s="105" t="b">
        <v>0</v>
      </c>
      <c r="L829" s="105" t="b">
        <v>0</v>
      </c>
    </row>
    <row r="830" spans="1:12" ht="15">
      <c r="A830" s="105" t="s">
        <v>2670</v>
      </c>
      <c r="B830" s="105" t="s">
        <v>2442</v>
      </c>
      <c r="C830" s="105">
        <v>3</v>
      </c>
      <c r="D830" s="110">
        <v>0.0008790225617334428</v>
      </c>
      <c r="E830" s="110">
        <v>2.586177979022318</v>
      </c>
      <c r="F830" s="105" t="s">
        <v>2310</v>
      </c>
      <c r="G830" s="105" t="b">
        <v>0</v>
      </c>
      <c r="H830" s="105" t="b">
        <v>0</v>
      </c>
      <c r="I830" s="105" t="b">
        <v>0</v>
      </c>
      <c r="J830" s="105" t="b">
        <v>0</v>
      </c>
      <c r="K830" s="105" t="b">
        <v>0</v>
      </c>
      <c r="L830" s="105" t="b">
        <v>0</v>
      </c>
    </row>
    <row r="831" spans="1:12" ht="15">
      <c r="A831" s="105" t="s">
        <v>2544</v>
      </c>
      <c r="B831" s="105" t="s">
        <v>2363</v>
      </c>
      <c r="C831" s="105">
        <v>3</v>
      </c>
      <c r="D831" s="110">
        <v>0.0008790225617334428</v>
      </c>
      <c r="E831" s="110">
        <v>2.101231386790699</v>
      </c>
      <c r="F831" s="105" t="s">
        <v>2310</v>
      </c>
      <c r="G831" s="105" t="b">
        <v>0</v>
      </c>
      <c r="H831" s="105" t="b">
        <v>0</v>
      </c>
      <c r="I831" s="105" t="b">
        <v>0</v>
      </c>
      <c r="J831" s="105" t="b">
        <v>0</v>
      </c>
      <c r="K831" s="105" t="b">
        <v>0</v>
      </c>
      <c r="L831" s="105" t="b">
        <v>0</v>
      </c>
    </row>
    <row r="832" spans="1:12" ht="15">
      <c r="A832" s="105" t="s">
        <v>2450</v>
      </c>
      <c r="B832" s="105" t="s">
        <v>2330</v>
      </c>
      <c r="C832" s="105">
        <v>3</v>
      </c>
      <c r="D832" s="110">
        <v>0.0009489092897618915</v>
      </c>
      <c r="E832" s="110">
        <v>1.2437552982001117</v>
      </c>
      <c r="F832" s="105" t="s">
        <v>2310</v>
      </c>
      <c r="G832" s="105" t="b">
        <v>0</v>
      </c>
      <c r="H832" s="105" t="b">
        <v>0</v>
      </c>
      <c r="I832" s="105" t="b">
        <v>0</v>
      </c>
      <c r="J832" s="105" t="b">
        <v>0</v>
      </c>
      <c r="K832" s="105" t="b">
        <v>0</v>
      </c>
      <c r="L832" s="105" t="b">
        <v>0</v>
      </c>
    </row>
    <row r="833" spans="1:12" ht="15">
      <c r="A833" s="105" t="s">
        <v>2330</v>
      </c>
      <c r="B833" s="105" t="s">
        <v>2607</v>
      </c>
      <c r="C833" s="105">
        <v>3</v>
      </c>
      <c r="D833" s="110">
        <v>0.0008790225617334428</v>
      </c>
      <c r="E833" s="110">
        <v>1.5069967329746932</v>
      </c>
      <c r="F833" s="105" t="s">
        <v>2310</v>
      </c>
      <c r="G833" s="105" t="b">
        <v>0</v>
      </c>
      <c r="H833" s="105" t="b">
        <v>0</v>
      </c>
      <c r="I833" s="105" t="b">
        <v>0</v>
      </c>
      <c r="J833" s="105" t="b">
        <v>0</v>
      </c>
      <c r="K833" s="105" t="b">
        <v>0</v>
      </c>
      <c r="L833" s="105" t="b">
        <v>0</v>
      </c>
    </row>
    <row r="834" spans="1:12" ht="15">
      <c r="A834" s="105" t="s">
        <v>2351</v>
      </c>
      <c r="B834" s="105" t="s">
        <v>2395</v>
      </c>
      <c r="C834" s="105">
        <v>3</v>
      </c>
      <c r="D834" s="110">
        <v>0.0008790225617334428</v>
      </c>
      <c r="E834" s="110">
        <v>1.6189704924186255</v>
      </c>
      <c r="F834" s="105" t="s">
        <v>2310</v>
      </c>
      <c r="G834" s="105" t="b">
        <v>0</v>
      </c>
      <c r="H834" s="105" t="b">
        <v>0</v>
      </c>
      <c r="I834" s="105" t="b">
        <v>0</v>
      </c>
      <c r="J834" s="105" t="b">
        <v>0</v>
      </c>
      <c r="K834" s="105" t="b">
        <v>0</v>
      </c>
      <c r="L834" s="105" t="b">
        <v>0</v>
      </c>
    </row>
    <row r="835" spans="1:12" ht="15">
      <c r="A835" s="105" t="s">
        <v>2409</v>
      </c>
      <c r="B835" s="105" t="s">
        <v>2441</v>
      </c>
      <c r="C835" s="105">
        <v>3</v>
      </c>
      <c r="D835" s="110">
        <v>0.0008790225617334428</v>
      </c>
      <c r="E835" s="110">
        <v>2.1090567243026555</v>
      </c>
      <c r="F835" s="105" t="s">
        <v>2310</v>
      </c>
      <c r="G835" s="105" t="b">
        <v>0</v>
      </c>
      <c r="H835" s="105" t="b">
        <v>0</v>
      </c>
      <c r="I835" s="105" t="b">
        <v>0</v>
      </c>
      <c r="J835" s="105" t="b">
        <v>0</v>
      </c>
      <c r="K835" s="105" t="b">
        <v>0</v>
      </c>
      <c r="L835" s="105" t="b">
        <v>0</v>
      </c>
    </row>
    <row r="836" spans="1:12" ht="15">
      <c r="A836" s="105" t="s">
        <v>2845</v>
      </c>
      <c r="B836" s="105" t="s">
        <v>2846</v>
      </c>
      <c r="C836" s="105">
        <v>3</v>
      </c>
      <c r="D836" s="110">
        <v>0.0008790225617334428</v>
      </c>
      <c r="E836" s="110">
        <v>3.372298159077237</v>
      </c>
      <c r="F836" s="105" t="s">
        <v>2310</v>
      </c>
      <c r="G836" s="105" t="b">
        <v>0</v>
      </c>
      <c r="H836" s="105" t="b">
        <v>0</v>
      </c>
      <c r="I836" s="105" t="b">
        <v>0</v>
      </c>
      <c r="J836" s="105" t="b">
        <v>0</v>
      </c>
      <c r="K836" s="105" t="b">
        <v>0</v>
      </c>
      <c r="L836" s="105" t="b">
        <v>0</v>
      </c>
    </row>
    <row r="837" spans="1:12" ht="15">
      <c r="A837" s="105" t="s">
        <v>2649</v>
      </c>
      <c r="B837" s="105" t="s">
        <v>2596</v>
      </c>
      <c r="C837" s="105">
        <v>3</v>
      </c>
      <c r="D837" s="110">
        <v>0.0008790225617334428</v>
      </c>
      <c r="E837" s="110">
        <v>2.8494194137968996</v>
      </c>
      <c r="F837" s="105" t="s">
        <v>2310</v>
      </c>
      <c r="G837" s="105" t="b">
        <v>0</v>
      </c>
      <c r="H837" s="105" t="b">
        <v>0</v>
      </c>
      <c r="I837" s="105" t="b">
        <v>0</v>
      </c>
      <c r="J837" s="105" t="b">
        <v>0</v>
      </c>
      <c r="K837" s="105" t="b">
        <v>0</v>
      </c>
      <c r="L837" s="105" t="b">
        <v>0</v>
      </c>
    </row>
    <row r="838" spans="1:12" ht="15">
      <c r="A838" s="105" t="s">
        <v>2851</v>
      </c>
      <c r="B838" s="105" t="s">
        <v>2479</v>
      </c>
      <c r="C838" s="105">
        <v>3</v>
      </c>
      <c r="D838" s="110">
        <v>0.0008790225617334428</v>
      </c>
      <c r="E838" s="110">
        <v>2.946329426804956</v>
      </c>
      <c r="F838" s="105" t="s">
        <v>2310</v>
      </c>
      <c r="G838" s="105" t="b">
        <v>0</v>
      </c>
      <c r="H838" s="105" t="b">
        <v>0</v>
      </c>
      <c r="I838" s="105" t="b">
        <v>0</v>
      </c>
      <c r="J838" s="105" t="b">
        <v>0</v>
      </c>
      <c r="K838" s="105" t="b">
        <v>0</v>
      </c>
      <c r="L838" s="105" t="b">
        <v>0</v>
      </c>
    </row>
    <row r="839" spans="1:12" ht="15">
      <c r="A839" s="105" t="s">
        <v>2338</v>
      </c>
      <c r="B839" s="105" t="s">
        <v>2492</v>
      </c>
      <c r="C839" s="105">
        <v>3</v>
      </c>
      <c r="D839" s="110">
        <v>0.0008790225617334428</v>
      </c>
      <c r="E839" s="110">
        <v>1.7244806771885994</v>
      </c>
      <c r="F839" s="105" t="s">
        <v>2310</v>
      </c>
      <c r="G839" s="105" t="b">
        <v>0</v>
      </c>
      <c r="H839" s="105" t="b">
        <v>0</v>
      </c>
      <c r="I839" s="105" t="b">
        <v>0</v>
      </c>
      <c r="J839" s="105" t="b">
        <v>0</v>
      </c>
      <c r="K839" s="105" t="b">
        <v>1</v>
      </c>
      <c r="L839" s="105" t="b">
        <v>0</v>
      </c>
    </row>
    <row r="840" spans="1:12" ht="15">
      <c r="A840" s="105" t="s">
        <v>2538</v>
      </c>
      <c r="B840" s="105" t="s">
        <v>2555</v>
      </c>
      <c r="C840" s="105">
        <v>3</v>
      </c>
      <c r="D840" s="110">
        <v>0.0008790225617334428</v>
      </c>
      <c r="E840" s="110">
        <v>2.6363445884880483</v>
      </c>
      <c r="F840" s="105" t="s">
        <v>2310</v>
      </c>
      <c r="G840" s="105" t="b">
        <v>0</v>
      </c>
      <c r="H840" s="105" t="b">
        <v>0</v>
      </c>
      <c r="I840" s="105" t="b">
        <v>0</v>
      </c>
      <c r="J840" s="105" t="b">
        <v>0</v>
      </c>
      <c r="K840" s="105" t="b">
        <v>0</v>
      </c>
      <c r="L840" s="105" t="b">
        <v>0</v>
      </c>
    </row>
    <row r="841" spans="1:12" ht="15">
      <c r="A841" s="105" t="s">
        <v>2344</v>
      </c>
      <c r="B841" s="105" t="s">
        <v>2385</v>
      </c>
      <c r="C841" s="105">
        <v>3</v>
      </c>
      <c r="D841" s="110">
        <v>0.0008790225617334428</v>
      </c>
      <c r="E841" s="110">
        <v>1.4802035563867566</v>
      </c>
      <c r="F841" s="105" t="s">
        <v>2310</v>
      </c>
      <c r="G841" s="105" t="b">
        <v>0</v>
      </c>
      <c r="H841" s="105" t="b">
        <v>0</v>
      </c>
      <c r="I841" s="105" t="b">
        <v>0</v>
      </c>
      <c r="J841" s="105" t="b">
        <v>0</v>
      </c>
      <c r="K841" s="105" t="b">
        <v>0</v>
      </c>
      <c r="L841" s="105" t="b">
        <v>0</v>
      </c>
    </row>
    <row r="842" spans="1:12" ht="15">
      <c r="A842" s="105" t="s">
        <v>2367</v>
      </c>
      <c r="B842" s="105" t="s">
        <v>2416</v>
      </c>
      <c r="C842" s="105">
        <v>3</v>
      </c>
      <c r="D842" s="110">
        <v>0.0008790225617334428</v>
      </c>
      <c r="E842" s="110">
        <v>1.7654392848675058</v>
      </c>
      <c r="F842" s="105" t="s">
        <v>2310</v>
      </c>
      <c r="G842" s="105" t="b">
        <v>0</v>
      </c>
      <c r="H842" s="105" t="b">
        <v>0</v>
      </c>
      <c r="I842" s="105" t="b">
        <v>0</v>
      </c>
      <c r="J842" s="105" t="b">
        <v>0</v>
      </c>
      <c r="K842" s="105" t="b">
        <v>0</v>
      </c>
      <c r="L842" s="105" t="b">
        <v>0</v>
      </c>
    </row>
    <row r="843" spans="1:12" ht="15">
      <c r="A843" s="105" t="s">
        <v>2548</v>
      </c>
      <c r="B843" s="105" t="s">
        <v>2608</v>
      </c>
      <c r="C843" s="105">
        <v>3</v>
      </c>
      <c r="D843" s="110">
        <v>0.0008790225617334428</v>
      </c>
      <c r="E843" s="110">
        <v>2.782472624166286</v>
      </c>
      <c r="F843" s="105" t="s">
        <v>2310</v>
      </c>
      <c r="G843" s="105" t="b">
        <v>0</v>
      </c>
      <c r="H843" s="105" t="b">
        <v>0</v>
      </c>
      <c r="I843" s="105" t="b">
        <v>0</v>
      </c>
      <c r="J843" s="105" t="b">
        <v>0</v>
      </c>
      <c r="K843" s="105" t="b">
        <v>0</v>
      </c>
      <c r="L843" s="105" t="b">
        <v>0</v>
      </c>
    </row>
    <row r="844" spans="1:12" ht="15">
      <c r="A844" s="105" t="s">
        <v>2405</v>
      </c>
      <c r="B844" s="105" t="s">
        <v>2381</v>
      </c>
      <c r="C844" s="105">
        <v>3</v>
      </c>
      <c r="D844" s="110">
        <v>0.0008790225617334428</v>
      </c>
      <c r="E844" s="110">
        <v>1.8282301147269613</v>
      </c>
      <c r="F844" s="105" t="s">
        <v>2310</v>
      </c>
      <c r="G844" s="105" t="b">
        <v>0</v>
      </c>
      <c r="H844" s="105" t="b">
        <v>0</v>
      </c>
      <c r="I844" s="105" t="b">
        <v>0</v>
      </c>
      <c r="J844" s="105" t="b">
        <v>0</v>
      </c>
      <c r="K844" s="105" t="b">
        <v>0</v>
      </c>
      <c r="L844" s="105" t="b">
        <v>0</v>
      </c>
    </row>
    <row r="845" spans="1:12" ht="15">
      <c r="A845" s="105" t="s">
        <v>2380</v>
      </c>
      <c r="B845" s="105" t="s">
        <v>2432</v>
      </c>
      <c r="C845" s="105">
        <v>3</v>
      </c>
      <c r="D845" s="110">
        <v>0.0008790225617334428</v>
      </c>
      <c r="E845" s="110">
        <v>1.9629286886244175</v>
      </c>
      <c r="F845" s="105" t="s">
        <v>2310</v>
      </c>
      <c r="G845" s="105" t="b">
        <v>0</v>
      </c>
      <c r="H845" s="105" t="b">
        <v>0</v>
      </c>
      <c r="I845" s="105" t="b">
        <v>0</v>
      </c>
      <c r="J845" s="105" t="b">
        <v>0</v>
      </c>
      <c r="K845" s="105" t="b">
        <v>0</v>
      </c>
      <c r="L845" s="105" t="b">
        <v>0</v>
      </c>
    </row>
    <row r="846" spans="1:12" ht="15">
      <c r="A846" s="105" t="s">
        <v>2594</v>
      </c>
      <c r="B846" s="105" t="s">
        <v>2651</v>
      </c>
      <c r="C846" s="105">
        <v>3</v>
      </c>
      <c r="D846" s="110">
        <v>0.0008790225617334428</v>
      </c>
      <c r="E846" s="110">
        <v>2.8494194137968996</v>
      </c>
      <c r="F846" s="105" t="s">
        <v>2310</v>
      </c>
      <c r="G846" s="105" t="b">
        <v>0</v>
      </c>
      <c r="H846" s="105" t="b">
        <v>0</v>
      </c>
      <c r="I846" s="105" t="b">
        <v>0</v>
      </c>
      <c r="J846" s="105" t="b">
        <v>0</v>
      </c>
      <c r="K846" s="105" t="b">
        <v>0</v>
      </c>
      <c r="L846" s="105" t="b">
        <v>0</v>
      </c>
    </row>
    <row r="847" spans="1:12" ht="15">
      <c r="A847" s="105" t="s">
        <v>2957</v>
      </c>
      <c r="B847" s="105" t="s">
        <v>2958</v>
      </c>
      <c r="C847" s="105">
        <v>3</v>
      </c>
      <c r="D847" s="110">
        <v>0.0008790225617334428</v>
      </c>
      <c r="E847" s="110">
        <v>3.372298159077237</v>
      </c>
      <c r="F847" s="105" t="s">
        <v>2310</v>
      </c>
      <c r="G847" s="105" t="b">
        <v>0</v>
      </c>
      <c r="H847" s="105" t="b">
        <v>0</v>
      </c>
      <c r="I847" s="105" t="b">
        <v>0</v>
      </c>
      <c r="J847" s="105" t="b">
        <v>0</v>
      </c>
      <c r="K847" s="105" t="b">
        <v>0</v>
      </c>
      <c r="L847" s="105" t="b">
        <v>0</v>
      </c>
    </row>
    <row r="848" spans="1:12" ht="15">
      <c r="A848" s="105" t="s">
        <v>2959</v>
      </c>
      <c r="B848" s="105" t="s">
        <v>2960</v>
      </c>
      <c r="C848" s="105">
        <v>3</v>
      </c>
      <c r="D848" s="110">
        <v>0.0008790225617334428</v>
      </c>
      <c r="E848" s="110">
        <v>3.372298159077237</v>
      </c>
      <c r="F848" s="105" t="s">
        <v>2310</v>
      </c>
      <c r="G848" s="105" t="b">
        <v>0</v>
      </c>
      <c r="H848" s="105" t="b">
        <v>0</v>
      </c>
      <c r="I848" s="105" t="b">
        <v>0</v>
      </c>
      <c r="J848" s="105" t="b">
        <v>0</v>
      </c>
      <c r="K848" s="105" t="b">
        <v>0</v>
      </c>
      <c r="L848" s="105" t="b">
        <v>0</v>
      </c>
    </row>
    <row r="849" spans="1:12" ht="15">
      <c r="A849" s="105" t="s">
        <v>2955</v>
      </c>
      <c r="B849" s="105" t="s">
        <v>2525</v>
      </c>
      <c r="C849" s="105">
        <v>3</v>
      </c>
      <c r="D849" s="110">
        <v>0.0008790225617334428</v>
      </c>
      <c r="E849" s="110">
        <v>2.946329426804956</v>
      </c>
      <c r="F849" s="105" t="s">
        <v>2310</v>
      </c>
      <c r="G849" s="105" t="b">
        <v>0</v>
      </c>
      <c r="H849" s="105" t="b">
        <v>1</v>
      </c>
      <c r="I849" s="105" t="b">
        <v>0</v>
      </c>
      <c r="J849" s="105" t="b">
        <v>0</v>
      </c>
      <c r="K849" s="105" t="b">
        <v>0</v>
      </c>
      <c r="L849" s="105" t="b">
        <v>0</v>
      </c>
    </row>
    <row r="850" spans="1:12" ht="15">
      <c r="A850" s="105" t="s">
        <v>2640</v>
      </c>
      <c r="B850" s="105" t="s">
        <v>2332</v>
      </c>
      <c r="C850" s="105">
        <v>3</v>
      </c>
      <c r="D850" s="110">
        <v>0.0008790225617334428</v>
      </c>
      <c r="E850" s="110">
        <v>1.821390690196656</v>
      </c>
      <c r="F850" s="105" t="s">
        <v>2310</v>
      </c>
      <c r="G850" s="105" t="b">
        <v>0</v>
      </c>
      <c r="H850" s="105" t="b">
        <v>0</v>
      </c>
      <c r="I850" s="105" t="b">
        <v>0</v>
      </c>
      <c r="J850" s="105" t="b">
        <v>0</v>
      </c>
      <c r="K850" s="105" t="b">
        <v>0</v>
      </c>
      <c r="L850" s="105" t="b">
        <v>0</v>
      </c>
    </row>
    <row r="851" spans="1:12" ht="15">
      <c r="A851" s="105" t="s">
        <v>2424</v>
      </c>
      <c r="B851" s="105" t="s">
        <v>2377</v>
      </c>
      <c r="C851" s="105">
        <v>3</v>
      </c>
      <c r="D851" s="110">
        <v>0.0008790225617334428</v>
      </c>
      <c r="E851" s="110">
        <v>2.016910501090663</v>
      </c>
      <c r="F851" s="105" t="s">
        <v>2310</v>
      </c>
      <c r="G851" s="105" t="b">
        <v>0</v>
      </c>
      <c r="H851" s="105" t="b">
        <v>0</v>
      </c>
      <c r="I851" s="105" t="b">
        <v>0</v>
      </c>
      <c r="J851" s="105" t="b">
        <v>0</v>
      </c>
      <c r="K851" s="105" t="b">
        <v>0</v>
      </c>
      <c r="L851" s="105" t="b">
        <v>0</v>
      </c>
    </row>
    <row r="852" spans="1:12" ht="15">
      <c r="A852" s="105" t="s">
        <v>2373</v>
      </c>
      <c r="B852" s="105" t="s">
        <v>2369</v>
      </c>
      <c r="C852" s="105">
        <v>3</v>
      </c>
      <c r="D852" s="110">
        <v>0.0008790225617334428</v>
      </c>
      <c r="E852" s="110">
        <v>1.603084996481376</v>
      </c>
      <c r="F852" s="105" t="s">
        <v>2310</v>
      </c>
      <c r="G852" s="105" t="b">
        <v>0</v>
      </c>
      <c r="H852" s="105" t="b">
        <v>0</v>
      </c>
      <c r="I852" s="105" t="b">
        <v>0</v>
      </c>
      <c r="J852" s="105" t="b">
        <v>0</v>
      </c>
      <c r="K852" s="105" t="b">
        <v>0</v>
      </c>
      <c r="L852" s="105" t="b">
        <v>0</v>
      </c>
    </row>
    <row r="853" spans="1:12" ht="15">
      <c r="A853" s="105" t="s">
        <v>2425</v>
      </c>
      <c r="B853" s="105" t="s">
        <v>2727</v>
      </c>
      <c r="C853" s="105">
        <v>3</v>
      </c>
      <c r="D853" s="110">
        <v>0.0008790225617334428</v>
      </c>
      <c r="E853" s="110">
        <v>2.6452994311409745</v>
      </c>
      <c r="F853" s="105" t="s">
        <v>2310</v>
      </c>
      <c r="G853" s="105" t="b">
        <v>0</v>
      </c>
      <c r="H853" s="105" t="b">
        <v>0</v>
      </c>
      <c r="I853" s="105" t="b">
        <v>0</v>
      </c>
      <c r="J853" s="105" t="b">
        <v>0</v>
      </c>
      <c r="K853" s="105" t="b">
        <v>0</v>
      </c>
      <c r="L853" s="105" t="b">
        <v>0</v>
      </c>
    </row>
    <row r="854" spans="1:12" ht="15">
      <c r="A854" s="105" t="s">
        <v>2510</v>
      </c>
      <c r="B854" s="105" t="s">
        <v>2360</v>
      </c>
      <c r="C854" s="105">
        <v>3</v>
      </c>
      <c r="D854" s="110">
        <v>0.0008790225617334428</v>
      </c>
      <c r="E854" s="110">
        <v>1.9463294268049558</v>
      </c>
      <c r="F854" s="105" t="s">
        <v>2310</v>
      </c>
      <c r="G854" s="105" t="b">
        <v>0</v>
      </c>
      <c r="H854" s="105" t="b">
        <v>0</v>
      </c>
      <c r="I854" s="105" t="b">
        <v>0</v>
      </c>
      <c r="J854" s="105" t="b">
        <v>0</v>
      </c>
      <c r="K854" s="105" t="b">
        <v>0</v>
      </c>
      <c r="L854" s="105" t="b">
        <v>0</v>
      </c>
    </row>
    <row r="855" spans="1:12" ht="15">
      <c r="A855" s="105" t="s">
        <v>2360</v>
      </c>
      <c r="B855" s="105" t="s">
        <v>2510</v>
      </c>
      <c r="C855" s="105">
        <v>3</v>
      </c>
      <c r="D855" s="110">
        <v>0.0008790225617334428</v>
      </c>
      <c r="E855" s="110">
        <v>2.150449409460881</v>
      </c>
      <c r="F855" s="105" t="s">
        <v>2310</v>
      </c>
      <c r="G855" s="105" t="b">
        <v>0</v>
      </c>
      <c r="H855" s="105" t="b">
        <v>0</v>
      </c>
      <c r="I855" s="105" t="b">
        <v>0</v>
      </c>
      <c r="J855" s="105" t="b">
        <v>0</v>
      </c>
      <c r="K855" s="105" t="b">
        <v>0</v>
      </c>
      <c r="L855" s="105" t="b">
        <v>0</v>
      </c>
    </row>
    <row r="856" spans="1:12" ht="15">
      <c r="A856" s="105" t="s">
        <v>2359</v>
      </c>
      <c r="B856" s="105" t="s">
        <v>2349</v>
      </c>
      <c r="C856" s="105">
        <v>3</v>
      </c>
      <c r="D856" s="110">
        <v>0.0008790225617334428</v>
      </c>
      <c r="E856" s="110">
        <v>1.3900269260376685</v>
      </c>
      <c r="F856" s="105" t="s">
        <v>2310</v>
      </c>
      <c r="G856" s="105" t="b">
        <v>0</v>
      </c>
      <c r="H856" s="105" t="b">
        <v>0</v>
      </c>
      <c r="I856" s="105" t="b">
        <v>0</v>
      </c>
      <c r="J856" s="105" t="b">
        <v>0</v>
      </c>
      <c r="K856" s="105" t="b">
        <v>0</v>
      </c>
      <c r="L856" s="105" t="b">
        <v>0</v>
      </c>
    </row>
    <row r="857" spans="1:12" ht="15">
      <c r="A857" s="105" t="s">
        <v>2337</v>
      </c>
      <c r="B857" s="105" t="s">
        <v>2425</v>
      </c>
      <c r="C857" s="105">
        <v>3</v>
      </c>
      <c r="D857" s="110">
        <v>0.0008790225617334428</v>
      </c>
      <c r="E857" s="110">
        <v>1.5661181850933499</v>
      </c>
      <c r="F857" s="105" t="s">
        <v>2310</v>
      </c>
      <c r="G857" s="105" t="b">
        <v>0</v>
      </c>
      <c r="H857" s="105" t="b">
        <v>0</v>
      </c>
      <c r="I857" s="105" t="b">
        <v>0</v>
      </c>
      <c r="J857" s="105" t="b">
        <v>0</v>
      </c>
      <c r="K857" s="105" t="b">
        <v>0</v>
      </c>
      <c r="L857" s="105" t="b">
        <v>0</v>
      </c>
    </row>
    <row r="858" spans="1:12" ht="15">
      <c r="A858" s="105" t="s">
        <v>2376</v>
      </c>
      <c r="B858" s="105" t="s">
        <v>2484</v>
      </c>
      <c r="C858" s="105">
        <v>3</v>
      </c>
      <c r="D858" s="110">
        <v>0.0008790225617334428</v>
      </c>
      <c r="E858" s="110">
        <v>2.050078864343318</v>
      </c>
      <c r="F858" s="105" t="s">
        <v>2310</v>
      </c>
      <c r="G858" s="105" t="b">
        <v>0</v>
      </c>
      <c r="H858" s="105" t="b">
        <v>0</v>
      </c>
      <c r="I858" s="105" t="b">
        <v>0</v>
      </c>
      <c r="J858" s="105" t="b">
        <v>0</v>
      </c>
      <c r="K858" s="105" t="b">
        <v>0</v>
      </c>
      <c r="L858" s="105" t="b">
        <v>0</v>
      </c>
    </row>
    <row r="859" spans="1:12" ht="15">
      <c r="A859" s="105" t="s">
        <v>2519</v>
      </c>
      <c r="B859" s="105" t="s">
        <v>2333</v>
      </c>
      <c r="C859" s="105">
        <v>3</v>
      </c>
      <c r="D859" s="110">
        <v>0.0008790225617334428</v>
      </c>
      <c r="E859" s="110">
        <v>1.590941768818382</v>
      </c>
      <c r="F859" s="105" t="s">
        <v>2310</v>
      </c>
      <c r="G859" s="105" t="b">
        <v>0</v>
      </c>
      <c r="H859" s="105" t="b">
        <v>0</v>
      </c>
      <c r="I859" s="105" t="b">
        <v>0</v>
      </c>
      <c r="J859" s="105" t="b">
        <v>0</v>
      </c>
      <c r="K859" s="105" t="b">
        <v>0</v>
      </c>
      <c r="L859" s="105" t="b">
        <v>0</v>
      </c>
    </row>
    <row r="860" spans="1:12" ht="15">
      <c r="A860" s="105" t="s">
        <v>2333</v>
      </c>
      <c r="B860" s="105" t="s">
        <v>2402</v>
      </c>
      <c r="C860" s="105">
        <v>3</v>
      </c>
      <c r="D860" s="110">
        <v>0.0008790225617334428</v>
      </c>
      <c r="E860" s="110">
        <v>1.3608686972964552</v>
      </c>
      <c r="F860" s="105" t="s">
        <v>2310</v>
      </c>
      <c r="G860" s="105" t="b">
        <v>0</v>
      </c>
      <c r="H860" s="105" t="b">
        <v>0</v>
      </c>
      <c r="I860" s="105" t="b">
        <v>0</v>
      </c>
      <c r="J860" s="105" t="b">
        <v>0</v>
      </c>
      <c r="K860" s="105" t="b">
        <v>0</v>
      </c>
      <c r="L860" s="105" t="b">
        <v>0</v>
      </c>
    </row>
    <row r="861" spans="1:12" ht="15">
      <c r="A861" s="105" t="s">
        <v>2558</v>
      </c>
      <c r="B861" s="105" t="s">
        <v>2363</v>
      </c>
      <c r="C861" s="105">
        <v>3</v>
      </c>
      <c r="D861" s="110">
        <v>0.0008790225617334428</v>
      </c>
      <c r="E861" s="110">
        <v>2.034284597160086</v>
      </c>
      <c r="F861" s="105" t="s">
        <v>2310</v>
      </c>
      <c r="G861" s="105" t="b">
        <v>0</v>
      </c>
      <c r="H861" s="105" t="b">
        <v>0</v>
      </c>
      <c r="I861" s="105" t="b">
        <v>0</v>
      </c>
      <c r="J861" s="105" t="b">
        <v>0</v>
      </c>
      <c r="K861" s="105" t="b">
        <v>0</v>
      </c>
      <c r="L861" s="105" t="b">
        <v>0</v>
      </c>
    </row>
    <row r="862" spans="1:12" ht="15">
      <c r="A862" s="105" t="s">
        <v>2363</v>
      </c>
      <c r="B862" s="105" t="s">
        <v>2399</v>
      </c>
      <c r="C862" s="105">
        <v>3</v>
      </c>
      <c r="D862" s="110">
        <v>0.0008790225617334428</v>
      </c>
      <c r="E862" s="110">
        <v>1.6811183991674699</v>
      </c>
      <c r="F862" s="105" t="s">
        <v>2310</v>
      </c>
      <c r="G862" s="105" t="b">
        <v>0</v>
      </c>
      <c r="H862" s="105" t="b">
        <v>0</v>
      </c>
      <c r="I862" s="105" t="b">
        <v>0</v>
      </c>
      <c r="J862" s="105" t="b">
        <v>0</v>
      </c>
      <c r="K862" s="105" t="b">
        <v>0</v>
      </c>
      <c r="L862" s="105" t="b">
        <v>0</v>
      </c>
    </row>
    <row r="863" spans="1:12" ht="15">
      <c r="A863" s="105" t="s">
        <v>2399</v>
      </c>
      <c r="B863" s="105" t="s">
        <v>2668</v>
      </c>
      <c r="C863" s="105">
        <v>3</v>
      </c>
      <c r="D863" s="110">
        <v>0.0008790225617334428</v>
      </c>
      <c r="E863" s="110">
        <v>2.3971217428022693</v>
      </c>
      <c r="F863" s="105" t="s">
        <v>2310</v>
      </c>
      <c r="G863" s="105" t="b">
        <v>0</v>
      </c>
      <c r="H863" s="105" t="b">
        <v>0</v>
      </c>
      <c r="I863" s="105" t="b">
        <v>0</v>
      </c>
      <c r="J863" s="105" t="b">
        <v>0</v>
      </c>
      <c r="K863" s="105" t="b">
        <v>0</v>
      </c>
      <c r="L863" s="105" t="b">
        <v>0</v>
      </c>
    </row>
    <row r="864" spans="1:12" ht="15">
      <c r="A864" s="105" t="s">
        <v>2671</v>
      </c>
      <c r="B864" s="105" t="s">
        <v>2756</v>
      </c>
      <c r="C864" s="105">
        <v>3</v>
      </c>
      <c r="D864" s="110">
        <v>0.0008790225617334428</v>
      </c>
      <c r="E864" s="110">
        <v>3.0255106728525805</v>
      </c>
      <c r="F864" s="105" t="s">
        <v>2310</v>
      </c>
      <c r="G864" s="105" t="b">
        <v>0</v>
      </c>
      <c r="H864" s="105" t="b">
        <v>0</v>
      </c>
      <c r="I864" s="105" t="b">
        <v>0</v>
      </c>
      <c r="J864" s="105" t="b">
        <v>0</v>
      </c>
      <c r="K864" s="105" t="b">
        <v>0</v>
      </c>
      <c r="L864" s="105" t="b">
        <v>0</v>
      </c>
    </row>
    <row r="865" spans="1:12" ht="15">
      <c r="A865" s="105" t="s">
        <v>2762</v>
      </c>
      <c r="B865" s="105" t="s">
        <v>2948</v>
      </c>
      <c r="C865" s="105">
        <v>3</v>
      </c>
      <c r="D865" s="110">
        <v>0.0008790225617334428</v>
      </c>
      <c r="E865" s="110">
        <v>3.247359422468937</v>
      </c>
      <c r="F865" s="105" t="s">
        <v>2310</v>
      </c>
      <c r="G865" s="105" t="b">
        <v>0</v>
      </c>
      <c r="H865" s="105" t="b">
        <v>0</v>
      </c>
      <c r="I865" s="105" t="b">
        <v>0</v>
      </c>
      <c r="J865" s="105" t="b">
        <v>0</v>
      </c>
      <c r="K865" s="105" t="b">
        <v>0</v>
      </c>
      <c r="L865" s="105" t="b">
        <v>0</v>
      </c>
    </row>
    <row r="866" spans="1:12" ht="15">
      <c r="A866" s="105" t="s">
        <v>2948</v>
      </c>
      <c r="B866" s="105" t="s">
        <v>2605</v>
      </c>
      <c r="C866" s="105">
        <v>3</v>
      </c>
      <c r="D866" s="110">
        <v>0.0008790225617334428</v>
      </c>
      <c r="E866" s="110">
        <v>3.0712681634132557</v>
      </c>
      <c r="F866" s="105" t="s">
        <v>2310</v>
      </c>
      <c r="G866" s="105" t="b">
        <v>0</v>
      </c>
      <c r="H866" s="105" t="b">
        <v>0</v>
      </c>
      <c r="I866" s="105" t="b">
        <v>0</v>
      </c>
      <c r="J866" s="105" t="b">
        <v>0</v>
      </c>
      <c r="K866" s="105" t="b">
        <v>0</v>
      </c>
      <c r="L866" s="105" t="b">
        <v>0</v>
      </c>
    </row>
    <row r="867" spans="1:12" ht="15">
      <c r="A867" s="105" t="s">
        <v>2605</v>
      </c>
      <c r="B867" s="105" t="s">
        <v>2949</v>
      </c>
      <c r="C867" s="105">
        <v>3</v>
      </c>
      <c r="D867" s="110">
        <v>0.0008790225617334428</v>
      </c>
      <c r="E867" s="110">
        <v>3.0712681634132557</v>
      </c>
      <c r="F867" s="105" t="s">
        <v>2310</v>
      </c>
      <c r="G867" s="105" t="b">
        <v>0</v>
      </c>
      <c r="H867" s="105" t="b">
        <v>0</v>
      </c>
      <c r="I867" s="105" t="b">
        <v>0</v>
      </c>
      <c r="J867" s="105" t="b">
        <v>0</v>
      </c>
      <c r="K867" s="105" t="b">
        <v>0</v>
      </c>
      <c r="L867" s="105" t="b">
        <v>0</v>
      </c>
    </row>
    <row r="868" spans="1:12" ht="15">
      <c r="A868" s="105" t="s">
        <v>2950</v>
      </c>
      <c r="B868" s="105" t="s">
        <v>2951</v>
      </c>
      <c r="C868" s="105">
        <v>3</v>
      </c>
      <c r="D868" s="110">
        <v>0.0008790225617334428</v>
      </c>
      <c r="E868" s="110">
        <v>3.372298159077237</v>
      </c>
      <c r="F868" s="105" t="s">
        <v>2310</v>
      </c>
      <c r="G868" s="105" t="b">
        <v>0</v>
      </c>
      <c r="H868" s="105" t="b">
        <v>0</v>
      </c>
      <c r="I868" s="105" t="b">
        <v>0</v>
      </c>
      <c r="J868" s="105" t="b">
        <v>0</v>
      </c>
      <c r="K868" s="105" t="b">
        <v>0</v>
      </c>
      <c r="L868" s="105" t="b">
        <v>0</v>
      </c>
    </row>
    <row r="869" spans="1:12" ht="15">
      <c r="A869" s="105" t="s">
        <v>2951</v>
      </c>
      <c r="B869" s="105" t="s">
        <v>2672</v>
      </c>
      <c r="C869" s="105">
        <v>3</v>
      </c>
      <c r="D869" s="110">
        <v>0.0008790225617334428</v>
      </c>
      <c r="E869" s="110">
        <v>3.150449409460881</v>
      </c>
      <c r="F869" s="105" t="s">
        <v>2310</v>
      </c>
      <c r="G869" s="105" t="b">
        <v>0</v>
      </c>
      <c r="H869" s="105" t="b">
        <v>0</v>
      </c>
      <c r="I869" s="105" t="b">
        <v>0</v>
      </c>
      <c r="J869" s="105" t="b">
        <v>0</v>
      </c>
      <c r="K869" s="105" t="b">
        <v>0</v>
      </c>
      <c r="L869" s="105" t="b">
        <v>0</v>
      </c>
    </row>
    <row r="870" spans="1:12" ht="15">
      <c r="A870" s="105" t="s">
        <v>2672</v>
      </c>
      <c r="B870" s="105" t="s">
        <v>2952</v>
      </c>
      <c r="C870" s="105">
        <v>3</v>
      </c>
      <c r="D870" s="110">
        <v>0.0008790225617334428</v>
      </c>
      <c r="E870" s="110">
        <v>3.150449409460881</v>
      </c>
      <c r="F870" s="105" t="s">
        <v>2310</v>
      </c>
      <c r="G870" s="105" t="b">
        <v>0</v>
      </c>
      <c r="H870" s="105" t="b">
        <v>0</v>
      </c>
      <c r="I870" s="105" t="b">
        <v>0</v>
      </c>
      <c r="J870" s="105" t="b">
        <v>0</v>
      </c>
      <c r="K870" s="105" t="b">
        <v>0</v>
      </c>
      <c r="L870" s="105" t="b">
        <v>0</v>
      </c>
    </row>
    <row r="871" spans="1:12" ht="15">
      <c r="A871" s="105" t="s">
        <v>2764</v>
      </c>
      <c r="B871" s="105" t="s">
        <v>2382</v>
      </c>
      <c r="C871" s="105">
        <v>3</v>
      </c>
      <c r="D871" s="110">
        <v>0.0008790225617334428</v>
      </c>
      <c r="E871" s="110">
        <v>2.4234506815246184</v>
      </c>
      <c r="F871" s="105" t="s">
        <v>2310</v>
      </c>
      <c r="G871" s="105" t="b">
        <v>0</v>
      </c>
      <c r="H871" s="105" t="b">
        <v>0</v>
      </c>
      <c r="I871" s="105" t="b">
        <v>0</v>
      </c>
      <c r="J871" s="105" t="b">
        <v>0</v>
      </c>
      <c r="K871" s="105" t="b">
        <v>0</v>
      </c>
      <c r="L871" s="105" t="b">
        <v>0</v>
      </c>
    </row>
    <row r="872" spans="1:12" ht="15">
      <c r="A872" s="105" t="s">
        <v>2382</v>
      </c>
      <c r="B872" s="105" t="s">
        <v>2728</v>
      </c>
      <c r="C872" s="105">
        <v>3</v>
      </c>
      <c r="D872" s="110">
        <v>0.0008790225617334428</v>
      </c>
      <c r="E872" s="110">
        <v>2.40226138245468</v>
      </c>
      <c r="F872" s="105" t="s">
        <v>2310</v>
      </c>
      <c r="G872" s="105" t="b">
        <v>0</v>
      </c>
      <c r="H872" s="105" t="b">
        <v>0</v>
      </c>
      <c r="I872" s="105" t="b">
        <v>0</v>
      </c>
      <c r="J872" s="105" t="b">
        <v>0</v>
      </c>
      <c r="K872" s="105" t="b">
        <v>0</v>
      </c>
      <c r="L872" s="105" t="b">
        <v>0</v>
      </c>
    </row>
    <row r="873" spans="1:12" ht="15">
      <c r="A873" s="105" t="s">
        <v>2728</v>
      </c>
      <c r="B873" s="105" t="s">
        <v>2343</v>
      </c>
      <c r="C873" s="105">
        <v>3</v>
      </c>
      <c r="D873" s="110">
        <v>0.0008790225617334428</v>
      </c>
      <c r="E873" s="110">
        <v>2.091012221609013</v>
      </c>
      <c r="F873" s="105" t="s">
        <v>2310</v>
      </c>
      <c r="G873" s="105" t="b">
        <v>0</v>
      </c>
      <c r="H873" s="105" t="b">
        <v>0</v>
      </c>
      <c r="I873" s="105" t="b">
        <v>0</v>
      </c>
      <c r="J873" s="105" t="b">
        <v>0</v>
      </c>
      <c r="K873" s="105" t="b">
        <v>0</v>
      </c>
      <c r="L873" s="105" t="b">
        <v>0</v>
      </c>
    </row>
    <row r="874" spans="1:12" ht="15">
      <c r="A874" s="105" t="s">
        <v>2695</v>
      </c>
      <c r="B874" s="105" t="s">
        <v>2889</v>
      </c>
      <c r="C874" s="105">
        <v>3</v>
      </c>
      <c r="D874" s="110">
        <v>0.0008790225617334428</v>
      </c>
      <c r="E874" s="110">
        <v>3.247359422468937</v>
      </c>
      <c r="F874" s="105" t="s">
        <v>2310</v>
      </c>
      <c r="G874" s="105" t="b">
        <v>0</v>
      </c>
      <c r="H874" s="105" t="b">
        <v>0</v>
      </c>
      <c r="I874" s="105" t="b">
        <v>0</v>
      </c>
      <c r="J874" s="105" t="b">
        <v>0</v>
      </c>
      <c r="K874" s="105" t="b">
        <v>0</v>
      </c>
      <c r="L874" s="105" t="b">
        <v>0</v>
      </c>
    </row>
    <row r="875" spans="1:12" ht="15">
      <c r="A875" s="105" t="s">
        <v>2417</v>
      </c>
      <c r="B875" s="105" t="s">
        <v>2331</v>
      </c>
      <c r="C875" s="105">
        <v>3</v>
      </c>
      <c r="D875" s="110">
        <v>0.0008790225617334428</v>
      </c>
      <c r="E875" s="110">
        <v>1.3552648197784565</v>
      </c>
      <c r="F875" s="105" t="s">
        <v>2310</v>
      </c>
      <c r="G875" s="105" t="b">
        <v>0</v>
      </c>
      <c r="H875" s="105" t="b">
        <v>0</v>
      </c>
      <c r="I875" s="105" t="b">
        <v>0</v>
      </c>
      <c r="J875" s="105" t="b">
        <v>0</v>
      </c>
      <c r="K875" s="105" t="b">
        <v>0</v>
      </c>
      <c r="L875" s="105" t="b">
        <v>0</v>
      </c>
    </row>
    <row r="876" spans="1:12" ht="15">
      <c r="A876" s="105" t="s">
        <v>2464</v>
      </c>
      <c r="B876" s="105" t="s">
        <v>2335</v>
      </c>
      <c r="C876" s="105">
        <v>3</v>
      </c>
      <c r="D876" s="110">
        <v>0.0008790225617334428</v>
      </c>
      <c r="E876" s="110">
        <v>1.5483894181329183</v>
      </c>
      <c r="F876" s="105" t="s">
        <v>2310</v>
      </c>
      <c r="G876" s="105" t="b">
        <v>0</v>
      </c>
      <c r="H876" s="105" t="b">
        <v>0</v>
      </c>
      <c r="I876" s="105" t="b">
        <v>0</v>
      </c>
      <c r="J876" s="105" t="b">
        <v>0</v>
      </c>
      <c r="K876" s="105" t="b">
        <v>0</v>
      </c>
      <c r="L876" s="105" t="b">
        <v>0</v>
      </c>
    </row>
    <row r="877" spans="1:12" ht="15">
      <c r="A877" s="105" t="s">
        <v>2504</v>
      </c>
      <c r="B877" s="105" t="s">
        <v>2616</v>
      </c>
      <c r="C877" s="105">
        <v>3</v>
      </c>
      <c r="D877" s="110">
        <v>0.0008790225617334428</v>
      </c>
      <c r="E877" s="110">
        <v>2.7244806771885997</v>
      </c>
      <c r="F877" s="105" t="s">
        <v>2310</v>
      </c>
      <c r="G877" s="105" t="b">
        <v>0</v>
      </c>
      <c r="H877" s="105" t="b">
        <v>0</v>
      </c>
      <c r="I877" s="105" t="b">
        <v>0</v>
      </c>
      <c r="J877" s="105" t="b">
        <v>0</v>
      </c>
      <c r="K877" s="105" t="b">
        <v>0</v>
      </c>
      <c r="L877" s="105" t="b">
        <v>0</v>
      </c>
    </row>
    <row r="878" spans="1:12" ht="15">
      <c r="A878" s="105" t="s">
        <v>2330</v>
      </c>
      <c r="B878" s="105" t="s">
        <v>2953</v>
      </c>
      <c r="C878" s="105">
        <v>3</v>
      </c>
      <c r="D878" s="110">
        <v>0.0008790225617334428</v>
      </c>
      <c r="E878" s="110">
        <v>1.8080267286386744</v>
      </c>
      <c r="F878" s="105" t="s">
        <v>2310</v>
      </c>
      <c r="G878" s="105" t="b">
        <v>0</v>
      </c>
      <c r="H878" s="105" t="b">
        <v>0</v>
      </c>
      <c r="I878" s="105" t="b">
        <v>0</v>
      </c>
      <c r="J878" s="105" t="b">
        <v>0</v>
      </c>
      <c r="K878" s="105" t="b">
        <v>0</v>
      </c>
      <c r="L878" s="105" t="b">
        <v>0</v>
      </c>
    </row>
    <row r="879" spans="1:12" ht="15">
      <c r="A879" s="105" t="s">
        <v>2330</v>
      </c>
      <c r="B879" s="105" t="s">
        <v>2423</v>
      </c>
      <c r="C879" s="105">
        <v>3</v>
      </c>
      <c r="D879" s="110">
        <v>0.0008790225617334428</v>
      </c>
      <c r="E879" s="110">
        <v>1.1712046310515</v>
      </c>
      <c r="F879" s="105" t="s">
        <v>2310</v>
      </c>
      <c r="G879" s="105" t="b">
        <v>0</v>
      </c>
      <c r="H879" s="105" t="b">
        <v>0</v>
      </c>
      <c r="I879" s="105" t="b">
        <v>0</v>
      </c>
      <c r="J879" s="105" t="b">
        <v>0</v>
      </c>
      <c r="K879" s="105" t="b">
        <v>0</v>
      </c>
      <c r="L879" s="105" t="b">
        <v>0</v>
      </c>
    </row>
    <row r="880" spans="1:12" ht="15">
      <c r="A880" s="105" t="s">
        <v>2401</v>
      </c>
      <c r="B880" s="105" t="s">
        <v>2356</v>
      </c>
      <c r="C880" s="105">
        <v>3</v>
      </c>
      <c r="D880" s="110">
        <v>0.0008790225617334428</v>
      </c>
      <c r="E880" s="110">
        <v>1.617270707540731</v>
      </c>
      <c r="F880" s="105" t="s">
        <v>2310</v>
      </c>
      <c r="G880" s="105" t="b">
        <v>0</v>
      </c>
      <c r="H880" s="105" t="b">
        <v>0</v>
      </c>
      <c r="I880" s="105" t="b">
        <v>0</v>
      </c>
      <c r="J880" s="105" t="b">
        <v>0</v>
      </c>
      <c r="K880" s="105" t="b">
        <v>0</v>
      </c>
      <c r="L880" s="105" t="b">
        <v>0</v>
      </c>
    </row>
    <row r="881" spans="1:12" ht="15">
      <c r="A881" s="105" t="s">
        <v>2374</v>
      </c>
      <c r="B881" s="105" t="s">
        <v>2579</v>
      </c>
      <c r="C881" s="105">
        <v>3</v>
      </c>
      <c r="D881" s="110">
        <v>0.0008790225617334428</v>
      </c>
      <c r="E881" s="110">
        <v>2.247359422468937</v>
      </c>
      <c r="F881" s="105" t="s">
        <v>2310</v>
      </c>
      <c r="G881" s="105" t="b">
        <v>0</v>
      </c>
      <c r="H881" s="105" t="b">
        <v>0</v>
      </c>
      <c r="I881" s="105" t="b">
        <v>0</v>
      </c>
      <c r="J881" s="105" t="b">
        <v>0</v>
      </c>
      <c r="K881" s="105" t="b">
        <v>0</v>
      </c>
      <c r="L881" s="105" t="b">
        <v>0</v>
      </c>
    </row>
    <row r="882" spans="1:12" ht="15">
      <c r="A882" s="105" t="s">
        <v>2667</v>
      </c>
      <c r="B882" s="105" t="s">
        <v>2348</v>
      </c>
      <c r="C882" s="105">
        <v>3</v>
      </c>
      <c r="D882" s="110">
        <v>0.0008790225617334428</v>
      </c>
      <c r="E882" s="110">
        <v>2.047787067563733</v>
      </c>
      <c r="F882" s="105" t="s">
        <v>2310</v>
      </c>
      <c r="G882" s="105" t="b">
        <v>0</v>
      </c>
      <c r="H882" s="105" t="b">
        <v>0</v>
      </c>
      <c r="I882" s="105" t="b">
        <v>0</v>
      </c>
      <c r="J882" s="105" t="b">
        <v>0</v>
      </c>
      <c r="K882" s="105" t="b">
        <v>0</v>
      </c>
      <c r="L882" s="105" t="b">
        <v>0</v>
      </c>
    </row>
    <row r="883" spans="1:12" ht="15">
      <c r="A883" s="105" t="s">
        <v>2819</v>
      </c>
      <c r="B883" s="105" t="s">
        <v>2539</v>
      </c>
      <c r="C883" s="105">
        <v>3</v>
      </c>
      <c r="D883" s="110">
        <v>0.0008790225617334428</v>
      </c>
      <c r="E883" s="110">
        <v>3.0043213737826426</v>
      </c>
      <c r="F883" s="105" t="s">
        <v>2310</v>
      </c>
      <c r="G883" s="105" t="b">
        <v>1</v>
      </c>
      <c r="H883" s="105" t="b">
        <v>0</v>
      </c>
      <c r="I883" s="105" t="b">
        <v>0</v>
      </c>
      <c r="J883" s="105" t="b">
        <v>0</v>
      </c>
      <c r="K883" s="105" t="b">
        <v>0</v>
      </c>
      <c r="L883" s="105" t="b">
        <v>0</v>
      </c>
    </row>
    <row r="884" spans="1:12" ht="15">
      <c r="A884" s="105" t="s">
        <v>2389</v>
      </c>
      <c r="B884" s="105" t="s">
        <v>2371</v>
      </c>
      <c r="C884" s="105">
        <v>3</v>
      </c>
      <c r="D884" s="110">
        <v>0.0008790225617334428</v>
      </c>
      <c r="E884" s="110">
        <v>1.7536690663160817</v>
      </c>
      <c r="F884" s="105" t="s">
        <v>2310</v>
      </c>
      <c r="G884" s="105" t="b">
        <v>0</v>
      </c>
      <c r="H884" s="105" t="b">
        <v>0</v>
      </c>
      <c r="I884" s="105" t="b">
        <v>0</v>
      </c>
      <c r="J884" s="105" t="b">
        <v>0</v>
      </c>
      <c r="K884" s="105" t="b">
        <v>0</v>
      </c>
      <c r="L884" s="105" t="b">
        <v>0</v>
      </c>
    </row>
    <row r="885" spans="1:12" ht="15">
      <c r="A885" s="105" t="s">
        <v>2585</v>
      </c>
      <c r="B885" s="105" t="s">
        <v>2330</v>
      </c>
      <c r="C885" s="105">
        <v>3</v>
      </c>
      <c r="D885" s="110">
        <v>0.0008790225617334428</v>
      </c>
      <c r="E885" s="110">
        <v>1.5069967329746932</v>
      </c>
      <c r="F885" s="105" t="s">
        <v>2310</v>
      </c>
      <c r="G885" s="105" t="b">
        <v>0</v>
      </c>
      <c r="H885" s="105" t="b">
        <v>0</v>
      </c>
      <c r="I885" s="105" t="b">
        <v>0</v>
      </c>
      <c r="J885" s="105" t="b">
        <v>0</v>
      </c>
      <c r="K885" s="105" t="b">
        <v>0</v>
      </c>
      <c r="L885" s="105" t="b">
        <v>0</v>
      </c>
    </row>
    <row r="886" spans="1:12" ht="15">
      <c r="A886" s="105" t="s">
        <v>2344</v>
      </c>
      <c r="B886" s="105" t="s">
        <v>2945</v>
      </c>
      <c r="C886" s="105">
        <v>3</v>
      </c>
      <c r="D886" s="110">
        <v>0.0008790225617334428</v>
      </c>
      <c r="E886" s="110">
        <v>2.2583548067704</v>
      </c>
      <c r="F886" s="105" t="s">
        <v>2310</v>
      </c>
      <c r="G886" s="105" t="b">
        <v>0</v>
      </c>
      <c r="H886" s="105" t="b">
        <v>0</v>
      </c>
      <c r="I886" s="105" t="b">
        <v>0</v>
      </c>
      <c r="J886" s="105" t="b">
        <v>0</v>
      </c>
      <c r="K886" s="105" t="b">
        <v>0</v>
      </c>
      <c r="L886" s="105" t="b">
        <v>0</v>
      </c>
    </row>
    <row r="887" spans="1:12" ht="15">
      <c r="A887" s="105" t="s">
        <v>2381</v>
      </c>
      <c r="B887" s="105" t="s">
        <v>2365</v>
      </c>
      <c r="C887" s="105">
        <v>3</v>
      </c>
      <c r="D887" s="110">
        <v>0.0008790225617334428</v>
      </c>
      <c r="E887" s="110">
        <v>1.6105373248817627</v>
      </c>
      <c r="F887" s="105" t="s">
        <v>2310</v>
      </c>
      <c r="G887" s="105" t="b">
        <v>0</v>
      </c>
      <c r="H887" s="105" t="b">
        <v>0</v>
      </c>
      <c r="I887" s="105" t="b">
        <v>0</v>
      </c>
      <c r="J887" s="105" t="b">
        <v>0</v>
      </c>
      <c r="K887" s="105" t="b">
        <v>0</v>
      </c>
      <c r="L887" s="105" t="b">
        <v>0</v>
      </c>
    </row>
    <row r="888" spans="1:12" ht="15">
      <c r="A888" s="105" t="s">
        <v>2370</v>
      </c>
      <c r="B888" s="105" t="s">
        <v>2452</v>
      </c>
      <c r="C888" s="105">
        <v>3</v>
      </c>
      <c r="D888" s="110">
        <v>0.0008790225617334428</v>
      </c>
      <c r="E888" s="110">
        <v>1.9648128324989689</v>
      </c>
      <c r="F888" s="105" t="s">
        <v>2310</v>
      </c>
      <c r="G888" s="105" t="b">
        <v>1</v>
      </c>
      <c r="H888" s="105" t="b">
        <v>0</v>
      </c>
      <c r="I888" s="105" t="b">
        <v>0</v>
      </c>
      <c r="J888" s="105" t="b">
        <v>0</v>
      </c>
      <c r="K888" s="105" t="b">
        <v>0</v>
      </c>
      <c r="L888" s="105" t="b">
        <v>0</v>
      </c>
    </row>
    <row r="889" spans="1:12" ht="15">
      <c r="A889" s="105" t="s">
        <v>2413</v>
      </c>
      <c r="B889" s="105" t="s">
        <v>2357</v>
      </c>
      <c r="C889" s="105">
        <v>3</v>
      </c>
      <c r="D889" s="110">
        <v>0.0008790225617334428</v>
      </c>
      <c r="E889" s="110">
        <v>1.7032913781186614</v>
      </c>
      <c r="F889" s="105" t="s">
        <v>2310</v>
      </c>
      <c r="G889" s="105" t="b">
        <v>0</v>
      </c>
      <c r="H889" s="105" t="b">
        <v>0</v>
      </c>
      <c r="I889" s="105" t="b">
        <v>0</v>
      </c>
      <c r="J889" s="105" t="b">
        <v>0</v>
      </c>
      <c r="K889" s="105" t="b">
        <v>0</v>
      </c>
      <c r="L889" s="105" t="b">
        <v>0</v>
      </c>
    </row>
    <row r="890" spans="1:12" ht="15">
      <c r="A890" s="105" t="s">
        <v>2538</v>
      </c>
      <c r="B890" s="105" t="s">
        <v>2699</v>
      </c>
      <c r="C890" s="105">
        <v>3</v>
      </c>
      <c r="D890" s="110">
        <v>0.0008790225617334428</v>
      </c>
      <c r="E890" s="110">
        <v>2.8793826371743427</v>
      </c>
      <c r="F890" s="105" t="s">
        <v>2310</v>
      </c>
      <c r="G890" s="105" t="b">
        <v>0</v>
      </c>
      <c r="H890" s="105" t="b">
        <v>0</v>
      </c>
      <c r="I890" s="105" t="b">
        <v>0</v>
      </c>
      <c r="J890" s="105" t="b">
        <v>0</v>
      </c>
      <c r="K890" s="105" t="b">
        <v>0</v>
      </c>
      <c r="L890" s="105" t="b">
        <v>0</v>
      </c>
    </row>
    <row r="891" spans="1:12" ht="15">
      <c r="A891" s="105" t="s">
        <v>2334</v>
      </c>
      <c r="B891" s="105" t="s">
        <v>2333</v>
      </c>
      <c r="C891" s="105">
        <v>3</v>
      </c>
      <c r="D891" s="110">
        <v>0.0008790225617334428</v>
      </c>
      <c r="E891" s="110">
        <v>0.6744878202684569</v>
      </c>
      <c r="F891" s="105" t="s">
        <v>2310</v>
      </c>
      <c r="G891" s="105" t="b">
        <v>0</v>
      </c>
      <c r="H891" s="105" t="b">
        <v>0</v>
      </c>
      <c r="I891" s="105" t="b">
        <v>0</v>
      </c>
      <c r="J891" s="105" t="b">
        <v>0</v>
      </c>
      <c r="K891" s="105" t="b">
        <v>0</v>
      </c>
      <c r="L891" s="105" t="b">
        <v>0</v>
      </c>
    </row>
    <row r="892" spans="1:12" ht="15">
      <c r="A892" s="105" t="s">
        <v>2358</v>
      </c>
      <c r="B892" s="105" t="s">
        <v>2337</v>
      </c>
      <c r="C892" s="105">
        <v>3</v>
      </c>
      <c r="D892" s="110">
        <v>0.0008790225617334428</v>
      </c>
      <c r="E892" s="110">
        <v>1.1109031050815001</v>
      </c>
      <c r="F892" s="105" t="s">
        <v>2310</v>
      </c>
      <c r="G892" s="105" t="b">
        <v>0</v>
      </c>
      <c r="H892" s="105" t="b">
        <v>0</v>
      </c>
      <c r="I892" s="105" t="b">
        <v>0</v>
      </c>
      <c r="J892" s="105" t="b">
        <v>0</v>
      </c>
      <c r="K892" s="105" t="b">
        <v>0</v>
      </c>
      <c r="L892" s="105" t="b">
        <v>0</v>
      </c>
    </row>
    <row r="893" spans="1:12" ht="15">
      <c r="A893" s="105" t="s">
        <v>2337</v>
      </c>
      <c r="B893" s="105" t="s">
        <v>2371</v>
      </c>
      <c r="C893" s="105">
        <v>3</v>
      </c>
      <c r="D893" s="110">
        <v>0.0008790225617334428</v>
      </c>
      <c r="E893" s="110">
        <v>1.3028767503187684</v>
      </c>
      <c r="F893" s="105" t="s">
        <v>2310</v>
      </c>
      <c r="G893" s="105" t="b">
        <v>0</v>
      </c>
      <c r="H893" s="105" t="b">
        <v>0</v>
      </c>
      <c r="I893" s="105" t="b">
        <v>0</v>
      </c>
      <c r="J893" s="105" t="b">
        <v>0</v>
      </c>
      <c r="K893" s="105" t="b">
        <v>0</v>
      </c>
      <c r="L893" s="105" t="b">
        <v>0</v>
      </c>
    </row>
    <row r="894" spans="1:12" ht="15">
      <c r="A894" s="105" t="s">
        <v>2340</v>
      </c>
      <c r="B894" s="105" t="s">
        <v>2341</v>
      </c>
      <c r="C894" s="105">
        <v>3</v>
      </c>
      <c r="D894" s="110">
        <v>0.0008790225617334428</v>
      </c>
      <c r="E894" s="110">
        <v>0.9732015732052571</v>
      </c>
      <c r="F894" s="105" t="s">
        <v>2310</v>
      </c>
      <c r="G894" s="105" t="b">
        <v>0</v>
      </c>
      <c r="H894" s="105" t="b">
        <v>0</v>
      </c>
      <c r="I894" s="105" t="b">
        <v>0</v>
      </c>
      <c r="J894" s="105" t="b">
        <v>0</v>
      </c>
      <c r="K894" s="105" t="b">
        <v>0</v>
      </c>
      <c r="L894" s="105" t="b">
        <v>0</v>
      </c>
    </row>
    <row r="895" spans="1:12" ht="15">
      <c r="A895" s="105" t="s">
        <v>2938</v>
      </c>
      <c r="B895" s="105" t="s">
        <v>2939</v>
      </c>
      <c r="C895" s="105">
        <v>3</v>
      </c>
      <c r="D895" s="110">
        <v>0.0009489092897618915</v>
      </c>
      <c r="E895" s="110">
        <v>3.372298159077237</v>
      </c>
      <c r="F895" s="105" t="s">
        <v>2310</v>
      </c>
      <c r="G895" s="105" t="b">
        <v>0</v>
      </c>
      <c r="H895" s="105" t="b">
        <v>0</v>
      </c>
      <c r="I895" s="105" t="b">
        <v>0</v>
      </c>
      <c r="J895" s="105" t="b">
        <v>0</v>
      </c>
      <c r="K895" s="105" t="b">
        <v>0</v>
      </c>
      <c r="L895" s="105" t="b">
        <v>0</v>
      </c>
    </row>
    <row r="896" spans="1:12" ht="15">
      <c r="A896" s="105" t="s">
        <v>2684</v>
      </c>
      <c r="B896" s="105" t="s">
        <v>2791</v>
      </c>
      <c r="C896" s="105">
        <v>3</v>
      </c>
      <c r="D896" s="110">
        <v>0.0008790225617334428</v>
      </c>
      <c r="E896" s="110">
        <v>3.247359422468937</v>
      </c>
      <c r="F896" s="105" t="s">
        <v>2310</v>
      </c>
      <c r="G896" s="105" t="b">
        <v>0</v>
      </c>
      <c r="H896" s="105" t="b">
        <v>0</v>
      </c>
      <c r="I896" s="105" t="b">
        <v>0</v>
      </c>
      <c r="J896" s="105" t="b">
        <v>0</v>
      </c>
      <c r="K896" s="105" t="b">
        <v>0</v>
      </c>
      <c r="L896" s="105" t="b">
        <v>0</v>
      </c>
    </row>
    <row r="897" spans="1:12" ht="15">
      <c r="A897" s="105" t="s">
        <v>2336</v>
      </c>
      <c r="B897" s="105" t="s">
        <v>2352</v>
      </c>
      <c r="C897" s="105">
        <v>3</v>
      </c>
      <c r="D897" s="110">
        <v>0.0008790225617334428</v>
      </c>
      <c r="E897" s="110">
        <v>1.235929960688155</v>
      </c>
      <c r="F897" s="105" t="s">
        <v>2310</v>
      </c>
      <c r="G897" s="105" t="b">
        <v>0</v>
      </c>
      <c r="H897" s="105" t="b">
        <v>0</v>
      </c>
      <c r="I897" s="105" t="b">
        <v>0</v>
      </c>
      <c r="J897" s="105" t="b">
        <v>0</v>
      </c>
      <c r="K897" s="105" t="b">
        <v>0</v>
      </c>
      <c r="L897" s="105" t="b">
        <v>0</v>
      </c>
    </row>
    <row r="898" spans="1:12" ht="15">
      <c r="A898" s="105" t="s">
        <v>2482</v>
      </c>
      <c r="B898" s="105" t="s">
        <v>2890</v>
      </c>
      <c r="C898" s="105">
        <v>3</v>
      </c>
      <c r="D898" s="110">
        <v>0.0008790225617334428</v>
      </c>
      <c r="E898" s="110">
        <v>2.8951769043575744</v>
      </c>
      <c r="F898" s="105" t="s">
        <v>2310</v>
      </c>
      <c r="G898" s="105" t="b">
        <v>0</v>
      </c>
      <c r="H898" s="105" t="b">
        <v>0</v>
      </c>
      <c r="I898" s="105" t="b">
        <v>0</v>
      </c>
      <c r="J898" s="105" t="b">
        <v>0</v>
      </c>
      <c r="K898" s="105" t="b">
        <v>0</v>
      </c>
      <c r="L898" s="105" t="b">
        <v>0</v>
      </c>
    </row>
    <row r="899" spans="1:12" ht="15">
      <c r="A899" s="105" t="s">
        <v>2337</v>
      </c>
      <c r="B899" s="105" t="s">
        <v>2333</v>
      </c>
      <c r="C899" s="105">
        <v>3</v>
      </c>
      <c r="D899" s="110">
        <v>0.0008790225617334428</v>
      </c>
      <c r="E899" s="110">
        <v>0.8127905184347384</v>
      </c>
      <c r="F899" s="105" t="s">
        <v>2310</v>
      </c>
      <c r="G899" s="105" t="b">
        <v>0</v>
      </c>
      <c r="H899" s="105" t="b">
        <v>0</v>
      </c>
      <c r="I899" s="105" t="b">
        <v>0</v>
      </c>
      <c r="J899" s="105" t="b">
        <v>0</v>
      </c>
      <c r="K899" s="105" t="b">
        <v>0</v>
      </c>
      <c r="L899" s="105" t="b">
        <v>0</v>
      </c>
    </row>
    <row r="900" spans="1:12" ht="15">
      <c r="A900" s="105" t="s">
        <v>2330</v>
      </c>
      <c r="B900" s="105" t="s">
        <v>2886</v>
      </c>
      <c r="C900" s="105">
        <v>3</v>
      </c>
      <c r="D900" s="110">
        <v>0.0008790225617334428</v>
      </c>
      <c r="E900" s="110">
        <v>1.8080267286386744</v>
      </c>
      <c r="F900" s="105" t="s">
        <v>2310</v>
      </c>
      <c r="G900" s="105" t="b">
        <v>0</v>
      </c>
      <c r="H900" s="105" t="b">
        <v>0</v>
      </c>
      <c r="I900" s="105" t="b">
        <v>0</v>
      </c>
      <c r="J900" s="105" t="b">
        <v>0</v>
      </c>
      <c r="K900" s="105" t="b">
        <v>0</v>
      </c>
      <c r="L900" s="105" t="b">
        <v>0</v>
      </c>
    </row>
    <row r="901" spans="1:12" ht="15">
      <c r="A901" s="105" t="s">
        <v>2886</v>
      </c>
      <c r="B901" s="105" t="s">
        <v>2545</v>
      </c>
      <c r="C901" s="105">
        <v>3</v>
      </c>
      <c r="D901" s="110">
        <v>0.0008790225617334428</v>
      </c>
      <c r="E901" s="110">
        <v>3.0043213737826426</v>
      </c>
      <c r="F901" s="105" t="s">
        <v>2310</v>
      </c>
      <c r="G901" s="105" t="b">
        <v>0</v>
      </c>
      <c r="H901" s="105" t="b">
        <v>0</v>
      </c>
      <c r="I901" s="105" t="b">
        <v>0</v>
      </c>
      <c r="J901" s="105" t="b">
        <v>0</v>
      </c>
      <c r="K901" s="105" t="b">
        <v>0</v>
      </c>
      <c r="L901" s="105" t="b">
        <v>0</v>
      </c>
    </row>
    <row r="902" spans="1:12" ht="15">
      <c r="A902" s="105" t="s">
        <v>2545</v>
      </c>
      <c r="B902" s="105" t="s">
        <v>2520</v>
      </c>
      <c r="C902" s="105">
        <v>3</v>
      </c>
      <c r="D902" s="110">
        <v>0.0008790225617334428</v>
      </c>
      <c r="E902" s="110">
        <v>2.6452994311409745</v>
      </c>
      <c r="F902" s="105" t="s">
        <v>2310</v>
      </c>
      <c r="G902" s="105" t="b">
        <v>0</v>
      </c>
      <c r="H902" s="105" t="b">
        <v>0</v>
      </c>
      <c r="I902" s="105" t="b">
        <v>0</v>
      </c>
      <c r="J902" s="105" t="b">
        <v>0</v>
      </c>
      <c r="K902" s="105" t="b">
        <v>0</v>
      </c>
      <c r="L902" s="105" t="b">
        <v>0</v>
      </c>
    </row>
    <row r="903" spans="1:12" ht="15">
      <c r="A903" s="105" t="s">
        <v>2344</v>
      </c>
      <c r="B903" s="105" t="s">
        <v>2740</v>
      </c>
      <c r="C903" s="105">
        <v>3</v>
      </c>
      <c r="D903" s="110">
        <v>0.0008790225617334428</v>
      </c>
      <c r="E903" s="110">
        <v>2.1334160701621</v>
      </c>
      <c r="F903" s="105" t="s">
        <v>2310</v>
      </c>
      <c r="G903" s="105" t="b">
        <v>0</v>
      </c>
      <c r="H903" s="105" t="b">
        <v>0</v>
      </c>
      <c r="I903" s="105" t="b">
        <v>0</v>
      </c>
      <c r="J903" s="105" t="b">
        <v>0</v>
      </c>
      <c r="K903" s="105" t="b">
        <v>0</v>
      </c>
      <c r="L903" s="105" t="b">
        <v>0</v>
      </c>
    </row>
    <row r="904" spans="1:12" ht="15">
      <c r="A904" s="105" t="s">
        <v>2369</v>
      </c>
      <c r="B904" s="105" t="s">
        <v>2918</v>
      </c>
      <c r="C904" s="105">
        <v>3</v>
      </c>
      <c r="D904" s="110">
        <v>0.0008790225617334428</v>
      </c>
      <c r="E904" s="110">
        <v>2.4876915777793065</v>
      </c>
      <c r="F904" s="105" t="s">
        <v>2310</v>
      </c>
      <c r="G904" s="105" t="b">
        <v>0</v>
      </c>
      <c r="H904" s="105" t="b">
        <v>0</v>
      </c>
      <c r="I904" s="105" t="b">
        <v>0</v>
      </c>
      <c r="J904" s="105" t="b">
        <v>0</v>
      </c>
      <c r="K904" s="105" t="b">
        <v>0</v>
      </c>
      <c r="L904" s="105" t="b">
        <v>0</v>
      </c>
    </row>
    <row r="905" spans="1:12" ht="15">
      <c r="A905" s="105" t="s">
        <v>2918</v>
      </c>
      <c r="B905" s="105" t="s">
        <v>2658</v>
      </c>
      <c r="C905" s="105">
        <v>3</v>
      </c>
      <c r="D905" s="110">
        <v>0.0008790225617334428</v>
      </c>
      <c r="E905" s="110">
        <v>3.150449409460881</v>
      </c>
      <c r="F905" s="105" t="s">
        <v>2310</v>
      </c>
      <c r="G905" s="105" t="b">
        <v>0</v>
      </c>
      <c r="H905" s="105" t="b">
        <v>0</v>
      </c>
      <c r="I905" s="105" t="b">
        <v>0</v>
      </c>
      <c r="J905" s="105" t="b">
        <v>0</v>
      </c>
      <c r="K905" s="105" t="b">
        <v>0</v>
      </c>
      <c r="L905" s="105" t="b">
        <v>0</v>
      </c>
    </row>
    <row r="906" spans="1:12" ht="15">
      <c r="A906" s="105" t="s">
        <v>2793</v>
      </c>
      <c r="B906" s="105" t="s">
        <v>2340</v>
      </c>
      <c r="C906" s="105">
        <v>3</v>
      </c>
      <c r="D906" s="110">
        <v>0.0008790225617334428</v>
      </c>
      <c r="E906" s="110">
        <v>2.1592233337683857</v>
      </c>
      <c r="F906" s="105" t="s">
        <v>2310</v>
      </c>
      <c r="G906" s="105" t="b">
        <v>0</v>
      </c>
      <c r="H906" s="105" t="b">
        <v>0</v>
      </c>
      <c r="I906" s="105" t="b">
        <v>0</v>
      </c>
      <c r="J906" s="105" t="b">
        <v>0</v>
      </c>
      <c r="K906" s="105" t="b">
        <v>0</v>
      </c>
      <c r="L906" s="105" t="b">
        <v>0</v>
      </c>
    </row>
    <row r="907" spans="1:12" ht="15">
      <c r="A907" s="105" t="s">
        <v>2340</v>
      </c>
      <c r="B907" s="105" t="s">
        <v>2394</v>
      </c>
      <c r="C907" s="105">
        <v>3</v>
      </c>
      <c r="D907" s="110">
        <v>0.0008790225617334428</v>
      </c>
      <c r="E907" s="110">
        <v>1.4411794484850498</v>
      </c>
      <c r="F907" s="105" t="s">
        <v>2310</v>
      </c>
      <c r="G907" s="105" t="b">
        <v>0</v>
      </c>
      <c r="H907" s="105" t="b">
        <v>0</v>
      </c>
      <c r="I907" s="105" t="b">
        <v>0</v>
      </c>
      <c r="J907" s="105" t="b">
        <v>0</v>
      </c>
      <c r="K907" s="105" t="b">
        <v>0</v>
      </c>
      <c r="L907" s="105" t="b">
        <v>0</v>
      </c>
    </row>
    <row r="908" spans="1:12" ht="15">
      <c r="A908" s="105" t="s">
        <v>2550</v>
      </c>
      <c r="B908" s="105" t="s">
        <v>2725</v>
      </c>
      <c r="C908" s="105">
        <v>3</v>
      </c>
      <c r="D908" s="110">
        <v>0.0008790225617334428</v>
      </c>
      <c r="E908" s="110">
        <v>3.0255106728525805</v>
      </c>
      <c r="F908" s="105" t="s">
        <v>2310</v>
      </c>
      <c r="G908" s="105" t="b">
        <v>0</v>
      </c>
      <c r="H908" s="105" t="b">
        <v>0</v>
      </c>
      <c r="I908" s="105" t="b">
        <v>0</v>
      </c>
      <c r="J908" s="105" t="b">
        <v>0</v>
      </c>
      <c r="K908" s="105" t="b">
        <v>0</v>
      </c>
      <c r="L908" s="105" t="b">
        <v>0</v>
      </c>
    </row>
    <row r="909" spans="1:12" ht="15">
      <c r="A909" s="105" t="s">
        <v>2345</v>
      </c>
      <c r="B909" s="105" t="s">
        <v>2546</v>
      </c>
      <c r="C909" s="105">
        <v>3</v>
      </c>
      <c r="D909" s="110">
        <v>0.0008790225617334428</v>
      </c>
      <c r="E909" s="110">
        <v>1.8686587717825696</v>
      </c>
      <c r="F909" s="105" t="s">
        <v>2310</v>
      </c>
      <c r="G909" s="105" t="b">
        <v>0</v>
      </c>
      <c r="H909" s="105" t="b">
        <v>0</v>
      </c>
      <c r="I909" s="105" t="b">
        <v>0</v>
      </c>
      <c r="J909" s="105" t="b">
        <v>0</v>
      </c>
      <c r="K909" s="105" t="b">
        <v>0</v>
      </c>
      <c r="L909" s="105" t="b">
        <v>0</v>
      </c>
    </row>
    <row r="910" spans="1:12" ht="15">
      <c r="A910" s="105" t="s">
        <v>2393</v>
      </c>
      <c r="B910" s="105" t="s">
        <v>2437</v>
      </c>
      <c r="C910" s="105">
        <v>3</v>
      </c>
      <c r="D910" s="110">
        <v>0.0008790225617334428</v>
      </c>
      <c r="E910" s="110">
        <v>2.1090567243026555</v>
      </c>
      <c r="F910" s="105" t="s">
        <v>2310</v>
      </c>
      <c r="G910" s="105" t="b">
        <v>0</v>
      </c>
      <c r="H910" s="105" t="b">
        <v>0</v>
      </c>
      <c r="I910" s="105" t="b">
        <v>0</v>
      </c>
      <c r="J910" s="105" t="b">
        <v>0</v>
      </c>
      <c r="K910" s="105" t="b">
        <v>0</v>
      </c>
      <c r="L910" s="105" t="b">
        <v>0</v>
      </c>
    </row>
    <row r="911" spans="1:12" ht="15">
      <c r="A911" s="105" t="s">
        <v>2421</v>
      </c>
      <c r="B911" s="105" t="s">
        <v>2627</v>
      </c>
      <c r="C911" s="105">
        <v>3</v>
      </c>
      <c r="D911" s="110">
        <v>0.0008790225617334428</v>
      </c>
      <c r="E911" s="110">
        <v>2.586177979022318</v>
      </c>
      <c r="F911" s="105" t="s">
        <v>2310</v>
      </c>
      <c r="G911" s="105" t="b">
        <v>0</v>
      </c>
      <c r="H911" s="105" t="b">
        <v>0</v>
      </c>
      <c r="I911" s="105" t="b">
        <v>0</v>
      </c>
      <c r="J911" s="105" t="b">
        <v>0</v>
      </c>
      <c r="K911" s="105" t="b">
        <v>0</v>
      </c>
      <c r="L911" s="105" t="b">
        <v>0</v>
      </c>
    </row>
    <row r="912" spans="1:12" ht="15">
      <c r="A912" s="105" t="s">
        <v>2627</v>
      </c>
      <c r="B912" s="105" t="s">
        <v>2340</v>
      </c>
      <c r="C912" s="105">
        <v>3</v>
      </c>
      <c r="D912" s="110">
        <v>0.0008790225617334428</v>
      </c>
      <c r="E912" s="110">
        <v>1.9373745841520293</v>
      </c>
      <c r="F912" s="105" t="s">
        <v>2310</v>
      </c>
      <c r="G912" s="105" t="b">
        <v>0</v>
      </c>
      <c r="H912" s="105" t="b">
        <v>0</v>
      </c>
      <c r="I912" s="105" t="b">
        <v>0</v>
      </c>
      <c r="J912" s="105" t="b">
        <v>0</v>
      </c>
      <c r="K912" s="105" t="b">
        <v>0</v>
      </c>
      <c r="L912" s="105" t="b">
        <v>0</v>
      </c>
    </row>
    <row r="913" spans="1:12" ht="15">
      <c r="A913" s="105" t="s">
        <v>2339</v>
      </c>
      <c r="B913" s="105" t="s">
        <v>2427</v>
      </c>
      <c r="C913" s="105">
        <v>3</v>
      </c>
      <c r="D913" s="110">
        <v>0.0008790225617334428</v>
      </c>
      <c r="E913" s="110">
        <v>1.8581933381044045</v>
      </c>
      <c r="F913" s="105" t="s">
        <v>2310</v>
      </c>
      <c r="G913" s="105" t="b">
        <v>0</v>
      </c>
      <c r="H913" s="105" t="b">
        <v>0</v>
      </c>
      <c r="I913" s="105" t="b">
        <v>0</v>
      </c>
      <c r="J913" s="105" t="b">
        <v>0</v>
      </c>
      <c r="K913" s="105" t="b">
        <v>0</v>
      </c>
      <c r="L913" s="105" t="b">
        <v>0</v>
      </c>
    </row>
    <row r="914" spans="1:12" ht="15">
      <c r="A914" s="105" t="s">
        <v>2734</v>
      </c>
      <c r="B914" s="105" t="s">
        <v>2330</v>
      </c>
      <c r="C914" s="105">
        <v>3</v>
      </c>
      <c r="D914" s="110">
        <v>0.0008790225617334428</v>
      </c>
      <c r="E914" s="110">
        <v>1.6830879920303743</v>
      </c>
      <c r="F914" s="105" t="s">
        <v>2310</v>
      </c>
      <c r="G914" s="105" t="b">
        <v>0</v>
      </c>
      <c r="H914" s="105" t="b">
        <v>1</v>
      </c>
      <c r="I914" s="105" t="b">
        <v>0</v>
      </c>
      <c r="J914" s="105" t="b">
        <v>0</v>
      </c>
      <c r="K914" s="105" t="b">
        <v>0</v>
      </c>
      <c r="L914" s="105" t="b">
        <v>0</v>
      </c>
    </row>
    <row r="915" spans="1:12" ht="15">
      <c r="A915" s="105" t="s">
        <v>2334</v>
      </c>
      <c r="B915" s="105" t="s">
        <v>2554</v>
      </c>
      <c r="C915" s="105">
        <v>3</v>
      </c>
      <c r="D915" s="110">
        <v>0.0008790225617334428</v>
      </c>
      <c r="E915" s="110">
        <v>1.6618986929604362</v>
      </c>
      <c r="F915" s="105" t="s">
        <v>2310</v>
      </c>
      <c r="G915" s="105" t="b">
        <v>0</v>
      </c>
      <c r="H915" s="105" t="b">
        <v>0</v>
      </c>
      <c r="I915" s="105" t="b">
        <v>0</v>
      </c>
      <c r="J915" s="105" t="b">
        <v>0</v>
      </c>
      <c r="K915" s="105" t="b">
        <v>0</v>
      </c>
      <c r="L915" s="105" t="b">
        <v>0</v>
      </c>
    </row>
    <row r="916" spans="1:12" ht="15">
      <c r="A916" s="105" t="s">
        <v>2733</v>
      </c>
      <c r="B916" s="105" t="s">
        <v>2429</v>
      </c>
      <c r="C916" s="105">
        <v>3</v>
      </c>
      <c r="D916" s="110">
        <v>0.0009489092897618915</v>
      </c>
      <c r="E916" s="110">
        <v>2.6452994311409745</v>
      </c>
      <c r="F916" s="105" t="s">
        <v>2310</v>
      </c>
      <c r="G916" s="105" t="b">
        <v>0</v>
      </c>
      <c r="H916" s="105" t="b">
        <v>0</v>
      </c>
      <c r="I916" s="105" t="b">
        <v>0</v>
      </c>
      <c r="J916" s="105" t="b">
        <v>0</v>
      </c>
      <c r="K916" s="105" t="b">
        <v>0</v>
      </c>
      <c r="L916" s="105" t="b">
        <v>0</v>
      </c>
    </row>
    <row r="917" spans="1:12" ht="15">
      <c r="A917" s="105" t="s">
        <v>2411</v>
      </c>
      <c r="B917" s="105" t="s">
        <v>2358</v>
      </c>
      <c r="C917" s="105">
        <v>3</v>
      </c>
      <c r="D917" s="110">
        <v>0.0008790225617334428</v>
      </c>
      <c r="E917" s="110">
        <v>1.7332546014961046</v>
      </c>
      <c r="F917" s="105" t="s">
        <v>2310</v>
      </c>
      <c r="G917" s="105" t="b">
        <v>0</v>
      </c>
      <c r="H917" s="105" t="b">
        <v>0</v>
      </c>
      <c r="I917" s="105" t="b">
        <v>0</v>
      </c>
      <c r="J917" s="105" t="b">
        <v>0</v>
      </c>
      <c r="K917" s="105" t="b">
        <v>0</v>
      </c>
      <c r="L917" s="105" t="b">
        <v>0</v>
      </c>
    </row>
    <row r="918" spans="1:12" ht="15">
      <c r="A918" s="105" t="s">
        <v>2619</v>
      </c>
      <c r="B918" s="105" t="s">
        <v>2726</v>
      </c>
      <c r="C918" s="105">
        <v>3</v>
      </c>
      <c r="D918" s="110">
        <v>0.0009489092897618915</v>
      </c>
      <c r="E918" s="110">
        <v>3.0255106728525805</v>
      </c>
      <c r="F918" s="105" t="s">
        <v>2310</v>
      </c>
      <c r="G918" s="105" t="b">
        <v>0</v>
      </c>
      <c r="H918" s="105" t="b">
        <v>0</v>
      </c>
      <c r="I918" s="105" t="b">
        <v>0</v>
      </c>
      <c r="J918" s="105" t="b">
        <v>0</v>
      </c>
      <c r="K918" s="105" t="b">
        <v>0</v>
      </c>
      <c r="L918" s="105" t="b">
        <v>0</v>
      </c>
    </row>
    <row r="919" spans="1:12" ht="15">
      <c r="A919" s="105" t="s">
        <v>2427</v>
      </c>
      <c r="B919" s="105" t="s">
        <v>2369</v>
      </c>
      <c r="C919" s="105">
        <v>3</v>
      </c>
      <c r="D919" s="110">
        <v>0.0008790225617334428</v>
      </c>
      <c r="E919" s="110">
        <v>1.8856315864513442</v>
      </c>
      <c r="F919" s="105" t="s">
        <v>2310</v>
      </c>
      <c r="G919" s="105" t="b">
        <v>0</v>
      </c>
      <c r="H919" s="105" t="b">
        <v>0</v>
      </c>
      <c r="I919" s="105" t="b">
        <v>0</v>
      </c>
      <c r="J919" s="105" t="b">
        <v>0</v>
      </c>
      <c r="K919" s="105" t="b">
        <v>0</v>
      </c>
      <c r="L919" s="105" t="b">
        <v>0</v>
      </c>
    </row>
    <row r="920" spans="1:12" ht="15">
      <c r="A920" s="105" t="s">
        <v>2369</v>
      </c>
      <c r="B920" s="105" t="s">
        <v>2692</v>
      </c>
      <c r="C920" s="105">
        <v>3</v>
      </c>
      <c r="D920" s="110">
        <v>0.0008790225617334428</v>
      </c>
      <c r="E920" s="110">
        <v>2.3627528411710066</v>
      </c>
      <c r="F920" s="105" t="s">
        <v>2310</v>
      </c>
      <c r="G920" s="105" t="b">
        <v>0</v>
      </c>
      <c r="H920" s="105" t="b">
        <v>0</v>
      </c>
      <c r="I920" s="105" t="b">
        <v>0</v>
      </c>
      <c r="J920" s="105" t="b">
        <v>0</v>
      </c>
      <c r="K920" s="105" t="b">
        <v>0</v>
      </c>
      <c r="L920" s="105" t="b">
        <v>0</v>
      </c>
    </row>
    <row r="921" spans="1:12" ht="15">
      <c r="A921" s="105" t="s">
        <v>2692</v>
      </c>
      <c r="B921" s="105" t="s">
        <v>2518</v>
      </c>
      <c r="C921" s="105">
        <v>3</v>
      </c>
      <c r="D921" s="110">
        <v>0.0008790225617334428</v>
      </c>
      <c r="E921" s="110">
        <v>2.821390690196656</v>
      </c>
      <c r="F921" s="105" t="s">
        <v>2310</v>
      </c>
      <c r="G921" s="105" t="b">
        <v>0</v>
      </c>
      <c r="H921" s="105" t="b">
        <v>0</v>
      </c>
      <c r="I921" s="105" t="b">
        <v>0</v>
      </c>
      <c r="J921" s="105" t="b">
        <v>0</v>
      </c>
      <c r="K921" s="105" t="b">
        <v>0</v>
      </c>
      <c r="L921" s="105" t="b">
        <v>0</v>
      </c>
    </row>
    <row r="922" spans="1:12" ht="15">
      <c r="A922" s="105" t="s">
        <v>2378</v>
      </c>
      <c r="B922" s="105" t="s">
        <v>2732</v>
      </c>
      <c r="C922" s="105">
        <v>3</v>
      </c>
      <c r="D922" s="110">
        <v>0.0008790225617334428</v>
      </c>
      <c r="E922" s="110">
        <v>2.40226138245468</v>
      </c>
      <c r="F922" s="105" t="s">
        <v>2310</v>
      </c>
      <c r="G922" s="105" t="b">
        <v>0</v>
      </c>
      <c r="H922" s="105" t="b">
        <v>0</v>
      </c>
      <c r="I922" s="105" t="b">
        <v>0</v>
      </c>
      <c r="J922" s="105" t="b">
        <v>0</v>
      </c>
      <c r="K922" s="105" t="b">
        <v>0</v>
      </c>
      <c r="L922" s="105" t="b">
        <v>0</v>
      </c>
    </row>
    <row r="923" spans="1:12" ht="15">
      <c r="A923" s="105" t="s">
        <v>2732</v>
      </c>
      <c r="B923" s="105" t="s">
        <v>2877</v>
      </c>
      <c r="C923" s="105">
        <v>3</v>
      </c>
      <c r="D923" s="110">
        <v>0.0008790225617334428</v>
      </c>
      <c r="E923" s="110">
        <v>3.247359422468937</v>
      </c>
      <c r="F923" s="105" t="s">
        <v>2310</v>
      </c>
      <c r="G923" s="105" t="b">
        <v>0</v>
      </c>
      <c r="H923" s="105" t="b">
        <v>0</v>
      </c>
      <c r="I923" s="105" t="b">
        <v>0</v>
      </c>
      <c r="J923" s="105" t="b">
        <v>0</v>
      </c>
      <c r="K923" s="105" t="b">
        <v>0</v>
      </c>
      <c r="L923" s="105" t="b">
        <v>0</v>
      </c>
    </row>
    <row r="924" spans="1:12" ht="15">
      <c r="A924" s="105" t="s">
        <v>2877</v>
      </c>
      <c r="B924" s="105" t="s">
        <v>2878</v>
      </c>
      <c r="C924" s="105">
        <v>3</v>
      </c>
      <c r="D924" s="110">
        <v>0.0008790225617334428</v>
      </c>
      <c r="E924" s="110">
        <v>3.372298159077237</v>
      </c>
      <c r="F924" s="105" t="s">
        <v>2310</v>
      </c>
      <c r="G924" s="105" t="b">
        <v>0</v>
      </c>
      <c r="H924" s="105" t="b">
        <v>0</v>
      </c>
      <c r="I924" s="105" t="b">
        <v>0</v>
      </c>
      <c r="J924" s="105" t="b">
        <v>0</v>
      </c>
      <c r="K924" s="105" t="b">
        <v>0</v>
      </c>
      <c r="L924" s="105" t="b">
        <v>0</v>
      </c>
    </row>
    <row r="925" spans="1:12" ht="15">
      <c r="A925" s="105" t="s">
        <v>2878</v>
      </c>
      <c r="B925" s="105" t="s">
        <v>2590</v>
      </c>
      <c r="C925" s="105">
        <v>3</v>
      </c>
      <c r="D925" s="110">
        <v>0.0008790225617334428</v>
      </c>
      <c r="E925" s="110">
        <v>3.0712681634132557</v>
      </c>
      <c r="F925" s="105" t="s">
        <v>2310</v>
      </c>
      <c r="G925" s="105" t="b">
        <v>0</v>
      </c>
      <c r="H925" s="105" t="b">
        <v>0</v>
      </c>
      <c r="I925" s="105" t="b">
        <v>0</v>
      </c>
      <c r="J925" s="105" t="b">
        <v>0</v>
      </c>
      <c r="K925" s="105" t="b">
        <v>0</v>
      </c>
      <c r="L925" s="105" t="b">
        <v>0</v>
      </c>
    </row>
    <row r="926" spans="1:12" ht="15">
      <c r="A926" s="105" t="s">
        <v>2590</v>
      </c>
      <c r="B926" s="105" t="s">
        <v>2356</v>
      </c>
      <c r="C926" s="105">
        <v>3</v>
      </c>
      <c r="D926" s="110">
        <v>0.0008790225617334428</v>
      </c>
      <c r="E926" s="110">
        <v>2.043239439813012</v>
      </c>
      <c r="F926" s="105" t="s">
        <v>2310</v>
      </c>
      <c r="G926" s="105" t="b">
        <v>0</v>
      </c>
      <c r="H926" s="105" t="b">
        <v>0</v>
      </c>
      <c r="I926" s="105" t="b">
        <v>0</v>
      </c>
      <c r="J926" s="105" t="b">
        <v>0</v>
      </c>
      <c r="K926" s="105" t="b">
        <v>0</v>
      </c>
      <c r="L926" s="105" t="b">
        <v>0</v>
      </c>
    </row>
    <row r="927" spans="1:12" ht="15">
      <c r="A927" s="105" t="s">
        <v>2356</v>
      </c>
      <c r="B927" s="105" t="s">
        <v>2362</v>
      </c>
      <c r="C927" s="105">
        <v>3</v>
      </c>
      <c r="D927" s="110">
        <v>0.0008790225617334428</v>
      </c>
      <c r="E927" s="110">
        <v>1.5661181850933499</v>
      </c>
      <c r="F927" s="105" t="s">
        <v>2310</v>
      </c>
      <c r="G927" s="105" t="b">
        <v>0</v>
      </c>
      <c r="H927" s="105" t="b">
        <v>0</v>
      </c>
      <c r="I927" s="105" t="b">
        <v>0</v>
      </c>
      <c r="J927" s="105" t="b">
        <v>0</v>
      </c>
      <c r="K927" s="105" t="b">
        <v>0</v>
      </c>
      <c r="L927" s="105" t="b">
        <v>0</v>
      </c>
    </row>
    <row r="928" spans="1:12" ht="15">
      <c r="A928" s="105" t="s">
        <v>2362</v>
      </c>
      <c r="B928" s="105" t="s">
        <v>2337</v>
      </c>
      <c r="C928" s="105">
        <v>3</v>
      </c>
      <c r="D928" s="110">
        <v>0.0008790225617334428</v>
      </c>
      <c r="E928" s="110">
        <v>1.3012348032517915</v>
      </c>
      <c r="F928" s="105" t="s">
        <v>2310</v>
      </c>
      <c r="G928" s="105" t="b">
        <v>0</v>
      </c>
      <c r="H928" s="105" t="b">
        <v>0</v>
      </c>
      <c r="I928" s="105" t="b">
        <v>0</v>
      </c>
      <c r="J928" s="105" t="b">
        <v>0</v>
      </c>
      <c r="K928" s="105" t="b">
        <v>0</v>
      </c>
      <c r="L928" s="105" t="b">
        <v>0</v>
      </c>
    </row>
    <row r="929" spans="1:12" ht="15">
      <c r="A929" s="105" t="s">
        <v>2337</v>
      </c>
      <c r="B929" s="105" t="s">
        <v>2717</v>
      </c>
      <c r="C929" s="105">
        <v>3</v>
      </c>
      <c r="D929" s="110">
        <v>0.0008790225617334428</v>
      </c>
      <c r="E929" s="110">
        <v>2.043239439813012</v>
      </c>
      <c r="F929" s="105" t="s">
        <v>2310</v>
      </c>
      <c r="G929" s="105" t="b">
        <v>0</v>
      </c>
      <c r="H929" s="105" t="b">
        <v>0</v>
      </c>
      <c r="I929" s="105" t="b">
        <v>0</v>
      </c>
      <c r="J929" s="105" t="b">
        <v>0</v>
      </c>
      <c r="K929" s="105" t="b">
        <v>0</v>
      </c>
      <c r="L929" s="105" t="b">
        <v>0</v>
      </c>
    </row>
    <row r="930" spans="1:12" ht="15">
      <c r="A930" s="105" t="s">
        <v>2717</v>
      </c>
      <c r="B930" s="105" t="s">
        <v>2331</v>
      </c>
      <c r="C930" s="105">
        <v>3</v>
      </c>
      <c r="D930" s="110">
        <v>0.0008790225617334428</v>
      </c>
      <c r="E930" s="110">
        <v>1.867148180757331</v>
      </c>
      <c r="F930" s="105" t="s">
        <v>2310</v>
      </c>
      <c r="G930" s="105" t="b">
        <v>0</v>
      </c>
      <c r="H930" s="105" t="b">
        <v>0</v>
      </c>
      <c r="I930" s="105" t="b">
        <v>0</v>
      </c>
      <c r="J930" s="105" t="b">
        <v>0</v>
      </c>
      <c r="K930" s="105" t="b">
        <v>0</v>
      </c>
      <c r="L930" s="105" t="b">
        <v>0</v>
      </c>
    </row>
    <row r="931" spans="1:12" ht="15">
      <c r="A931" s="105" t="s">
        <v>2331</v>
      </c>
      <c r="B931" s="105" t="s">
        <v>2336</v>
      </c>
      <c r="C931" s="105">
        <v>3</v>
      </c>
      <c r="D931" s="110">
        <v>0.0008790225617334428</v>
      </c>
      <c r="E931" s="110">
        <v>0.6592745491342875</v>
      </c>
      <c r="F931" s="105" t="s">
        <v>2310</v>
      </c>
      <c r="G931" s="105" t="b">
        <v>0</v>
      </c>
      <c r="H931" s="105" t="b">
        <v>0</v>
      </c>
      <c r="I931" s="105" t="b">
        <v>0</v>
      </c>
      <c r="J931" s="105" t="b">
        <v>0</v>
      </c>
      <c r="K931" s="105" t="b">
        <v>0</v>
      </c>
      <c r="L931" s="105" t="b">
        <v>0</v>
      </c>
    </row>
    <row r="932" spans="1:12" ht="15">
      <c r="A932" s="105" t="s">
        <v>2507</v>
      </c>
      <c r="B932" s="105" t="s">
        <v>2377</v>
      </c>
      <c r="C932" s="105">
        <v>3</v>
      </c>
      <c r="D932" s="110">
        <v>0.0008790225617334428</v>
      </c>
      <c r="E932" s="110">
        <v>2.1930017601463443</v>
      </c>
      <c r="F932" s="105" t="s">
        <v>2310</v>
      </c>
      <c r="G932" s="105" t="b">
        <v>0</v>
      </c>
      <c r="H932" s="105" t="b">
        <v>0</v>
      </c>
      <c r="I932" s="105" t="b">
        <v>0</v>
      </c>
      <c r="J932" s="105" t="b">
        <v>0</v>
      </c>
      <c r="K932" s="105" t="b">
        <v>0</v>
      </c>
      <c r="L932" s="105" t="b">
        <v>0</v>
      </c>
    </row>
    <row r="933" spans="1:12" ht="15">
      <c r="A933" s="105" t="s">
        <v>2856</v>
      </c>
      <c r="B933" s="105" t="s">
        <v>2581</v>
      </c>
      <c r="C933" s="105">
        <v>3</v>
      </c>
      <c r="D933" s="110">
        <v>0.0008790225617334428</v>
      </c>
      <c r="E933" s="110">
        <v>3.0712681634132557</v>
      </c>
      <c r="F933" s="105" t="s">
        <v>2310</v>
      </c>
      <c r="G933" s="105" t="b">
        <v>0</v>
      </c>
      <c r="H933" s="105" t="b">
        <v>1</v>
      </c>
      <c r="I933" s="105" t="b">
        <v>0</v>
      </c>
      <c r="J933" s="105" t="b">
        <v>0</v>
      </c>
      <c r="K933" s="105" t="b">
        <v>0</v>
      </c>
      <c r="L933" s="105" t="b">
        <v>0</v>
      </c>
    </row>
    <row r="934" spans="1:12" ht="15">
      <c r="A934" s="105" t="s">
        <v>2581</v>
      </c>
      <c r="B934" s="105" t="s">
        <v>2502</v>
      </c>
      <c r="C934" s="105">
        <v>3</v>
      </c>
      <c r="D934" s="110">
        <v>0.0008790225617334428</v>
      </c>
      <c r="E934" s="110">
        <v>2.782472624166286</v>
      </c>
      <c r="F934" s="105" t="s">
        <v>2310</v>
      </c>
      <c r="G934" s="105" t="b">
        <v>0</v>
      </c>
      <c r="H934" s="105" t="b">
        <v>0</v>
      </c>
      <c r="I934" s="105" t="b">
        <v>0</v>
      </c>
      <c r="J934" s="105" t="b">
        <v>0</v>
      </c>
      <c r="K934" s="105" t="b">
        <v>0</v>
      </c>
      <c r="L934" s="105" t="b">
        <v>0</v>
      </c>
    </row>
    <row r="935" spans="1:12" ht="15">
      <c r="A935" s="105" t="s">
        <v>2502</v>
      </c>
      <c r="B935" s="105" t="s">
        <v>2341</v>
      </c>
      <c r="C935" s="105">
        <v>3</v>
      </c>
      <c r="D935" s="110">
        <v>0.0008790225617334428</v>
      </c>
      <c r="E935" s="110">
        <v>1.7513528235889009</v>
      </c>
      <c r="F935" s="105" t="s">
        <v>2310</v>
      </c>
      <c r="G935" s="105" t="b">
        <v>0</v>
      </c>
      <c r="H935" s="105" t="b">
        <v>0</v>
      </c>
      <c r="I935" s="105" t="b">
        <v>0</v>
      </c>
      <c r="J935" s="105" t="b">
        <v>0</v>
      </c>
      <c r="K935" s="105" t="b">
        <v>0</v>
      </c>
      <c r="L935" s="105" t="b">
        <v>0</v>
      </c>
    </row>
    <row r="936" spans="1:12" ht="15">
      <c r="A936" s="105" t="s">
        <v>2341</v>
      </c>
      <c r="B936" s="105" t="s">
        <v>2857</v>
      </c>
      <c r="C936" s="105">
        <v>3</v>
      </c>
      <c r="D936" s="110">
        <v>0.0008790225617334428</v>
      </c>
      <c r="E936" s="110">
        <v>2.177321555861182</v>
      </c>
      <c r="F936" s="105" t="s">
        <v>2310</v>
      </c>
      <c r="G936" s="105" t="b">
        <v>0</v>
      </c>
      <c r="H936" s="105" t="b">
        <v>0</v>
      </c>
      <c r="I936" s="105" t="b">
        <v>0</v>
      </c>
      <c r="J936" s="105" t="b">
        <v>1</v>
      </c>
      <c r="K936" s="105" t="b">
        <v>0</v>
      </c>
      <c r="L936" s="105" t="b">
        <v>0</v>
      </c>
    </row>
    <row r="937" spans="1:12" ht="15">
      <c r="A937" s="105" t="s">
        <v>2857</v>
      </c>
      <c r="B937" s="105" t="s">
        <v>2396</v>
      </c>
      <c r="C937" s="105">
        <v>3</v>
      </c>
      <c r="D937" s="110">
        <v>0.0008790225617334428</v>
      </c>
      <c r="E937" s="110">
        <v>2.673328154741218</v>
      </c>
      <c r="F937" s="105" t="s">
        <v>2310</v>
      </c>
      <c r="G937" s="105" t="b">
        <v>1</v>
      </c>
      <c r="H937" s="105" t="b">
        <v>0</v>
      </c>
      <c r="I937" s="105" t="b">
        <v>0</v>
      </c>
      <c r="J937" s="105" t="b">
        <v>0</v>
      </c>
      <c r="K937" s="105" t="b">
        <v>0</v>
      </c>
      <c r="L937" s="105" t="b">
        <v>0</v>
      </c>
    </row>
    <row r="938" spans="1:12" ht="15">
      <c r="A938" s="105" t="s">
        <v>2396</v>
      </c>
      <c r="B938" s="105" t="s">
        <v>2858</v>
      </c>
      <c r="C938" s="105">
        <v>3</v>
      </c>
      <c r="D938" s="110">
        <v>0.0008790225617334428</v>
      </c>
      <c r="E938" s="110">
        <v>2.673328154741218</v>
      </c>
      <c r="F938" s="105" t="s">
        <v>2310</v>
      </c>
      <c r="G938" s="105" t="b">
        <v>0</v>
      </c>
      <c r="H938" s="105" t="b">
        <v>0</v>
      </c>
      <c r="I938" s="105" t="b">
        <v>0</v>
      </c>
      <c r="J938" s="105" t="b">
        <v>0</v>
      </c>
      <c r="K938" s="105" t="b">
        <v>0</v>
      </c>
      <c r="L938" s="105" t="b">
        <v>0</v>
      </c>
    </row>
    <row r="939" spans="1:12" ht="15">
      <c r="A939" s="105" t="s">
        <v>2858</v>
      </c>
      <c r="B939" s="105" t="s">
        <v>2547</v>
      </c>
      <c r="C939" s="105">
        <v>3</v>
      </c>
      <c r="D939" s="110">
        <v>0.0008790225617334428</v>
      </c>
      <c r="E939" s="110">
        <v>3.150449409460881</v>
      </c>
      <c r="F939" s="105" t="s">
        <v>2310</v>
      </c>
      <c r="G939" s="105" t="b">
        <v>0</v>
      </c>
      <c r="H939" s="105" t="b">
        <v>0</v>
      </c>
      <c r="I939" s="105" t="b">
        <v>0</v>
      </c>
      <c r="J939" s="105" t="b">
        <v>0</v>
      </c>
      <c r="K939" s="105" t="b">
        <v>0</v>
      </c>
      <c r="L939" s="105" t="b">
        <v>0</v>
      </c>
    </row>
    <row r="940" spans="1:12" ht="15">
      <c r="A940" s="105" t="s">
        <v>2547</v>
      </c>
      <c r="B940" s="105" t="s">
        <v>2451</v>
      </c>
      <c r="C940" s="105">
        <v>3</v>
      </c>
      <c r="D940" s="110">
        <v>0.0008790225617334428</v>
      </c>
      <c r="E940" s="110">
        <v>2.481442628502305</v>
      </c>
      <c r="F940" s="105" t="s">
        <v>2310</v>
      </c>
      <c r="G940" s="105" t="b">
        <v>0</v>
      </c>
      <c r="H940" s="105" t="b">
        <v>0</v>
      </c>
      <c r="I940" s="105" t="b">
        <v>0</v>
      </c>
      <c r="J940" s="105" t="b">
        <v>0</v>
      </c>
      <c r="K940" s="105" t="b">
        <v>0</v>
      </c>
      <c r="L940" s="105" t="b">
        <v>0</v>
      </c>
    </row>
    <row r="941" spans="1:12" ht="15">
      <c r="A941" s="105" t="s">
        <v>2451</v>
      </c>
      <c r="B941" s="105" t="s">
        <v>2389</v>
      </c>
      <c r="C941" s="105">
        <v>3</v>
      </c>
      <c r="D941" s="110">
        <v>0.0008790225617334428</v>
      </c>
      <c r="E941" s="110">
        <v>2.0712681634132557</v>
      </c>
      <c r="F941" s="105" t="s">
        <v>2310</v>
      </c>
      <c r="G941" s="105" t="b">
        <v>0</v>
      </c>
      <c r="H941" s="105" t="b">
        <v>0</v>
      </c>
      <c r="I941" s="105" t="b">
        <v>0</v>
      </c>
      <c r="J941" s="105" t="b">
        <v>0</v>
      </c>
      <c r="K941" s="105" t="b">
        <v>0</v>
      </c>
      <c r="L941" s="105" t="b">
        <v>0</v>
      </c>
    </row>
    <row r="942" spans="1:12" ht="15">
      <c r="A942" s="105" t="s">
        <v>2389</v>
      </c>
      <c r="B942" s="105" t="s">
        <v>2859</v>
      </c>
      <c r="C942" s="105">
        <v>3</v>
      </c>
      <c r="D942" s="110">
        <v>0.0008790225617334428</v>
      </c>
      <c r="E942" s="110">
        <v>2.6189704924186255</v>
      </c>
      <c r="F942" s="105" t="s">
        <v>2310</v>
      </c>
      <c r="G942" s="105" t="b">
        <v>0</v>
      </c>
      <c r="H942" s="105" t="b">
        <v>0</v>
      </c>
      <c r="I942" s="105" t="b">
        <v>0</v>
      </c>
      <c r="J942" s="105" t="b">
        <v>0</v>
      </c>
      <c r="K942" s="105" t="b">
        <v>0</v>
      </c>
      <c r="L942" s="105" t="b">
        <v>0</v>
      </c>
    </row>
    <row r="943" spans="1:12" ht="15">
      <c r="A943" s="105" t="s">
        <v>2859</v>
      </c>
      <c r="B943" s="105" t="s">
        <v>2397</v>
      </c>
      <c r="C943" s="105">
        <v>3</v>
      </c>
      <c r="D943" s="110">
        <v>0.0008790225617334428</v>
      </c>
      <c r="E943" s="110">
        <v>2.6452994311409745</v>
      </c>
      <c r="F943" s="105" t="s">
        <v>2310</v>
      </c>
      <c r="G943" s="105" t="b">
        <v>0</v>
      </c>
      <c r="H943" s="105" t="b">
        <v>0</v>
      </c>
      <c r="I943" s="105" t="b">
        <v>0</v>
      </c>
      <c r="J943" s="105" t="b">
        <v>0</v>
      </c>
      <c r="K943" s="105" t="b">
        <v>0</v>
      </c>
      <c r="L943" s="105" t="b">
        <v>0</v>
      </c>
    </row>
    <row r="944" spans="1:12" ht="15">
      <c r="A944" s="105" t="s">
        <v>2397</v>
      </c>
      <c r="B944" s="105" t="s">
        <v>2513</v>
      </c>
      <c r="C944" s="105">
        <v>3</v>
      </c>
      <c r="D944" s="110">
        <v>0.0008790225617334428</v>
      </c>
      <c r="E944" s="110">
        <v>2.469208172085293</v>
      </c>
      <c r="F944" s="105" t="s">
        <v>2310</v>
      </c>
      <c r="G944" s="105" t="b">
        <v>0</v>
      </c>
      <c r="H944" s="105" t="b">
        <v>0</v>
      </c>
      <c r="I944" s="105" t="b">
        <v>0</v>
      </c>
      <c r="J944" s="105" t="b">
        <v>0</v>
      </c>
      <c r="K944" s="105" t="b">
        <v>0</v>
      </c>
      <c r="L944" s="105" t="b">
        <v>0</v>
      </c>
    </row>
    <row r="945" spans="1:12" ht="15">
      <c r="A945" s="105" t="s">
        <v>2513</v>
      </c>
      <c r="B945" s="105" t="s">
        <v>2582</v>
      </c>
      <c r="C945" s="105">
        <v>3</v>
      </c>
      <c r="D945" s="110">
        <v>0.0008790225617334428</v>
      </c>
      <c r="E945" s="110">
        <v>2.8494194137968996</v>
      </c>
      <c r="F945" s="105" t="s">
        <v>2310</v>
      </c>
      <c r="G945" s="105" t="b">
        <v>0</v>
      </c>
      <c r="H945" s="105" t="b">
        <v>0</v>
      </c>
      <c r="I945" s="105" t="b">
        <v>0</v>
      </c>
      <c r="J945" s="105" t="b">
        <v>0</v>
      </c>
      <c r="K945" s="105" t="b">
        <v>0</v>
      </c>
      <c r="L945" s="105" t="b">
        <v>0</v>
      </c>
    </row>
    <row r="946" spans="1:12" ht="15">
      <c r="A946" s="105" t="s">
        <v>2514</v>
      </c>
      <c r="B946" s="105" t="s">
        <v>2345</v>
      </c>
      <c r="C946" s="105">
        <v>2</v>
      </c>
      <c r="D946" s="110">
        <v>0.0006326061931745943</v>
      </c>
      <c r="E946" s="110">
        <v>1.6910569217016498</v>
      </c>
      <c r="F946" s="105" t="s">
        <v>2310</v>
      </c>
      <c r="G946" s="105" t="b">
        <v>0</v>
      </c>
      <c r="H946" s="105" t="b">
        <v>0</v>
      </c>
      <c r="I946" s="105" t="b">
        <v>0</v>
      </c>
      <c r="J946" s="105" t="b">
        <v>0</v>
      </c>
      <c r="K946" s="105" t="b">
        <v>0</v>
      </c>
      <c r="L946" s="105" t="b">
        <v>0</v>
      </c>
    </row>
    <row r="947" spans="1:12" ht="15">
      <c r="A947" s="105" t="s">
        <v>2358</v>
      </c>
      <c r="B947" s="105" t="s">
        <v>2380</v>
      </c>
      <c r="C947" s="105">
        <v>2</v>
      </c>
      <c r="D947" s="110">
        <v>0.0006326061931745943</v>
      </c>
      <c r="E947" s="110">
        <v>1.4038152105233017</v>
      </c>
      <c r="F947" s="105" t="s">
        <v>2310</v>
      </c>
      <c r="G947" s="105" t="b">
        <v>0</v>
      </c>
      <c r="H947" s="105" t="b">
        <v>0</v>
      </c>
      <c r="I947" s="105" t="b">
        <v>0</v>
      </c>
      <c r="J947" s="105" t="b">
        <v>0</v>
      </c>
      <c r="K947" s="105" t="b">
        <v>0</v>
      </c>
      <c r="L947" s="105" t="b">
        <v>0</v>
      </c>
    </row>
    <row r="948" spans="1:12" ht="15">
      <c r="A948" s="105" t="s">
        <v>2696</v>
      </c>
      <c r="B948" s="105" t="s">
        <v>2339</v>
      </c>
      <c r="C948" s="105">
        <v>2</v>
      </c>
      <c r="D948" s="110">
        <v>0.0006326061931745943</v>
      </c>
      <c r="E948" s="110">
        <v>1.9831320747127046</v>
      </c>
      <c r="F948" s="105" t="s">
        <v>2310</v>
      </c>
      <c r="G948" s="105" t="b">
        <v>0</v>
      </c>
      <c r="H948" s="105" t="b">
        <v>0</v>
      </c>
      <c r="I948" s="105" t="b">
        <v>0</v>
      </c>
      <c r="J948" s="105" t="b">
        <v>0</v>
      </c>
      <c r="K948" s="105" t="b">
        <v>0</v>
      </c>
      <c r="L948" s="105" t="b">
        <v>0</v>
      </c>
    </row>
    <row r="949" spans="1:12" ht="15">
      <c r="A949" s="105" t="s">
        <v>2986</v>
      </c>
      <c r="B949" s="105" t="s">
        <v>2679</v>
      </c>
      <c r="C949" s="105">
        <v>2</v>
      </c>
      <c r="D949" s="110">
        <v>0.0006326061931745943</v>
      </c>
      <c r="E949" s="110">
        <v>3.247359422468937</v>
      </c>
      <c r="F949" s="105" t="s">
        <v>2310</v>
      </c>
      <c r="G949" s="105" t="b">
        <v>0</v>
      </c>
      <c r="H949" s="105" t="b">
        <v>0</v>
      </c>
      <c r="I949" s="105" t="b">
        <v>0</v>
      </c>
      <c r="J949" s="105" t="b">
        <v>0</v>
      </c>
      <c r="K949" s="105" t="b">
        <v>0</v>
      </c>
      <c r="L949" s="105" t="b">
        <v>0</v>
      </c>
    </row>
    <row r="950" spans="1:12" ht="15">
      <c r="A950" s="105" t="s">
        <v>2346</v>
      </c>
      <c r="B950" s="105" t="s">
        <v>2386</v>
      </c>
      <c r="C950" s="105">
        <v>2</v>
      </c>
      <c r="D950" s="110">
        <v>0.0006326061931745943</v>
      </c>
      <c r="E950" s="110">
        <v>1.2806312014815524</v>
      </c>
      <c r="F950" s="105" t="s">
        <v>2310</v>
      </c>
      <c r="G950" s="105" t="b">
        <v>0</v>
      </c>
      <c r="H950" s="105" t="b">
        <v>0</v>
      </c>
      <c r="I950" s="105" t="b">
        <v>0</v>
      </c>
      <c r="J950" s="105" t="b">
        <v>1</v>
      </c>
      <c r="K950" s="105" t="b">
        <v>0</v>
      </c>
      <c r="L950" s="105" t="b">
        <v>0</v>
      </c>
    </row>
    <row r="951" spans="1:12" ht="15">
      <c r="A951" s="105" t="s">
        <v>2347</v>
      </c>
      <c r="B951" s="105" t="s">
        <v>2330</v>
      </c>
      <c r="C951" s="105">
        <v>2</v>
      </c>
      <c r="D951" s="110">
        <v>0.0006326061931745943</v>
      </c>
      <c r="E951" s="110">
        <v>0.5292731276858453</v>
      </c>
      <c r="F951" s="105" t="s">
        <v>2310</v>
      </c>
      <c r="G951" s="105" t="b">
        <v>0</v>
      </c>
      <c r="H951" s="105" t="b">
        <v>0</v>
      </c>
      <c r="I951" s="105" t="b">
        <v>0</v>
      </c>
      <c r="J951" s="105" t="b">
        <v>0</v>
      </c>
      <c r="K951" s="105" t="b">
        <v>0</v>
      </c>
      <c r="L951" s="105" t="b">
        <v>0</v>
      </c>
    </row>
    <row r="952" spans="1:12" ht="15">
      <c r="A952" s="105" t="s">
        <v>2330</v>
      </c>
      <c r="B952" s="105" t="s">
        <v>2442</v>
      </c>
      <c r="C952" s="105">
        <v>2</v>
      </c>
      <c r="D952" s="110">
        <v>0.0006326061931745943</v>
      </c>
      <c r="E952" s="110">
        <v>1.0676640391444305</v>
      </c>
      <c r="F952" s="105" t="s">
        <v>2310</v>
      </c>
      <c r="G952" s="105" t="b">
        <v>0</v>
      </c>
      <c r="H952" s="105" t="b">
        <v>0</v>
      </c>
      <c r="I952" s="105" t="b">
        <v>0</v>
      </c>
      <c r="J952" s="105" t="b">
        <v>0</v>
      </c>
      <c r="K952" s="105" t="b">
        <v>0</v>
      </c>
      <c r="L952" s="105" t="b">
        <v>0</v>
      </c>
    </row>
    <row r="953" spans="1:12" ht="15">
      <c r="A953" s="105" t="s">
        <v>2383</v>
      </c>
      <c r="B953" s="105" t="s">
        <v>2367</v>
      </c>
      <c r="C953" s="105">
        <v>2</v>
      </c>
      <c r="D953" s="110">
        <v>0.0006326061931745943</v>
      </c>
      <c r="E953" s="110">
        <v>1.5313560788341378</v>
      </c>
      <c r="F953" s="105" t="s">
        <v>2310</v>
      </c>
      <c r="G953" s="105" t="b">
        <v>0</v>
      </c>
      <c r="H953" s="105" t="b">
        <v>0</v>
      </c>
      <c r="I953" s="105" t="b">
        <v>0</v>
      </c>
      <c r="J953" s="105" t="b">
        <v>0</v>
      </c>
      <c r="K953" s="105" t="b">
        <v>0</v>
      </c>
      <c r="L953" s="105" t="b">
        <v>0</v>
      </c>
    </row>
    <row r="954" spans="1:12" ht="15">
      <c r="A954" s="105" t="s">
        <v>2491</v>
      </c>
      <c r="B954" s="105" t="s">
        <v>2392</v>
      </c>
      <c r="C954" s="105">
        <v>2</v>
      </c>
      <c r="D954" s="110">
        <v>0.0006326061931745943</v>
      </c>
      <c r="E954" s="110">
        <v>1.9409343949182496</v>
      </c>
      <c r="F954" s="105" t="s">
        <v>2310</v>
      </c>
      <c r="G954" s="105" t="b">
        <v>0</v>
      </c>
      <c r="H954" s="105" t="b">
        <v>1</v>
      </c>
      <c r="I954" s="105" t="b">
        <v>0</v>
      </c>
      <c r="J954" s="105" t="b">
        <v>0</v>
      </c>
      <c r="K954" s="105" t="b">
        <v>0</v>
      </c>
      <c r="L954" s="105" t="b">
        <v>0</v>
      </c>
    </row>
    <row r="955" spans="1:12" ht="15">
      <c r="A955" s="105" t="s">
        <v>2583</v>
      </c>
      <c r="B955" s="105" t="s">
        <v>2724</v>
      </c>
      <c r="C955" s="105">
        <v>2</v>
      </c>
      <c r="D955" s="110">
        <v>0.0006326061931745943</v>
      </c>
      <c r="E955" s="110">
        <v>2.7702381677492744</v>
      </c>
      <c r="F955" s="105" t="s">
        <v>2310</v>
      </c>
      <c r="G955" s="105" t="b">
        <v>0</v>
      </c>
      <c r="H955" s="105" t="b">
        <v>0</v>
      </c>
      <c r="I955" s="105" t="b">
        <v>0</v>
      </c>
      <c r="J955" s="105" t="b">
        <v>0</v>
      </c>
      <c r="K955" s="105" t="b">
        <v>0</v>
      </c>
      <c r="L955" s="105" t="b">
        <v>0</v>
      </c>
    </row>
    <row r="956" spans="1:12" ht="15">
      <c r="A956" s="105" t="s">
        <v>2349</v>
      </c>
      <c r="B956" s="105" t="s">
        <v>2371</v>
      </c>
      <c r="C956" s="105">
        <v>2</v>
      </c>
      <c r="D956" s="110">
        <v>0.0006326061931745943</v>
      </c>
      <c r="E956" s="110">
        <v>1.2639586842883987</v>
      </c>
      <c r="F956" s="105" t="s">
        <v>2310</v>
      </c>
      <c r="G956" s="105" t="b">
        <v>0</v>
      </c>
      <c r="H956" s="105" t="b">
        <v>0</v>
      </c>
      <c r="I956" s="105" t="b">
        <v>0</v>
      </c>
      <c r="J956" s="105" t="b">
        <v>0</v>
      </c>
      <c r="K956" s="105" t="b">
        <v>0</v>
      </c>
      <c r="L956" s="105" t="b">
        <v>0</v>
      </c>
    </row>
    <row r="957" spans="1:12" ht="15">
      <c r="A957" s="105" t="s">
        <v>2455</v>
      </c>
      <c r="B957" s="105" t="s">
        <v>2366</v>
      </c>
      <c r="C957" s="105">
        <v>2</v>
      </c>
      <c r="D957" s="110">
        <v>0.0006326061931745943</v>
      </c>
      <c r="E957" s="110">
        <v>1.752509400788843</v>
      </c>
      <c r="F957" s="105" t="s">
        <v>2310</v>
      </c>
      <c r="G957" s="105" t="b">
        <v>0</v>
      </c>
      <c r="H957" s="105" t="b">
        <v>0</v>
      </c>
      <c r="I957" s="105" t="b">
        <v>0</v>
      </c>
      <c r="J957" s="105" t="b">
        <v>0</v>
      </c>
      <c r="K957" s="105" t="b">
        <v>0</v>
      </c>
      <c r="L957" s="105" t="b">
        <v>0</v>
      </c>
    </row>
    <row r="958" spans="1:12" ht="15">
      <c r="A958" s="105" t="s">
        <v>2383</v>
      </c>
      <c r="B958" s="105" t="s">
        <v>2339</v>
      </c>
      <c r="C958" s="105">
        <v>2</v>
      </c>
      <c r="D958" s="110">
        <v>0.0006326061931745943</v>
      </c>
      <c r="E958" s="110">
        <v>1.2561333467764422</v>
      </c>
      <c r="F958" s="105" t="s">
        <v>2310</v>
      </c>
      <c r="G958" s="105" t="b">
        <v>0</v>
      </c>
      <c r="H958" s="105" t="b">
        <v>0</v>
      </c>
      <c r="I958" s="105" t="b">
        <v>0</v>
      </c>
      <c r="J958" s="105" t="b">
        <v>0</v>
      </c>
      <c r="K958" s="105" t="b">
        <v>0</v>
      </c>
      <c r="L958" s="105" t="b">
        <v>0</v>
      </c>
    </row>
    <row r="959" spans="1:12" ht="15">
      <c r="A959" s="105" t="s">
        <v>2346</v>
      </c>
      <c r="B959" s="105" t="s">
        <v>2332</v>
      </c>
      <c r="C959" s="105">
        <v>2</v>
      </c>
      <c r="D959" s="110">
        <v>0.0006326061931745943</v>
      </c>
      <c r="E959" s="110">
        <v>0.7532048284504943</v>
      </c>
      <c r="F959" s="105" t="s">
        <v>2310</v>
      </c>
      <c r="G959" s="105" t="b">
        <v>0</v>
      </c>
      <c r="H959" s="105" t="b">
        <v>0</v>
      </c>
      <c r="I959" s="105" t="b">
        <v>0</v>
      </c>
      <c r="J959" s="105" t="b">
        <v>0</v>
      </c>
      <c r="K959" s="105" t="b">
        <v>0</v>
      </c>
      <c r="L959" s="105" t="b">
        <v>0</v>
      </c>
    </row>
    <row r="960" spans="1:12" ht="15">
      <c r="A960" s="105" t="s">
        <v>2435</v>
      </c>
      <c r="B960" s="105" t="s">
        <v>2386</v>
      </c>
      <c r="C960" s="105">
        <v>2</v>
      </c>
      <c r="D960" s="110">
        <v>0.0006326061931745943</v>
      </c>
      <c r="E960" s="110">
        <v>1.968605821516108</v>
      </c>
      <c r="F960" s="105" t="s">
        <v>2310</v>
      </c>
      <c r="G960" s="105" t="b">
        <v>0</v>
      </c>
      <c r="H960" s="105" t="b">
        <v>0</v>
      </c>
      <c r="I960" s="105" t="b">
        <v>0</v>
      </c>
      <c r="J960" s="105" t="b">
        <v>1</v>
      </c>
      <c r="K960" s="105" t="b">
        <v>0</v>
      </c>
      <c r="L960" s="105" t="b">
        <v>0</v>
      </c>
    </row>
    <row r="961" spans="1:12" ht="15">
      <c r="A961" s="105" t="s">
        <v>2439</v>
      </c>
      <c r="B961" s="105" t="s">
        <v>2342</v>
      </c>
      <c r="C961" s="105">
        <v>2</v>
      </c>
      <c r="D961" s="110">
        <v>0.0006326061931745943</v>
      </c>
      <c r="E961" s="110">
        <v>1.455844210527312</v>
      </c>
      <c r="F961" s="105" t="s">
        <v>2310</v>
      </c>
      <c r="G961" s="105" t="b">
        <v>0</v>
      </c>
      <c r="H961" s="105" t="b">
        <v>0</v>
      </c>
      <c r="I961" s="105" t="b">
        <v>0</v>
      </c>
      <c r="J961" s="105" t="b">
        <v>1</v>
      </c>
      <c r="K961" s="105" t="b">
        <v>0</v>
      </c>
      <c r="L961" s="105" t="b">
        <v>0</v>
      </c>
    </row>
    <row r="962" spans="1:12" ht="15">
      <c r="A962" s="105" t="s">
        <v>2333</v>
      </c>
      <c r="B962" s="105" t="s">
        <v>2339</v>
      </c>
      <c r="C962" s="105">
        <v>2</v>
      </c>
      <c r="D962" s="110">
        <v>0.0006326061931745943</v>
      </c>
      <c r="E962" s="110">
        <v>0.6407093938904983</v>
      </c>
      <c r="F962" s="105" t="s">
        <v>2310</v>
      </c>
      <c r="G962" s="105" t="b">
        <v>0</v>
      </c>
      <c r="H962" s="105" t="b">
        <v>0</v>
      </c>
      <c r="I962" s="105" t="b">
        <v>0</v>
      </c>
      <c r="J962" s="105" t="b">
        <v>0</v>
      </c>
      <c r="K962" s="105" t="b">
        <v>0</v>
      </c>
      <c r="L962" s="105" t="b">
        <v>0</v>
      </c>
    </row>
    <row r="963" spans="1:12" ht="15">
      <c r="A963" s="105" t="s">
        <v>2497</v>
      </c>
      <c r="B963" s="105" t="s">
        <v>2352</v>
      </c>
      <c r="C963" s="105">
        <v>2</v>
      </c>
      <c r="D963" s="110">
        <v>0.0007122542936280884</v>
      </c>
      <c r="E963" s="110">
        <v>1.8002013911267178</v>
      </c>
      <c r="F963" s="105" t="s">
        <v>2310</v>
      </c>
      <c r="G963" s="105" t="b">
        <v>1</v>
      </c>
      <c r="H963" s="105" t="b">
        <v>0</v>
      </c>
      <c r="I963" s="105" t="b">
        <v>0</v>
      </c>
      <c r="J963" s="105" t="b">
        <v>0</v>
      </c>
      <c r="K963" s="105" t="b">
        <v>0</v>
      </c>
      <c r="L963" s="105" t="b">
        <v>0</v>
      </c>
    </row>
    <row r="964" spans="1:12" ht="15">
      <c r="A964" s="105" t="s">
        <v>2466</v>
      </c>
      <c r="B964" s="105" t="s">
        <v>2934</v>
      </c>
      <c r="C964" s="105">
        <v>2</v>
      </c>
      <c r="D964" s="110">
        <v>0.0006326061931745943</v>
      </c>
      <c r="E964" s="110">
        <v>2.719085645301893</v>
      </c>
      <c r="F964" s="105" t="s">
        <v>2310</v>
      </c>
      <c r="G964" s="105" t="b">
        <v>0</v>
      </c>
      <c r="H964" s="105" t="b">
        <v>0</v>
      </c>
      <c r="I964" s="105" t="b">
        <v>0</v>
      </c>
      <c r="J964" s="105" t="b">
        <v>0</v>
      </c>
      <c r="K964" s="105" t="b">
        <v>0</v>
      </c>
      <c r="L964" s="105" t="b">
        <v>0</v>
      </c>
    </row>
    <row r="965" spans="1:12" ht="15">
      <c r="A965" s="105" t="s">
        <v>2759</v>
      </c>
      <c r="B965" s="105" t="s">
        <v>2346</v>
      </c>
      <c r="C965" s="105">
        <v>2</v>
      </c>
      <c r="D965" s="110">
        <v>0.0006326061931745943</v>
      </c>
      <c r="E965" s="110">
        <v>1.9920869173656308</v>
      </c>
      <c r="F965" s="105" t="s">
        <v>2310</v>
      </c>
      <c r="G965" s="105" t="b">
        <v>0</v>
      </c>
      <c r="H965" s="105" t="b">
        <v>0</v>
      </c>
      <c r="I965" s="105" t="b">
        <v>0</v>
      </c>
      <c r="J965" s="105" t="b">
        <v>0</v>
      </c>
      <c r="K965" s="105" t="b">
        <v>0</v>
      </c>
      <c r="L965" s="105" t="b">
        <v>0</v>
      </c>
    </row>
    <row r="966" spans="1:12" ht="15">
      <c r="A966" s="105" t="s">
        <v>2346</v>
      </c>
      <c r="B966" s="105" t="s">
        <v>2449</v>
      </c>
      <c r="C966" s="105">
        <v>2</v>
      </c>
      <c r="D966" s="110">
        <v>0.0006326061931745943</v>
      </c>
      <c r="E966" s="110">
        <v>1.5179921172761563</v>
      </c>
      <c r="F966" s="105" t="s">
        <v>2310</v>
      </c>
      <c r="G966" s="105" t="b">
        <v>0</v>
      </c>
      <c r="H966" s="105" t="b">
        <v>0</v>
      </c>
      <c r="I966" s="105" t="b">
        <v>0</v>
      </c>
      <c r="J966" s="105" t="b">
        <v>0</v>
      </c>
      <c r="K966" s="105" t="b">
        <v>0</v>
      </c>
      <c r="L966" s="105" t="b">
        <v>0</v>
      </c>
    </row>
    <row r="967" spans="1:12" ht="15">
      <c r="A967" s="105" t="s">
        <v>2450</v>
      </c>
      <c r="B967" s="105" t="s">
        <v>2607</v>
      </c>
      <c r="C967" s="105">
        <v>2</v>
      </c>
      <c r="D967" s="110">
        <v>0.0006326061931745943</v>
      </c>
      <c r="E967" s="110">
        <v>2.330905473919012</v>
      </c>
      <c r="F967" s="105" t="s">
        <v>2310</v>
      </c>
      <c r="G967" s="105" t="b">
        <v>0</v>
      </c>
      <c r="H967" s="105" t="b">
        <v>0</v>
      </c>
      <c r="I967" s="105" t="b">
        <v>0</v>
      </c>
      <c r="J967" s="105" t="b">
        <v>0</v>
      </c>
      <c r="K967" s="105" t="b">
        <v>0</v>
      </c>
      <c r="L967" s="105" t="b">
        <v>0</v>
      </c>
    </row>
    <row r="968" spans="1:12" ht="15">
      <c r="A968" s="105" t="s">
        <v>2330</v>
      </c>
      <c r="B968" s="105" t="s">
        <v>2921</v>
      </c>
      <c r="C968" s="105">
        <v>2</v>
      </c>
      <c r="D968" s="110">
        <v>0.0006326061931745943</v>
      </c>
      <c r="E968" s="110">
        <v>1.631935469582993</v>
      </c>
      <c r="F968" s="105" t="s">
        <v>2310</v>
      </c>
      <c r="G968" s="105" t="b">
        <v>0</v>
      </c>
      <c r="H968" s="105" t="b">
        <v>0</v>
      </c>
      <c r="I968" s="105" t="b">
        <v>0</v>
      </c>
      <c r="J968" s="105" t="b">
        <v>0</v>
      </c>
      <c r="K968" s="105" t="b">
        <v>0</v>
      </c>
      <c r="L968" s="105" t="b">
        <v>0</v>
      </c>
    </row>
    <row r="969" spans="1:12" ht="15">
      <c r="A969" s="105" t="s">
        <v>2491</v>
      </c>
      <c r="B969" s="105" t="s">
        <v>2412</v>
      </c>
      <c r="C969" s="105">
        <v>2</v>
      </c>
      <c r="D969" s="110">
        <v>0.0006326061931745943</v>
      </c>
      <c r="E969" s="110">
        <v>2.050078864343318</v>
      </c>
      <c r="F969" s="105" t="s">
        <v>2310</v>
      </c>
      <c r="G969" s="105" t="b">
        <v>0</v>
      </c>
      <c r="H969" s="105" t="b">
        <v>1</v>
      </c>
      <c r="I969" s="105" t="b">
        <v>0</v>
      </c>
      <c r="J969" s="105" t="b">
        <v>0</v>
      </c>
      <c r="K969" s="105" t="b">
        <v>0</v>
      </c>
      <c r="L969" s="105" t="b">
        <v>0</v>
      </c>
    </row>
    <row r="970" spans="1:12" ht="15">
      <c r="A970" s="105" t="s">
        <v>2398</v>
      </c>
      <c r="B970" s="105" t="s">
        <v>2420</v>
      </c>
      <c r="C970" s="105">
        <v>2</v>
      </c>
      <c r="D970" s="110">
        <v>0.0006326061931745943</v>
      </c>
      <c r="E970" s="110">
        <v>1.8060571357757698</v>
      </c>
      <c r="F970" s="105" t="s">
        <v>2310</v>
      </c>
      <c r="G970" s="105" t="b">
        <v>1</v>
      </c>
      <c r="H970" s="105" t="b">
        <v>0</v>
      </c>
      <c r="I970" s="105" t="b">
        <v>0</v>
      </c>
      <c r="J970" s="105" t="b">
        <v>0</v>
      </c>
      <c r="K970" s="105" t="b">
        <v>0</v>
      </c>
      <c r="L970" s="105" t="b">
        <v>0</v>
      </c>
    </row>
    <row r="971" spans="1:12" ht="15">
      <c r="A971" s="105" t="s">
        <v>2338</v>
      </c>
      <c r="B971" s="105" t="s">
        <v>2350</v>
      </c>
      <c r="C971" s="105">
        <v>2</v>
      </c>
      <c r="D971" s="110">
        <v>0.0006326061931745943</v>
      </c>
      <c r="E971" s="110">
        <v>0.9200004880826067</v>
      </c>
      <c r="F971" s="105" t="s">
        <v>2310</v>
      </c>
      <c r="G971" s="105" t="b">
        <v>0</v>
      </c>
      <c r="H971" s="105" t="b">
        <v>0</v>
      </c>
      <c r="I971" s="105" t="b">
        <v>0</v>
      </c>
      <c r="J971" s="105" t="b">
        <v>0</v>
      </c>
      <c r="K971" s="105" t="b">
        <v>0</v>
      </c>
      <c r="L971" s="105" t="b">
        <v>0</v>
      </c>
    </row>
    <row r="972" spans="1:12" ht="15">
      <c r="A972" s="105" t="s">
        <v>3337</v>
      </c>
      <c r="B972" s="105" t="s">
        <v>3338</v>
      </c>
      <c r="C972" s="105">
        <v>2</v>
      </c>
      <c r="D972" s="110">
        <v>0.0006326061931745943</v>
      </c>
      <c r="E972" s="110">
        <v>3.5483894181329183</v>
      </c>
      <c r="F972" s="105" t="s">
        <v>2310</v>
      </c>
      <c r="G972" s="105" t="b">
        <v>0</v>
      </c>
      <c r="H972" s="105" t="b">
        <v>0</v>
      </c>
      <c r="I972" s="105" t="b">
        <v>0</v>
      </c>
      <c r="J972" s="105" t="b">
        <v>0</v>
      </c>
      <c r="K972" s="105" t="b">
        <v>0</v>
      </c>
      <c r="L972" s="105" t="b">
        <v>0</v>
      </c>
    </row>
    <row r="973" spans="1:12" ht="15">
      <c r="A973" s="105" t="s">
        <v>2334</v>
      </c>
      <c r="B973" s="105" t="s">
        <v>2375</v>
      </c>
      <c r="C973" s="105">
        <v>2</v>
      </c>
      <c r="D973" s="110">
        <v>0.0006326061931745943</v>
      </c>
      <c r="E973" s="110">
        <v>1.100456552540738</v>
      </c>
      <c r="F973" s="105" t="s">
        <v>2310</v>
      </c>
      <c r="G973" s="105" t="b">
        <v>0</v>
      </c>
      <c r="H973" s="105" t="b">
        <v>0</v>
      </c>
      <c r="I973" s="105" t="b">
        <v>0</v>
      </c>
      <c r="J973" s="105" t="b">
        <v>0</v>
      </c>
      <c r="K973" s="105" t="b">
        <v>0</v>
      </c>
      <c r="L973" s="105" t="b">
        <v>0</v>
      </c>
    </row>
    <row r="974" spans="1:12" ht="15">
      <c r="A974" s="105" t="s">
        <v>2330</v>
      </c>
      <c r="B974" s="105" t="s">
        <v>2347</v>
      </c>
      <c r="C974" s="105">
        <v>2</v>
      </c>
      <c r="D974" s="110">
        <v>0.0006326061931745943</v>
      </c>
      <c r="E974" s="110">
        <v>0.5408550002356606</v>
      </c>
      <c r="F974" s="105" t="s">
        <v>2310</v>
      </c>
      <c r="G974" s="105" t="b">
        <v>0</v>
      </c>
      <c r="H974" s="105" t="b">
        <v>0</v>
      </c>
      <c r="I974" s="105" t="b">
        <v>0</v>
      </c>
      <c r="J974" s="105" t="b">
        <v>0</v>
      </c>
      <c r="K974" s="105" t="b">
        <v>0</v>
      </c>
      <c r="L974" s="105" t="b">
        <v>0</v>
      </c>
    </row>
    <row r="975" spans="1:12" ht="15">
      <c r="A975" s="105" t="s">
        <v>2674</v>
      </c>
      <c r="B975" s="105" t="s">
        <v>2364</v>
      </c>
      <c r="C975" s="105">
        <v>2</v>
      </c>
      <c r="D975" s="110">
        <v>0.0006326061931745943</v>
      </c>
      <c r="E975" s="110">
        <v>2.0043213737826426</v>
      </c>
      <c r="F975" s="105" t="s">
        <v>2310</v>
      </c>
      <c r="G975" s="105" t="b">
        <v>0</v>
      </c>
      <c r="H975" s="105" t="b">
        <v>0</v>
      </c>
      <c r="I975" s="105" t="b">
        <v>0</v>
      </c>
      <c r="J975" s="105" t="b">
        <v>0</v>
      </c>
      <c r="K975" s="105" t="b">
        <v>1</v>
      </c>
      <c r="L975" s="105" t="b">
        <v>0</v>
      </c>
    </row>
    <row r="976" spans="1:12" ht="15">
      <c r="A976" s="105" t="s">
        <v>2551</v>
      </c>
      <c r="B976" s="105" t="s">
        <v>2381</v>
      </c>
      <c r="C976" s="105">
        <v>2</v>
      </c>
      <c r="D976" s="110">
        <v>0.0006326061931745943</v>
      </c>
      <c r="E976" s="110">
        <v>1.9831320747127044</v>
      </c>
      <c r="F976" s="105" t="s">
        <v>2310</v>
      </c>
      <c r="G976" s="105" t="b">
        <v>0</v>
      </c>
      <c r="H976" s="105" t="b">
        <v>0</v>
      </c>
      <c r="I976" s="105" t="b">
        <v>0</v>
      </c>
      <c r="J976" s="105" t="b">
        <v>0</v>
      </c>
      <c r="K976" s="105" t="b">
        <v>0</v>
      </c>
      <c r="L976" s="105" t="b">
        <v>0</v>
      </c>
    </row>
    <row r="977" spans="1:12" ht="15">
      <c r="A977" s="105" t="s">
        <v>2378</v>
      </c>
      <c r="B977" s="105" t="s">
        <v>2599</v>
      </c>
      <c r="C977" s="105">
        <v>2</v>
      </c>
      <c r="D977" s="110">
        <v>0.0006326061931745943</v>
      </c>
      <c r="E977" s="110">
        <v>2.1292601103909425</v>
      </c>
      <c r="F977" s="105" t="s">
        <v>2310</v>
      </c>
      <c r="G977" s="105" t="b">
        <v>0</v>
      </c>
      <c r="H977" s="105" t="b">
        <v>0</v>
      </c>
      <c r="I977" s="105" t="b">
        <v>0</v>
      </c>
      <c r="J977" s="105" t="b">
        <v>1</v>
      </c>
      <c r="K977" s="105" t="b">
        <v>0</v>
      </c>
      <c r="L977" s="105" t="b">
        <v>0</v>
      </c>
    </row>
    <row r="978" spans="1:12" ht="15">
      <c r="A978" s="105" t="s">
        <v>2383</v>
      </c>
      <c r="B978" s="105" t="s">
        <v>2392</v>
      </c>
      <c r="C978" s="105">
        <v>2</v>
      </c>
      <c r="D978" s="110">
        <v>0.0006326061931745943</v>
      </c>
      <c r="E978" s="110">
        <v>1.6910569217016498</v>
      </c>
      <c r="F978" s="105" t="s">
        <v>2310</v>
      </c>
      <c r="G978" s="105" t="b">
        <v>0</v>
      </c>
      <c r="H978" s="105" t="b">
        <v>0</v>
      </c>
      <c r="I978" s="105" t="b">
        <v>0</v>
      </c>
      <c r="J978" s="105" t="b">
        <v>0</v>
      </c>
      <c r="K978" s="105" t="b">
        <v>0</v>
      </c>
      <c r="L978" s="105" t="b">
        <v>0</v>
      </c>
    </row>
    <row r="979" spans="1:12" ht="15">
      <c r="A979" s="105" t="s">
        <v>2872</v>
      </c>
      <c r="B979" s="105" t="s">
        <v>2459</v>
      </c>
      <c r="C979" s="105">
        <v>2</v>
      </c>
      <c r="D979" s="110">
        <v>0.0006326061931745943</v>
      </c>
      <c r="E979" s="110">
        <v>2.673328154741218</v>
      </c>
      <c r="F979" s="105" t="s">
        <v>2310</v>
      </c>
      <c r="G979" s="105" t="b">
        <v>0</v>
      </c>
      <c r="H979" s="105" t="b">
        <v>0</v>
      </c>
      <c r="I979" s="105" t="b">
        <v>0</v>
      </c>
      <c r="J979" s="105" t="b">
        <v>0</v>
      </c>
      <c r="K979" s="105" t="b">
        <v>0</v>
      </c>
      <c r="L979" s="105" t="b">
        <v>0</v>
      </c>
    </row>
    <row r="980" spans="1:12" ht="15">
      <c r="A980" s="105" t="s">
        <v>2576</v>
      </c>
      <c r="B980" s="105" t="s">
        <v>2451</v>
      </c>
      <c r="C980" s="105">
        <v>2</v>
      </c>
      <c r="D980" s="110">
        <v>0.0006326061931745943</v>
      </c>
      <c r="E980" s="110">
        <v>2.372298159077237</v>
      </c>
      <c r="F980" s="105" t="s">
        <v>2310</v>
      </c>
      <c r="G980" s="105" t="b">
        <v>0</v>
      </c>
      <c r="H980" s="105" t="b">
        <v>0</v>
      </c>
      <c r="I980" s="105" t="b">
        <v>0</v>
      </c>
      <c r="J980" s="105" t="b">
        <v>0</v>
      </c>
      <c r="K980" s="105" t="b">
        <v>0</v>
      </c>
      <c r="L980" s="105" t="b">
        <v>0</v>
      </c>
    </row>
    <row r="981" spans="1:12" ht="15">
      <c r="A981" s="105" t="s">
        <v>2337</v>
      </c>
      <c r="B981" s="105" t="s">
        <v>2544</v>
      </c>
      <c r="C981" s="105">
        <v>2</v>
      </c>
      <c r="D981" s="110">
        <v>0.0006326061931745943</v>
      </c>
      <c r="E981" s="110">
        <v>1.6241101320710365</v>
      </c>
      <c r="F981" s="105" t="s">
        <v>2310</v>
      </c>
      <c r="G981" s="105" t="b">
        <v>0</v>
      </c>
      <c r="H981" s="105" t="b">
        <v>0</v>
      </c>
      <c r="I981" s="105" t="b">
        <v>0</v>
      </c>
      <c r="J981" s="105" t="b">
        <v>0</v>
      </c>
      <c r="K981" s="105" t="b">
        <v>0</v>
      </c>
      <c r="L981" s="105" t="b">
        <v>0</v>
      </c>
    </row>
    <row r="982" spans="1:12" ht="15">
      <c r="A982" s="105" t="s">
        <v>2964</v>
      </c>
      <c r="B982" s="105" t="s">
        <v>2768</v>
      </c>
      <c r="C982" s="105">
        <v>2</v>
      </c>
      <c r="D982" s="110">
        <v>0.0006326061931745943</v>
      </c>
      <c r="E982" s="110">
        <v>3.0712681634132557</v>
      </c>
      <c r="F982" s="105" t="s">
        <v>2310</v>
      </c>
      <c r="G982" s="105" t="b">
        <v>0</v>
      </c>
      <c r="H982" s="105" t="b">
        <v>0</v>
      </c>
      <c r="I982" s="105" t="b">
        <v>0</v>
      </c>
      <c r="J982" s="105" t="b">
        <v>0</v>
      </c>
      <c r="K982" s="105" t="b">
        <v>0</v>
      </c>
      <c r="L982" s="105" t="b">
        <v>0</v>
      </c>
    </row>
    <row r="983" spans="1:12" ht="15">
      <c r="A983" s="105" t="s">
        <v>2442</v>
      </c>
      <c r="B983" s="105" t="s">
        <v>2588</v>
      </c>
      <c r="C983" s="105">
        <v>2</v>
      </c>
      <c r="D983" s="110">
        <v>0.0006326061931745943</v>
      </c>
      <c r="E983" s="110">
        <v>2.330905473919012</v>
      </c>
      <c r="F983" s="105" t="s">
        <v>2310</v>
      </c>
      <c r="G983" s="105" t="b">
        <v>0</v>
      </c>
      <c r="H983" s="105" t="b">
        <v>0</v>
      </c>
      <c r="I983" s="105" t="b">
        <v>0</v>
      </c>
      <c r="J983" s="105" t="b">
        <v>0</v>
      </c>
      <c r="K983" s="105" t="b">
        <v>0</v>
      </c>
      <c r="L983" s="105" t="b">
        <v>0</v>
      </c>
    </row>
    <row r="984" spans="1:12" ht="15">
      <c r="A984" s="105" t="s">
        <v>3341</v>
      </c>
      <c r="B984" s="105" t="s">
        <v>3342</v>
      </c>
      <c r="C984" s="105">
        <v>2</v>
      </c>
      <c r="D984" s="110">
        <v>0.0006326061931745943</v>
      </c>
      <c r="E984" s="110">
        <v>3.5483894181329183</v>
      </c>
      <c r="F984" s="105" t="s">
        <v>2310</v>
      </c>
      <c r="G984" s="105" t="b">
        <v>0</v>
      </c>
      <c r="H984" s="105" t="b">
        <v>0</v>
      </c>
      <c r="I984" s="105" t="b">
        <v>0</v>
      </c>
      <c r="J984" s="105" t="b">
        <v>0</v>
      </c>
      <c r="K984" s="105" t="b">
        <v>0</v>
      </c>
      <c r="L984" s="105" t="b">
        <v>0</v>
      </c>
    </row>
    <row r="985" spans="1:12" ht="15">
      <c r="A985" s="105" t="s">
        <v>3342</v>
      </c>
      <c r="B985" s="105" t="s">
        <v>2556</v>
      </c>
      <c r="C985" s="105">
        <v>2</v>
      </c>
      <c r="D985" s="110">
        <v>0.0006326061931745943</v>
      </c>
      <c r="E985" s="110">
        <v>3.0043213737826426</v>
      </c>
      <c r="F985" s="105" t="s">
        <v>2310</v>
      </c>
      <c r="G985" s="105" t="b">
        <v>0</v>
      </c>
      <c r="H985" s="105" t="b">
        <v>0</v>
      </c>
      <c r="I985" s="105" t="b">
        <v>0</v>
      </c>
      <c r="J985" s="105" t="b">
        <v>0</v>
      </c>
      <c r="K985" s="105" t="b">
        <v>0</v>
      </c>
      <c r="L985" s="105" t="b">
        <v>0</v>
      </c>
    </row>
    <row r="986" spans="1:12" ht="15">
      <c r="A986" s="105" t="s">
        <v>2549</v>
      </c>
      <c r="B986" s="105" t="s">
        <v>2742</v>
      </c>
      <c r="C986" s="105">
        <v>2</v>
      </c>
      <c r="D986" s="110">
        <v>0.0006326061931745943</v>
      </c>
      <c r="E986" s="110">
        <v>2.7032913781186614</v>
      </c>
      <c r="F986" s="105" t="s">
        <v>2310</v>
      </c>
      <c r="G986" s="105" t="b">
        <v>0</v>
      </c>
      <c r="H986" s="105" t="b">
        <v>0</v>
      </c>
      <c r="I986" s="105" t="b">
        <v>0</v>
      </c>
      <c r="J986" s="105" t="b">
        <v>1</v>
      </c>
      <c r="K986" s="105" t="b">
        <v>0</v>
      </c>
      <c r="L986" s="105" t="b">
        <v>0</v>
      </c>
    </row>
    <row r="987" spans="1:12" ht="15">
      <c r="A987" s="105" t="s">
        <v>2742</v>
      </c>
      <c r="B987" s="105" t="s">
        <v>3343</v>
      </c>
      <c r="C987" s="105">
        <v>2</v>
      </c>
      <c r="D987" s="110">
        <v>0.0006326061931745943</v>
      </c>
      <c r="E987" s="110">
        <v>3.247359422468937</v>
      </c>
      <c r="F987" s="105" t="s">
        <v>2310</v>
      </c>
      <c r="G987" s="105" t="b">
        <v>1</v>
      </c>
      <c r="H987" s="105" t="b">
        <v>0</v>
      </c>
      <c r="I987" s="105" t="b">
        <v>0</v>
      </c>
      <c r="J987" s="105" t="b">
        <v>0</v>
      </c>
      <c r="K987" s="105" t="b">
        <v>0</v>
      </c>
      <c r="L987" s="105" t="b">
        <v>0</v>
      </c>
    </row>
    <row r="988" spans="1:12" ht="15">
      <c r="A988" s="105" t="s">
        <v>3343</v>
      </c>
      <c r="B988" s="105" t="s">
        <v>2669</v>
      </c>
      <c r="C988" s="105">
        <v>2</v>
      </c>
      <c r="D988" s="110">
        <v>0.0006326061931745943</v>
      </c>
      <c r="E988" s="110">
        <v>3.150449409460881</v>
      </c>
      <c r="F988" s="105" t="s">
        <v>2310</v>
      </c>
      <c r="G988" s="105" t="b">
        <v>0</v>
      </c>
      <c r="H988" s="105" t="b">
        <v>0</v>
      </c>
      <c r="I988" s="105" t="b">
        <v>0</v>
      </c>
      <c r="J988" s="105" t="b">
        <v>0</v>
      </c>
      <c r="K988" s="105" t="b">
        <v>0</v>
      </c>
      <c r="L988" s="105" t="b">
        <v>0</v>
      </c>
    </row>
    <row r="989" spans="1:12" ht="15">
      <c r="A989" s="105" t="s">
        <v>2670</v>
      </c>
      <c r="B989" s="105" t="s">
        <v>2330</v>
      </c>
      <c r="C989" s="105">
        <v>2</v>
      </c>
      <c r="D989" s="110">
        <v>0.0006326061931745943</v>
      </c>
      <c r="E989" s="110">
        <v>1.4100867199666367</v>
      </c>
      <c r="F989" s="105" t="s">
        <v>2310</v>
      </c>
      <c r="G989" s="105" t="b">
        <v>0</v>
      </c>
      <c r="H989" s="105" t="b">
        <v>0</v>
      </c>
      <c r="I989" s="105" t="b">
        <v>0</v>
      </c>
      <c r="J989" s="105" t="b">
        <v>0</v>
      </c>
      <c r="K989" s="105" t="b">
        <v>0</v>
      </c>
      <c r="L989" s="105" t="b">
        <v>0</v>
      </c>
    </row>
    <row r="990" spans="1:12" ht="15">
      <c r="A990" s="105" t="s">
        <v>2607</v>
      </c>
      <c r="B990" s="105" t="s">
        <v>2601</v>
      </c>
      <c r="C990" s="105">
        <v>2</v>
      </c>
      <c r="D990" s="110">
        <v>0.0006326061931745943</v>
      </c>
      <c r="E990" s="110">
        <v>2.673328154741218</v>
      </c>
      <c r="F990" s="105" t="s">
        <v>2310</v>
      </c>
      <c r="G990" s="105" t="b">
        <v>0</v>
      </c>
      <c r="H990" s="105" t="b">
        <v>0</v>
      </c>
      <c r="I990" s="105" t="b">
        <v>0</v>
      </c>
      <c r="J990" s="105" t="b">
        <v>0</v>
      </c>
      <c r="K990" s="105" t="b">
        <v>0</v>
      </c>
      <c r="L990" s="105" t="b">
        <v>0</v>
      </c>
    </row>
    <row r="991" spans="1:12" ht="15">
      <c r="A991" s="105" t="s">
        <v>2601</v>
      </c>
      <c r="B991" s="105" t="s">
        <v>3344</v>
      </c>
      <c r="C991" s="105">
        <v>2</v>
      </c>
      <c r="D991" s="110">
        <v>0.0006326061931745943</v>
      </c>
      <c r="E991" s="110">
        <v>3.0712681634132557</v>
      </c>
      <c r="F991" s="105" t="s">
        <v>2310</v>
      </c>
      <c r="G991" s="105" t="b">
        <v>0</v>
      </c>
      <c r="H991" s="105" t="b">
        <v>0</v>
      </c>
      <c r="I991" s="105" t="b">
        <v>0</v>
      </c>
      <c r="J991" s="105" t="b">
        <v>0</v>
      </c>
      <c r="K991" s="105" t="b">
        <v>0</v>
      </c>
      <c r="L991" s="105" t="b">
        <v>0</v>
      </c>
    </row>
    <row r="992" spans="1:12" ht="15">
      <c r="A992" s="105" t="s">
        <v>3344</v>
      </c>
      <c r="B992" s="105" t="s">
        <v>2565</v>
      </c>
      <c r="C992" s="105">
        <v>2</v>
      </c>
      <c r="D992" s="110">
        <v>0.0006326061931745943</v>
      </c>
      <c r="E992" s="110">
        <v>3.0712681634132557</v>
      </c>
      <c r="F992" s="105" t="s">
        <v>2310</v>
      </c>
      <c r="G992" s="105" t="b">
        <v>0</v>
      </c>
      <c r="H992" s="105" t="b">
        <v>0</v>
      </c>
      <c r="I992" s="105" t="b">
        <v>0</v>
      </c>
      <c r="J992" s="105" t="b">
        <v>0</v>
      </c>
      <c r="K992" s="105" t="b">
        <v>0</v>
      </c>
      <c r="L992" s="105" t="b">
        <v>0</v>
      </c>
    </row>
    <row r="993" spans="1:12" ht="15">
      <c r="A993" s="105" t="s">
        <v>2565</v>
      </c>
      <c r="B993" s="105" t="s">
        <v>2349</v>
      </c>
      <c r="C993" s="105">
        <v>2</v>
      </c>
      <c r="D993" s="110">
        <v>0.0006326061931745943</v>
      </c>
      <c r="E993" s="110">
        <v>1.9463294268049558</v>
      </c>
      <c r="F993" s="105" t="s">
        <v>2310</v>
      </c>
      <c r="G993" s="105" t="b">
        <v>0</v>
      </c>
      <c r="H993" s="105" t="b">
        <v>0</v>
      </c>
      <c r="I993" s="105" t="b">
        <v>0</v>
      </c>
      <c r="J993" s="105" t="b">
        <v>0</v>
      </c>
      <c r="K993" s="105" t="b">
        <v>0</v>
      </c>
      <c r="L993" s="105" t="b">
        <v>0</v>
      </c>
    </row>
    <row r="994" spans="1:12" ht="15">
      <c r="A994" s="105" t="s">
        <v>3288</v>
      </c>
      <c r="B994" s="105" t="s">
        <v>2507</v>
      </c>
      <c r="C994" s="105">
        <v>2</v>
      </c>
      <c r="D994" s="110">
        <v>0.0006326061931745943</v>
      </c>
      <c r="E994" s="110">
        <v>3.0712681634132557</v>
      </c>
      <c r="F994" s="105" t="s">
        <v>2310</v>
      </c>
      <c r="G994" s="105" t="b">
        <v>0</v>
      </c>
      <c r="H994" s="105" t="b">
        <v>0</v>
      </c>
      <c r="I994" s="105" t="b">
        <v>0</v>
      </c>
      <c r="J994" s="105" t="b">
        <v>0</v>
      </c>
      <c r="K994" s="105" t="b">
        <v>0</v>
      </c>
      <c r="L994" s="105" t="b">
        <v>0</v>
      </c>
    </row>
    <row r="995" spans="1:12" ht="15">
      <c r="A995" s="105" t="s">
        <v>2898</v>
      </c>
      <c r="B995" s="105" t="s">
        <v>3335</v>
      </c>
      <c r="C995" s="105">
        <v>2</v>
      </c>
      <c r="D995" s="110">
        <v>0.0006326061931745943</v>
      </c>
      <c r="E995" s="110">
        <v>3.372298159077237</v>
      </c>
      <c r="F995" s="105" t="s">
        <v>2310</v>
      </c>
      <c r="G995" s="105" t="b">
        <v>0</v>
      </c>
      <c r="H995" s="105" t="b">
        <v>0</v>
      </c>
      <c r="I995" s="105" t="b">
        <v>0</v>
      </c>
      <c r="J995" s="105" t="b">
        <v>0</v>
      </c>
      <c r="K995" s="105" t="b">
        <v>0</v>
      </c>
      <c r="L995" s="105" t="b">
        <v>0</v>
      </c>
    </row>
    <row r="996" spans="1:12" ht="15">
      <c r="A996" s="105" t="s">
        <v>3242</v>
      </c>
      <c r="B996" s="105" t="s">
        <v>3243</v>
      </c>
      <c r="C996" s="105">
        <v>2</v>
      </c>
      <c r="D996" s="110">
        <v>0.0006326061931745943</v>
      </c>
      <c r="E996" s="110">
        <v>3.5483894181329183</v>
      </c>
      <c r="F996" s="105" t="s">
        <v>2310</v>
      </c>
      <c r="G996" s="105" t="b">
        <v>0</v>
      </c>
      <c r="H996" s="105" t="b">
        <v>0</v>
      </c>
      <c r="I996" s="105" t="b">
        <v>0</v>
      </c>
      <c r="J996" s="105" t="b">
        <v>0</v>
      </c>
      <c r="K996" s="105" t="b">
        <v>0</v>
      </c>
      <c r="L996" s="105" t="b">
        <v>0</v>
      </c>
    </row>
    <row r="997" spans="1:12" ht="15">
      <c r="A997" s="105" t="s">
        <v>2343</v>
      </c>
      <c r="B997" s="105" t="s">
        <v>2347</v>
      </c>
      <c r="C997" s="105">
        <v>2</v>
      </c>
      <c r="D997" s="110">
        <v>0.0006326061931745943</v>
      </c>
      <c r="E997" s="110">
        <v>0.9387950089076982</v>
      </c>
      <c r="F997" s="105" t="s">
        <v>2310</v>
      </c>
      <c r="G997" s="105" t="b">
        <v>0</v>
      </c>
      <c r="H997" s="105" t="b">
        <v>0</v>
      </c>
      <c r="I997" s="105" t="b">
        <v>0</v>
      </c>
      <c r="J997" s="105" t="b">
        <v>0</v>
      </c>
      <c r="K997" s="105" t="b">
        <v>0</v>
      </c>
      <c r="L997" s="105" t="b">
        <v>0</v>
      </c>
    </row>
    <row r="998" spans="1:12" ht="15">
      <c r="A998" s="105" t="s">
        <v>2346</v>
      </c>
      <c r="B998" s="105" t="s">
        <v>2374</v>
      </c>
      <c r="C998" s="105">
        <v>2</v>
      </c>
      <c r="D998" s="110">
        <v>0.0006326061931745943</v>
      </c>
      <c r="E998" s="110">
        <v>1.2371655077004622</v>
      </c>
      <c r="F998" s="105" t="s">
        <v>2310</v>
      </c>
      <c r="G998" s="105" t="b">
        <v>0</v>
      </c>
      <c r="H998" s="105" t="b">
        <v>0</v>
      </c>
      <c r="I998" s="105" t="b">
        <v>0</v>
      </c>
      <c r="J998" s="105" t="b">
        <v>0</v>
      </c>
      <c r="K998" s="105" t="b">
        <v>0</v>
      </c>
      <c r="L998" s="105" t="b">
        <v>0</v>
      </c>
    </row>
    <row r="999" spans="1:12" ht="15">
      <c r="A999" s="105" t="s">
        <v>2453</v>
      </c>
      <c r="B999" s="105" t="s">
        <v>3057</v>
      </c>
      <c r="C999" s="105">
        <v>2</v>
      </c>
      <c r="D999" s="110">
        <v>0.0006326061931745943</v>
      </c>
      <c r="E999" s="110">
        <v>2.8494194137968996</v>
      </c>
      <c r="F999" s="105" t="s">
        <v>2310</v>
      </c>
      <c r="G999" s="105" t="b">
        <v>0</v>
      </c>
      <c r="H999" s="105" t="b">
        <v>0</v>
      </c>
      <c r="I999" s="105" t="b">
        <v>0</v>
      </c>
      <c r="J999" s="105" t="b">
        <v>0</v>
      </c>
      <c r="K999" s="105" t="b">
        <v>0</v>
      </c>
      <c r="L999" s="105" t="b">
        <v>0</v>
      </c>
    </row>
    <row r="1000" spans="1:12" ht="15">
      <c r="A1000" s="105" t="s">
        <v>3057</v>
      </c>
      <c r="B1000" s="105" t="s">
        <v>2334</v>
      </c>
      <c r="C1000" s="105">
        <v>2</v>
      </c>
      <c r="D1000" s="110">
        <v>0.0006326061931745943</v>
      </c>
      <c r="E1000" s="110">
        <v>2.050078864343318</v>
      </c>
      <c r="F1000" s="105" t="s">
        <v>2310</v>
      </c>
      <c r="G1000" s="105" t="b">
        <v>0</v>
      </c>
      <c r="H1000" s="105" t="b">
        <v>0</v>
      </c>
      <c r="I1000" s="105" t="b">
        <v>0</v>
      </c>
      <c r="J1000" s="105" t="b">
        <v>0</v>
      </c>
      <c r="K1000" s="105" t="b">
        <v>0</v>
      </c>
      <c r="L1000" s="105" t="b">
        <v>0</v>
      </c>
    </row>
    <row r="1001" spans="1:12" ht="15">
      <c r="A1001" s="105" t="s">
        <v>2334</v>
      </c>
      <c r="B1001" s="105" t="s">
        <v>3058</v>
      </c>
      <c r="C1001" s="105">
        <v>2</v>
      </c>
      <c r="D1001" s="110">
        <v>0.0006326061931745943</v>
      </c>
      <c r="E1001" s="110">
        <v>2.029875478255031</v>
      </c>
      <c r="F1001" s="105" t="s">
        <v>2310</v>
      </c>
      <c r="G1001" s="105" t="b">
        <v>0</v>
      </c>
      <c r="H1001" s="105" t="b">
        <v>0</v>
      </c>
      <c r="I1001" s="105" t="b">
        <v>0</v>
      </c>
      <c r="J1001" s="105" t="b">
        <v>0</v>
      </c>
      <c r="K1001" s="105" t="b">
        <v>0</v>
      </c>
      <c r="L1001" s="105" t="b">
        <v>0</v>
      </c>
    </row>
    <row r="1002" spans="1:12" ht="15">
      <c r="A1002" s="105" t="s">
        <v>3058</v>
      </c>
      <c r="B1002" s="105" t="s">
        <v>3059</v>
      </c>
      <c r="C1002" s="105">
        <v>2</v>
      </c>
      <c r="D1002" s="110">
        <v>0.0006326061931745943</v>
      </c>
      <c r="E1002" s="110">
        <v>3.5483894181329183</v>
      </c>
      <c r="F1002" s="105" t="s">
        <v>2310</v>
      </c>
      <c r="G1002" s="105" t="b">
        <v>0</v>
      </c>
      <c r="H1002" s="105" t="b">
        <v>0</v>
      </c>
      <c r="I1002" s="105" t="b">
        <v>0</v>
      </c>
      <c r="J1002" s="105" t="b">
        <v>0</v>
      </c>
      <c r="K1002" s="105" t="b">
        <v>0</v>
      </c>
      <c r="L1002" s="105" t="b">
        <v>0</v>
      </c>
    </row>
    <row r="1003" spans="1:12" ht="15">
      <c r="A1003" s="105" t="s">
        <v>3059</v>
      </c>
      <c r="B1003" s="105" t="s">
        <v>2368</v>
      </c>
      <c r="C1003" s="105">
        <v>2</v>
      </c>
      <c r="D1003" s="110">
        <v>0.0006326061931745943</v>
      </c>
      <c r="E1003" s="110">
        <v>2.52720011906298</v>
      </c>
      <c r="F1003" s="105" t="s">
        <v>2310</v>
      </c>
      <c r="G1003" s="105" t="b">
        <v>0</v>
      </c>
      <c r="H1003" s="105" t="b">
        <v>0</v>
      </c>
      <c r="I1003" s="105" t="b">
        <v>0</v>
      </c>
      <c r="J1003" s="105" t="b">
        <v>0</v>
      </c>
      <c r="K1003" s="105" t="b">
        <v>0</v>
      </c>
      <c r="L1003" s="105" t="b">
        <v>0</v>
      </c>
    </row>
    <row r="1004" spans="1:12" ht="15">
      <c r="A1004" s="105" t="s">
        <v>2388</v>
      </c>
      <c r="B1004" s="105" t="s">
        <v>3060</v>
      </c>
      <c r="C1004" s="105">
        <v>2</v>
      </c>
      <c r="D1004" s="110">
        <v>0.0006326061931745943</v>
      </c>
      <c r="E1004" s="110">
        <v>2.5706658128440703</v>
      </c>
      <c r="F1004" s="105" t="s">
        <v>2310</v>
      </c>
      <c r="G1004" s="105" t="b">
        <v>0</v>
      </c>
      <c r="H1004" s="105" t="b">
        <v>0</v>
      </c>
      <c r="I1004" s="105" t="b">
        <v>0</v>
      </c>
      <c r="J1004" s="105" t="b">
        <v>0</v>
      </c>
      <c r="K1004" s="105" t="b">
        <v>0</v>
      </c>
      <c r="L1004" s="105" t="b">
        <v>0</v>
      </c>
    </row>
    <row r="1005" spans="1:12" ht="15">
      <c r="A1005" s="105" t="s">
        <v>3060</v>
      </c>
      <c r="B1005" s="105" t="s">
        <v>2339</v>
      </c>
      <c r="C1005" s="105">
        <v>2</v>
      </c>
      <c r="D1005" s="110">
        <v>0.0006326061931745943</v>
      </c>
      <c r="E1005" s="110">
        <v>2.1592233337683857</v>
      </c>
      <c r="F1005" s="105" t="s">
        <v>2310</v>
      </c>
      <c r="G1005" s="105" t="b">
        <v>0</v>
      </c>
      <c r="H1005" s="105" t="b">
        <v>0</v>
      </c>
      <c r="I1005" s="105" t="b">
        <v>0</v>
      </c>
      <c r="J1005" s="105" t="b">
        <v>0</v>
      </c>
      <c r="K1005" s="105" t="b">
        <v>0</v>
      </c>
      <c r="L1005" s="105" t="b">
        <v>0</v>
      </c>
    </row>
    <row r="1006" spans="1:12" ht="15">
      <c r="A1006" s="105" t="s">
        <v>2339</v>
      </c>
      <c r="B1006" s="105" t="s">
        <v>2842</v>
      </c>
      <c r="C1006" s="105">
        <v>2</v>
      </c>
      <c r="D1006" s="110">
        <v>0.0006326061931745943</v>
      </c>
      <c r="E1006" s="110">
        <v>2.050078864343318</v>
      </c>
      <c r="F1006" s="105" t="s">
        <v>2310</v>
      </c>
      <c r="G1006" s="105" t="b">
        <v>0</v>
      </c>
      <c r="H1006" s="105" t="b">
        <v>0</v>
      </c>
      <c r="I1006" s="105" t="b">
        <v>0</v>
      </c>
      <c r="J1006" s="105" t="b">
        <v>0</v>
      </c>
      <c r="K1006" s="105" t="b">
        <v>0</v>
      </c>
      <c r="L1006" s="105" t="b">
        <v>0</v>
      </c>
    </row>
    <row r="1007" spans="1:12" ht="15">
      <c r="A1007" s="105" t="s">
        <v>2842</v>
      </c>
      <c r="B1007" s="105" t="s">
        <v>3061</v>
      </c>
      <c r="C1007" s="105">
        <v>2</v>
      </c>
      <c r="D1007" s="110">
        <v>0.0006326061931745943</v>
      </c>
      <c r="E1007" s="110">
        <v>3.372298159077237</v>
      </c>
      <c r="F1007" s="105" t="s">
        <v>2310</v>
      </c>
      <c r="G1007" s="105" t="b">
        <v>0</v>
      </c>
      <c r="H1007" s="105" t="b">
        <v>0</v>
      </c>
      <c r="I1007" s="105" t="b">
        <v>0</v>
      </c>
      <c r="J1007" s="105" t="b">
        <v>1</v>
      </c>
      <c r="K1007" s="105" t="b">
        <v>0</v>
      </c>
      <c r="L1007" s="105" t="b">
        <v>0</v>
      </c>
    </row>
    <row r="1008" spans="1:12" ht="15">
      <c r="A1008" s="105" t="s">
        <v>3061</v>
      </c>
      <c r="B1008" s="105" t="s">
        <v>2368</v>
      </c>
      <c r="C1008" s="105">
        <v>2</v>
      </c>
      <c r="D1008" s="110">
        <v>0.0006326061931745943</v>
      </c>
      <c r="E1008" s="110">
        <v>2.52720011906298</v>
      </c>
      <c r="F1008" s="105" t="s">
        <v>2310</v>
      </c>
      <c r="G1008" s="105" t="b">
        <v>1</v>
      </c>
      <c r="H1008" s="105" t="b">
        <v>0</v>
      </c>
      <c r="I1008" s="105" t="b">
        <v>0</v>
      </c>
      <c r="J1008" s="105" t="b">
        <v>0</v>
      </c>
      <c r="K1008" s="105" t="b">
        <v>0</v>
      </c>
      <c r="L1008" s="105" t="b">
        <v>0</v>
      </c>
    </row>
    <row r="1009" spans="1:12" ht="15">
      <c r="A1009" s="105" t="s">
        <v>2368</v>
      </c>
      <c r="B1009" s="105" t="s">
        <v>2444</v>
      </c>
      <c r="C1009" s="105">
        <v>2</v>
      </c>
      <c r="D1009" s="110">
        <v>0.0006326061931745943</v>
      </c>
      <c r="E1009" s="110">
        <v>1.867148180757331</v>
      </c>
      <c r="F1009" s="105" t="s">
        <v>2310</v>
      </c>
      <c r="G1009" s="105" t="b">
        <v>0</v>
      </c>
      <c r="H1009" s="105" t="b">
        <v>0</v>
      </c>
      <c r="I1009" s="105" t="b">
        <v>0</v>
      </c>
      <c r="J1009" s="105" t="b">
        <v>0</v>
      </c>
      <c r="K1009" s="105" t="b">
        <v>0</v>
      </c>
      <c r="L1009" s="105" t="b">
        <v>0</v>
      </c>
    </row>
    <row r="1010" spans="1:12" ht="15">
      <c r="A1010" s="105" t="s">
        <v>2444</v>
      </c>
      <c r="B1010" s="105" t="s">
        <v>2843</v>
      </c>
      <c r="C1010" s="105">
        <v>2</v>
      </c>
      <c r="D1010" s="110">
        <v>0.0006326061931745943</v>
      </c>
      <c r="E1010" s="110">
        <v>2.6319354695829933</v>
      </c>
      <c r="F1010" s="105" t="s">
        <v>2310</v>
      </c>
      <c r="G1010" s="105" t="b">
        <v>0</v>
      </c>
      <c r="H1010" s="105" t="b">
        <v>0</v>
      </c>
      <c r="I1010" s="105" t="b">
        <v>0</v>
      </c>
      <c r="J1010" s="105" t="b">
        <v>0</v>
      </c>
      <c r="K1010" s="105" t="b">
        <v>0</v>
      </c>
      <c r="L1010" s="105" t="b">
        <v>0</v>
      </c>
    </row>
    <row r="1011" spans="1:12" ht="15">
      <c r="A1011" s="105" t="s">
        <v>2843</v>
      </c>
      <c r="B1011" s="105" t="s">
        <v>3062</v>
      </c>
      <c r="C1011" s="105">
        <v>2</v>
      </c>
      <c r="D1011" s="110">
        <v>0.0006326061931745943</v>
      </c>
      <c r="E1011" s="110">
        <v>3.372298159077237</v>
      </c>
      <c r="F1011" s="105" t="s">
        <v>2310</v>
      </c>
      <c r="G1011" s="105" t="b">
        <v>0</v>
      </c>
      <c r="H1011" s="105" t="b">
        <v>0</v>
      </c>
      <c r="I1011" s="105" t="b">
        <v>0</v>
      </c>
      <c r="J1011" s="105" t="b">
        <v>1</v>
      </c>
      <c r="K1011" s="105" t="b">
        <v>0</v>
      </c>
      <c r="L1011" s="105" t="b">
        <v>0</v>
      </c>
    </row>
    <row r="1012" spans="1:12" ht="15">
      <c r="A1012" s="105" t="s">
        <v>3062</v>
      </c>
      <c r="B1012" s="105" t="s">
        <v>3063</v>
      </c>
      <c r="C1012" s="105">
        <v>2</v>
      </c>
      <c r="D1012" s="110">
        <v>0.0006326061931745943</v>
      </c>
      <c r="E1012" s="110">
        <v>3.5483894181329183</v>
      </c>
      <c r="F1012" s="105" t="s">
        <v>2310</v>
      </c>
      <c r="G1012" s="105" t="b">
        <v>1</v>
      </c>
      <c r="H1012" s="105" t="b">
        <v>0</v>
      </c>
      <c r="I1012" s="105" t="b">
        <v>0</v>
      </c>
      <c r="J1012" s="105" t="b">
        <v>0</v>
      </c>
      <c r="K1012" s="105" t="b">
        <v>0</v>
      </c>
      <c r="L1012" s="105" t="b">
        <v>0</v>
      </c>
    </row>
    <row r="1013" spans="1:12" ht="15">
      <c r="A1013" s="105" t="s">
        <v>3063</v>
      </c>
      <c r="B1013" s="105" t="s">
        <v>2708</v>
      </c>
      <c r="C1013" s="105">
        <v>2</v>
      </c>
      <c r="D1013" s="110">
        <v>0.0006326061931745943</v>
      </c>
      <c r="E1013" s="110">
        <v>3.247359422468937</v>
      </c>
      <c r="F1013" s="105" t="s">
        <v>2310</v>
      </c>
      <c r="G1013" s="105" t="b">
        <v>0</v>
      </c>
      <c r="H1013" s="105" t="b">
        <v>0</v>
      </c>
      <c r="I1013" s="105" t="b">
        <v>0</v>
      </c>
      <c r="J1013" s="105" t="b">
        <v>0</v>
      </c>
      <c r="K1013" s="105" t="b">
        <v>0</v>
      </c>
      <c r="L1013" s="105" t="b">
        <v>0</v>
      </c>
    </row>
    <row r="1014" spans="1:12" ht="15">
      <c r="A1014" s="105" t="s">
        <v>2708</v>
      </c>
      <c r="B1014" s="105" t="s">
        <v>3064</v>
      </c>
      <c r="C1014" s="105">
        <v>2</v>
      </c>
      <c r="D1014" s="110">
        <v>0.0006326061931745943</v>
      </c>
      <c r="E1014" s="110">
        <v>3.247359422468937</v>
      </c>
      <c r="F1014" s="105" t="s">
        <v>2310</v>
      </c>
      <c r="G1014" s="105" t="b">
        <v>0</v>
      </c>
      <c r="H1014" s="105" t="b">
        <v>0</v>
      </c>
      <c r="I1014" s="105" t="b">
        <v>0</v>
      </c>
      <c r="J1014" s="105" t="b">
        <v>0</v>
      </c>
      <c r="K1014" s="105" t="b">
        <v>0</v>
      </c>
      <c r="L1014" s="105" t="b">
        <v>0</v>
      </c>
    </row>
    <row r="1015" spans="1:12" ht="15">
      <c r="A1015" s="105" t="s">
        <v>3064</v>
      </c>
      <c r="B1015" s="105" t="s">
        <v>2844</v>
      </c>
      <c r="C1015" s="105">
        <v>2</v>
      </c>
      <c r="D1015" s="110">
        <v>0.0006326061931745943</v>
      </c>
      <c r="E1015" s="110">
        <v>3.372298159077237</v>
      </c>
      <c r="F1015" s="105" t="s">
        <v>2310</v>
      </c>
      <c r="G1015" s="105" t="b">
        <v>0</v>
      </c>
      <c r="H1015" s="105" t="b">
        <v>0</v>
      </c>
      <c r="I1015" s="105" t="b">
        <v>0</v>
      </c>
      <c r="J1015" s="105" t="b">
        <v>0</v>
      </c>
      <c r="K1015" s="105" t="b">
        <v>0</v>
      </c>
      <c r="L1015" s="105" t="b">
        <v>0</v>
      </c>
    </row>
    <row r="1016" spans="1:12" ht="15">
      <c r="A1016" s="105" t="s">
        <v>2844</v>
      </c>
      <c r="B1016" s="105" t="s">
        <v>3065</v>
      </c>
      <c r="C1016" s="105">
        <v>2</v>
      </c>
      <c r="D1016" s="110">
        <v>0.0006326061931745943</v>
      </c>
      <c r="E1016" s="110">
        <v>3.372298159077237</v>
      </c>
      <c r="F1016" s="105" t="s">
        <v>2310</v>
      </c>
      <c r="G1016" s="105" t="b">
        <v>0</v>
      </c>
      <c r="H1016" s="105" t="b">
        <v>0</v>
      </c>
      <c r="I1016" s="105" t="b">
        <v>0</v>
      </c>
      <c r="J1016" s="105" t="b">
        <v>0</v>
      </c>
      <c r="K1016" s="105" t="b">
        <v>0</v>
      </c>
      <c r="L1016" s="105" t="b">
        <v>0</v>
      </c>
    </row>
    <row r="1017" spans="1:12" ht="15">
      <c r="A1017" s="105" t="s">
        <v>3065</v>
      </c>
      <c r="B1017" s="105" t="s">
        <v>3066</v>
      </c>
      <c r="C1017" s="105">
        <v>2</v>
      </c>
      <c r="D1017" s="110">
        <v>0.0006326061931745943</v>
      </c>
      <c r="E1017" s="110">
        <v>3.5483894181329183</v>
      </c>
      <c r="F1017" s="105" t="s">
        <v>2310</v>
      </c>
      <c r="G1017" s="105" t="b">
        <v>0</v>
      </c>
      <c r="H1017" s="105" t="b">
        <v>0</v>
      </c>
      <c r="I1017" s="105" t="b">
        <v>0</v>
      </c>
      <c r="J1017" s="105" t="b">
        <v>0</v>
      </c>
      <c r="K1017" s="105" t="b">
        <v>0</v>
      </c>
      <c r="L1017" s="105" t="b">
        <v>0</v>
      </c>
    </row>
    <row r="1018" spans="1:12" ht="15">
      <c r="A1018" s="105" t="s">
        <v>3066</v>
      </c>
      <c r="B1018" s="105" t="s">
        <v>2368</v>
      </c>
      <c r="C1018" s="105">
        <v>2</v>
      </c>
      <c r="D1018" s="110">
        <v>0.0006326061931745943</v>
      </c>
      <c r="E1018" s="110">
        <v>2.52720011906298</v>
      </c>
      <c r="F1018" s="105" t="s">
        <v>2310</v>
      </c>
      <c r="G1018" s="105" t="b">
        <v>0</v>
      </c>
      <c r="H1018" s="105" t="b">
        <v>0</v>
      </c>
      <c r="I1018" s="105" t="b">
        <v>0</v>
      </c>
      <c r="J1018" s="105" t="b">
        <v>0</v>
      </c>
      <c r="K1018" s="105" t="b">
        <v>0</v>
      </c>
      <c r="L1018" s="105" t="b">
        <v>0</v>
      </c>
    </row>
    <row r="1019" spans="1:12" ht="15">
      <c r="A1019" s="105" t="s">
        <v>2368</v>
      </c>
      <c r="B1019" s="105" t="s">
        <v>3067</v>
      </c>
      <c r="C1019" s="105">
        <v>2</v>
      </c>
      <c r="D1019" s="110">
        <v>0.0006326061931745943</v>
      </c>
      <c r="E1019" s="110">
        <v>2.469208172085293</v>
      </c>
      <c r="F1019" s="105" t="s">
        <v>2310</v>
      </c>
      <c r="G1019" s="105" t="b">
        <v>0</v>
      </c>
      <c r="H1019" s="105" t="b">
        <v>0</v>
      </c>
      <c r="I1019" s="105" t="b">
        <v>0</v>
      </c>
      <c r="J1019" s="105" t="b">
        <v>0</v>
      </c>
      <c r="K1019" s="105" t="b">
        <v>0</v>
      </c>
      <c r="L1019" s="105" t="b">
        <v>0</v>
      </c>
    </row>
    <row r="1020" spans="1:12" ht="15">
      <c r="A1020" s="105" t="s">
        <v>3067</v>
      </c>
      <c r="B1020" s="105" t="s">
        <v>2845</v>
      </c>
      <c r="C1020" s="105">
        <v>2</v>
      </c>
      <c r="D1020" s="110">
        <v>0.0006326061931745943</v>
      </c>
      <c r="E1020" s="110">
        <v>3.372298159077237</v>
      </c>
      <c r="F1020" s="105" t="s">
        <v>2310</v>
      </c>
      <c r="G1020" s="105" t="b">
        <v>0</v>
      </c>
      <c r="H1020" s="105" t="b">
        <v>0</v>
      </c>
      <c r="I1020" s="105" t="b">
        <v>0</v>
      </c>
      <c r="J1020" s="105" t="b">
        <v>0</v>
      </c>
      <c r="K1020" s="105" t="b">
        <v>0</v>
      </c>
      <c r="L1020" s="105" t="b">
        <v>0</v>
      </c>
    </row>
    <row r="1021" spans="1:12" ht="15">
      <c r="A1021" s="105" t="s">
        <v>3333</v>
      </c>
      <c r="B1021" s="105" t="s">
        <v>2578</v>
      </c>
      <c r="C1021" s="105">
        <v>2</v>
      </c>
      <c r="D1021" s="110">
        <v>0.0006326061931745943</v>
      </c>
      <c r="E1021" s="110">
        <v>3.0712681634132557</v>
      </c>
      <c r="F1021" s="105" t="s">
        <v>2310</v>
      </c>
      <c r="G1021" s="105" t="b">
        <v>0</v>
      </c>
      <c r="H1021" s="105" t="b">
        <v>0</v>
      </c>
      <c r="I1021" s="105" t="b">
        <v>0</v>
      </c>
      <c r="J1021" s="105" t="b">
        <v>0</v>
      </c>
      <c r="K1021" s="105" t="b">
        <v>0</v>
      </c>
      <c r="L1021" s="105" t="b">
        <v>0</v>
      </c>
    </row>
    <row r="1022" spans="1:12" ht="15">
      <c r="A1022" s="105" t="s">
        <v>2578</v>
      </c>
      <c r="B1022" s="105" t="s">
        <v>2460</v>
      </c>
      <c r="C1022" s="105">
        <v>2</v>
      </c>
      <c r="D1022" s="110">
        <v>0.0006326061931745943</v>
      </c>
      <c r="E1022" s="110">
        <v>2.372298159077237</v>
      </c>
      <c r="F1022" s="105" t="s">
        <v>2310</v>
      </c>
      <c r="G1022" s="105" t="b">
        <v>0</v>
      </c>
      <c r="H1022" s="105" t="b">
        <v>0</v>
      </c>
      <c r="I1022" s="105" t="b">
        <v>0</v>
      </c>
      <c r="J1022" s="105" t="b">
        <v>0</v>
      </c>
      <c r="K1022" s="105" t="b">
        <v>0</v>
      </c>
      <c r="L1022" s="105" t="b">
        <v>0</v>
      </c>
    </row>
    <row r="1023" spans="1:12" ht="15">
      <c r="A1023" s="105" t="s">
        <v>2374</v>
      </c>
      <c r="B1023" s="105" t="s">
        <v>2474</v>
      </c>
      <c r="C1023" s="105">
        <v>2</v>
      </c>
      <c r="D1023" s="110">
        <v>0.0006326061931745943</v>
      </c>
      <c r="E1023" s="110">
        <v>1.9463294268049558</v>
      </c>
      <c r="F1023" s="105" t="s">
        <v>2310</v>
      </c>
      <c r="G1023" s="105" t="b">
        <v>0</v>
      </c>
      <c r="H1023" s="105" t="b">
        <v>0</v>
      </c>
      <c r="I1023" s="105" t="b">
        <v>0</v>
      </c>
      <c r="J1023" s="105" t="b">
        <v>0</v>
      </c>
      <c r="K1023" s="105" t="b">
        <v>0</v>
      </c>
      <c r="L1023" s="105" t="b">
        <v>0</v>
      </c>
    </row>
    <row r="1024" spans="1:12" ht="15">
      <c r="A1024" s="105" t="s">
        <v>2499</v>
      </c>
      <c r="B1024" s="105" t="s">
        <v>2808</v>
      </c>
      <c r="C1024" s="105">
        <v>2</v>
      </c>
      <c r="D1024" s="110">
        <v>0.0006326061931745943</v>
      </c>
      <c r="E1024" s="110">
        <v>2.946329426804956</v>
      </c>
      <c r="F1024" s="105" t="s">
        <v>2310</v>
      </c>
      <c r="G1024" s="105" t="b">
        <v>0</v>
      </c>
      <c r="H1024" s="105" t="b">
        <v>0</v>
      </c>
      <c r="I1024" s="105" t="b">
        <v>0</v>
      </c>
      <c r="J1024" s="105" t="b">
        <v>0</v>
      </c>
      <c r="K1024" s="105" t="b">
        <v>0</v>
      </c>
      <c r="L1024" s="105" t="b">
        <v>0</v>
      </c>
    </row>
    <row r="1025" spans="1:12" ht="15">
      <c r="A1025" s="105" t="s">
        <v>2808</v>
      </c>
      <c r="B1025" s="105" t="s">
        <v>3040</v>
      </c>
      <c r="C1025" s="105">
        <v>2</v>
      </c>
      <c r="D1025" s="110">
        <v>0.0006326061931745943</v>
      </c>
      <c r="E1025" s="110">
        <v>3.372298159077237</v>
      </c>
      <c r="F1025" s="105" t="s">
        <v>2310</v>
      </c>
      <c r="G1025" s="105" t="b">
        <v>0</v>
      </c>
      <c r="H1025" s="105" t="b">
        <v>0</v>
      </c>
      <c r="I1025" s="105" t="b">
        <v>0</v>
      </c>
      <c r="J1025" s="105" t="b">
        <v>0</v>
      </c>
      <c r="K1025" s="105" t="b">
        <v>0</v>
      </c>
      <c r="L1025" s="105" t="b">
        <v>0</v>
      </c>
    </row>
    <row r="1026" spans="1:12" ht="15">
      <c r="A1026" s="105" t="s">
        <v>2412</v>
      </c>
      <c r="B1026" s="105" t="s">
        <v>2380</v>
      </c>
      <c r="C1026" s="105">
        <v>2</v>
      </c>
      <c r="D1026" s="110">
        <v>0.0006326061931745943</v>
      </c>
      <c r="E1026" s="110">
        <v>1.7490488686793364</v>
      </c>
      <c r="F1026" s="105" t="s">
        <v>2310</v>
      </c>
      <c r="G1026" s="105" t="b">
        <v>0</v>
      </c>
      <c r="H1026" s="105" t="b">
        <v>0</v>
      </c>
      <c r="I1026" s="105" t="b">
        <v>0</v>
      </c>
      <c r="J1026" s="105" t="b">
        <v>0</v>
      </c>
      <c r="K1026" s="105" t="b">
        <v>0</v>
      </c>
      <c r="L1026" s="105" t="b">
        <v>0</v>
      </c>
    </row>
    <row r="1027" spans="1:12" ht="15">
      <c r="A1027" s="105" t="s">
        <v>2380</v>
      </c>
      <c r="B1027" s="105" t="s">
        <v>2330</v>
      </c>
      <c r="C1027" s="105">
        <v>2</v>
      </c>
      <c r="D1027" s="110">
        <v>0.0006326061931745943</v>
      </c>
      <c r="E1027" s="110">
        <v>0.7868374295687363</v>
      </c>
      <c r="F1027" s="105" t="s">
        <v>2310</v>
      </c>
      <c r="G1027" s="105" t="b">
        <v>0</v>
      </c>
      <c r="H1027" s="105" t="b">
        <v>0</v>
      </c>
      <c r="I1027" s="105" t="b">
        <v>0</v>
      </c>
      <c r="J1027" s="105" t="b">
        <v>0</v>
      </c>
      <c r="K1027" s="105" t="b">
        <v>0</v>
      </c>
      <c r="L1027" s="105" t="b">
        <v>0</v>
      </c>
    </row>
    <row r="1028" spans="1:12" ht="15">
      <c r="A1028" s="105" t="s">
        <v>2330</v>
      </c>
      <c r="B1028" s="105" t="s">
        <v>2339</v>
      </c>
      <c r="C1028" s="105">
        <v>2</v>
      </c>
      <c r="D1028" s="110">
        <v>0.0006326061931745943</v>
      </c>
      <c r="E1028" s="110">
        <v>0.41886064427414194</v>
      </c>
      <c r="F1028" s="105" t="s">
        <v>2310</v>
      </c>
      <c r="G1028" s="105" t="b">
        <v>0</v>
      </c>
      <c r="H1028" s="105" t="b">
        <v>0</v>
      </c>
      <c r="I1028" s="105" t="b">
        <v>0</v>
      </c>
      <c r="J1028" s="105" t="b">
        <v>0</v>
      </c>
      <c r="K1028" s="105" t="b">
        <v>0</v>
      </c>
      <c r="L1028" s="105" t="b">
        <v>0</v>
      </c>
    </row>
    <row r="1029" spans="1:12" ht="15">
      <c r="A1029" s="105" t="s">
        <v>2767</v>
      </c>
      <c r="B1029" s="105" t="s">
        <v>2332</v>
      </c>
      <c r="C1029" s="105">
        <v>2</v>
      </c>
      <c r="D1029" s="110">
        <v>0.0006326061931745943</v>
      </c>
      <c r="E1029" s="110">
        <v>1.742209444149031</v>
      </c>
      <c r="F1029" s="105" t="s">
        <v>2310</v>
      </c>
      <c r="G1029" s="105" t="b">
        <v>0</v>
      </c>
      <c r="H1029" s="105" t="b">
        <v>0</v>
      </c>
      <c r="I1029" s="105" t="b">
        <v>0</v>
      </c>
      <c r="J1029" s="105" t="b">
        <v>0</v>
      </c>
      <c r="K1029" s="105" t="b">
        <v>0</v>
      </c>
      <c r="L1029" s="105" t="b">
        <v>0</v>
      </c>
    </row>
    <row r="1030" spans="1:12" ht="15">
      <c r="A1030" s="105" t="s">
        <v>2332</v>
      </c>
      <c r="B1030" s="105" t="s">
        <v>2383</v>
      </c>
      <c r="C1030" s="105">
        <v>2</v>
      </c>
      <c r="D1030" s="110">
        <v>0.0006326061931745943</v>
      </c>
      <c r="E1030" s="110">
        <v>1.0220501407430742</v>
      </c>
      <c r="F1030" s="105" t="s">
        <v>2310</v>
      </c>
      <c r="G1030" s="105" t="b">
        <v>0</v>
      </c>
      <c r="H1030" s="105" t="b">
        <v>0</v>
      </c>
      <c r="I1030" s="105" t="b">
        <v>0</v>
      </c>
      <c r="J1030" s="105" t="b">
        <v>0</v>
      </c>
      <c r="K1030" s="105" t="b">
        <v>0</v>
      </c>
      <c r="L1030" s="105" t="b">
        <v>0</v>
      </c>
    </row>
    <row r="1031" spans="1:12" ht="15">
      <c r="A1031" s="105" t="s">
        <v>2387</v>
      </c>
      <c r="B1031" s="105" t="s">
        <v>2478</v>
      </c>
      <c r="C1031" s="105">
        <v>2</v>
      </c>
      <c r="D1031" s="110">
        <v>0.0006326061931745943</v>
      </c>
      <c r="E1031" s="110">
        <v>1.9174532990687267</v>
      </c>
      <c r="F1031" s="105" t="s">
        <v>2310</v>
      </c>
      <c r="G1031" s="105" t="b">
        <v>0</v>
      </c>
      <c r="H1031" s="105" t="b">
        <v>0</v>
      </c>
      <c r="I1031" s="105" t="b">
        <v>0</v>
      </c>
      <c r="J1031" s="105" t="b">
        <v>0</v>
      </c>
      <c r="K1031" s="105" t="b">
        <v>1</v>
      </c>
      <c r="L1031" s="105" t="b">
        <v>0</v>
      </c>
    </row>
    <row r="1032" spans="1:12" ht="15">
      <c r="A1032" s="105" t="s">
        <v>3207</v>
      </c>
      <c r="B1032" s="105" t="s">
        <v>2331</v>
      </c>
      <c r="C1032" s="105">
        <v>2</v>
      </c>
      <c r="D1032" s="110">
        <v>0.0006326061931745943</v>
      </c>
      <c r="E1032" s="110">
        <v>1.9920869173656308</v>
      </c>
      <c r="F1032" s="105" t="s">
        <v>2310</v>
      </c>
      <c r="G1032" s="105" t="b">
        <v>0</v>
      </c>
      <c r="H1032" s="105" t="b">
        <v>0</v>
      </c>
      <c r="I1032" s="105" t="b">
        <v>0</v>
      </c>
      <c r="J1032" s="105" t="b">
        <v>0</v>
      </c>
      <c r="K1032" s="105" t="b">
        <v>0</v>
      </c>
      <c r="L1032" s="105" t="b">
        <v>0</v>
      </c>
    </row>
    <row r="1033" spans="1:12" ht="15">
      <c r="A1033" s="105" t="s">
        <v>2523</v>
      </c>
      <c r="B1033" s="105" t="s">
        <v>2347</v>
      </c>
      <c r="C1033" s="105">
        <v>2</v>
      </c>
      <c r="D1033" s="110">
        <v>0.0006326061931745943</v>
      </c>
      <c r="E1033" s="110">
        <v>1.679157698401942</v>
      </c>
      <c r="F1033" s="105" t="s">
        <v>2310</v>
      </c>
      <c r="G1033" s="105" t="b">
        <v>0</v>
      </c>
      <c r="H1033" s="105" t="b">
        <v>0</v>
      </c>
      <c r="I1033" s="105" t="b">
        <v>0</v>
      </c>
      <c r="J1033" s="105" t="b">
        <v>0</v>
      </c>
      <c r="K1033" s="105" t="b">
        <v>0</v>
      </c>
      <c r="L1033" s="105" t="b">
        <v>0</v>
      </c>
    </row>
    <row r="1034" spans="1:12" ht="15">
      <c r="A1034" s="105" t="s">
        <v>2372</v>
      </c>
      <c r="B1034" s="105" t="s">
        <v>2392</v>
      </c>
      <c r="C1034" s="105">
        <v>2</v>
      </c>
      <c r="D1034" s="110">
        <v>0.0006326061931745943</v>
      </c>
      <c r="E1034" s="110">
        <v>1.5729576096236553</v>
      </c>
      <c r="F1034" s="105" t="s">
        <v>2310</v>
      </c>
      <c r="G1034" s="105" t="b">
        <v>0</v>
      </c>
      <c r="H1034" s="105" t="b">
        <v>0</v>
      </c>
      <c r="I1034" s="105" t="b">
        <v>0</v>
      </c>
      <c r="J1034" s="105" t="b">
        <v>0</v>
      </c>
      <c r="K1034" s="105" t="b">
        <v>0</v>
      </c>
      <c r="L1034" s="105" t="b">
        <v>0</v>
      </c>
    </row>
    <row r="1035" spans="1:12" ht="15">
      <c r="A1035" s="105" t="s">
        <v>2766</v>
      </c>
      <c r="B1035" s="105" t="s">
        <v>2697</v>
      </c>
      <c r="C1035" s="105">
        <v>2</v>
      </c>
      <c r="D1035" s="110">
        <v>0.0006326061931745943</v>
      </c>
      <c r="E1035" s="110">
        <v>2.946329426804956</v>
      </c>
      <c r="F1035" s="105" t="s">
        <v>2310</v>
      </c>
      <c r="G1035" s="105" t="b">
        <v>0</v>
      </c>
      <c r="H1035" s="105" t="b">
        <v>0</v>
      </c>
      <c r="I1035" s="105" t="b">
        <v>0</v>
      </c>
      <c r="J1035" s="105" t="b">
        <v>0</v>
      </c>
      <c r="K1035" s="105" t="b">
        <v>0</v>
      </c>
      <c r="L1035" s="105" t="b">
        <v>0</v>
      </c>
    </row>
    <row r="1036" spans="1:12" ht="15">
      <c r="A1036" s="105" t="s">
        <v>2697</v>
      </c>
      <c r="B1036" s="105" t="s">
        <v>2460</v>
      </c>
      <c r="C1036" s="105">
        <v>2</v>
      </c>
      <c r="D1036" s="110">
        <v>0.0006326061931745943</v>
      </c>
      <c r="E1036" s="110">
        <v>2.5483894181329183</v>
      </c>
      <c r="F1036" s="105" t="s">
        <v>2310</v>
      </c>
      <c r="G1036" s="105" t="b">
        <v>0</v>
      </c>
      <c r="H1036" s="105" t="b">
        <v>0</v>
      </c>
      <c r="I1036" s="105" t="b">
        <v>0</v>
      </c>
      <c r="J1036" s="105" t="b">
        <v>0</v>
      </c>
      <c r="K1036" s="105" t="b">
        <v>0</v>
      </c>
      <c r="L1036" s="105" t="b">
        <v>0</v>
      </c>
    </row>
    <row r="1037" spans="1:12" ht="15">
      <c r="A1037" s="105" t="s">
        <v>2453</v>
      </c>
      <c r="B1037" s="105" t="s">
        <v>2345</v>
      </c>
      <c r="C1037" s="105">
        <v>2</v>
      </c>
      <c r="D1037" s="110">
        <v>0.0006326061931745943</v>
      </c>
      <c r="E1037" s="110">
        <v>1.5941469086935933</v>
      </c>
      <c r="F1037" s="105" t="s">
        <v>2310</v>
      </c>
      <c r="G1037" s="105" t="b">
        <v>0</v>
      </c>
      <c r="H1037" s="105" t="b">
        <v>0</v>
      </c>
      <c r="I1037" s="105" t="b">
        <v>0</v>
      </c>
      <c r="J1037" s="105" t="b">
        <v>0</v>
      </c>
      <c r="K1037" s="105" t="b">
        <v>0</v>
      </c>
      <c r="L1037" s="105" t="b">
        <v>0</v>
      </c>
    </row>
    <row r="1038" spans="1:12" ht="15">
      <c r="A1038" s="105" t="s">
        <v>3077</v>
      </c>
      <c r="B1038" s="105" t="s">
        <v>3078</v>
      </c>
      <c r="C1038" s="105">
        <v>2</v>
      </c>
      <c r="D1038" s="110">
        <v>0.0006326061931745943</v>
      </c>
      <c r="E1038" s="110">
        <v>3.5483894181329183</v>
      </c>
      <c r="F1038" s="105" t="s">
        <v>2310</v>
      </c>
      <c r="G1038" s="105" t="b">
        <v>0</v>
      </c>
      <c r="H1038" s="105" t="b">
        <v>0</v>
      </c>
      <c r="I1038" s="105" t="b">
        <v>0</v>
      </c>
      <c r="J1038" s="105" t="b">
        <v>0</v>
      </c>
      <c r="K1038" s="105" t="b">
        <v>0</v>
      </c>
      <c r="L1038" s="105" t="b">
        <v>0</v>
      </c>
    </row>
    <row r="1039" spans="1:12" ht="15">
      <c r="A1039" s="105" t="s">
        <v>2744</v>
      </c>
      <c r="B1039" s="105" t="s">
        <v>2412</v>
      </c>
      <c r="C1039" s="105">
        <v>2</v>
      </c>
      <c r="D1039" s="110">
        <v>0.0006326061931745943</v>
      </c>
      <c r="E1039" s="110">
        <v>2.40226138245468</v>
      </c>
      <c r="F1039" s="105" t="s">
        <v>2310</v>
      </c>
      <c r="G1039" s="105" t="b">
        <v>0</v>
      </c>
      <c r="H1039" s="105" t="b">
        <v>1</v>
      </c>
      <c r="I1039" s="105" t="b">
        <v>0</v>
      </c>
      <c r="J1039" s="105" t="b">
        <v>0</v>
      </c>
      <c r="K1039" s="105" t="b">
        <v>0</v>
      </c>
      <c r="L1039" s="105" t="b">
        <v>0</v>
      </c>
    </row>
    <row r="1040" spans="1:12" ht="15">
      <c r="A1040" s="105" t="s">
        <v>2372</v>
      </c>
      <c r="B1040" s="105" t="s">
        <v>2347</v>
      </c>
      <c r="C1040" s="105">
        <v>2</v>
      </c>
      <c r="D1040" s="110">
        <v>0.0006326061931745943</v>
      </c>
      <c r="E1040" s="110">
        <v>1.2600283906599663</v>
      </c>
      <c r="F1040" s="105" t="s">
        <v>2310</v>
      </c>
      <c r="G1040" s="105" t="b">
        <v>0</v>
      </c>
      <c r="H1040" s="105" t="b">
        <v>0</v>
      </c>
      <c r="I1040" s="105" t="b">
        <v>0</v>
      </c>
      <c r="J1040" s="105" t="b">
        <v>0</v>
      </c>
      <c r="K1040" s="105" t="b">
        <v>0</v>
      </c>
      <c r="L1040" s="105" t="b">
        <v>0</v>
      </c>
    </row>
    <row r="1041" spans="1:12" ht="15">
      <c r="A1041" s="105" t="s">
        <v>2346</v>
      </c>
      <c r="B1041" s="105" t="s">
        <v>2347</v>
      </c>
      <c r="C1041" s="105">
        <v>2</v>
      </c>
      <c r="D1041" s="110">
        <v>0.0006326061931745943</v>
      </c>
      <c r="E1041" s="110">
        <v>0.9911830783673864</v>
      </c>
      <c r="F1041" s="105" t="s">
        <v>2310</v>
      </c>
      <c r="G1041" s="105" t="b">
        <v>0</v>
      </c>
      <c r="H1041" s="105" t="b">
        <v>0</v>
      </c>
      <c r="I1041" s="105" t="b">
        <v>0</v>
      </c>
      <c r="J1041" s="105" t="b">
        <v>0</v>
      </c>
      <c r="K1041" s="105" t="b">
        <v>0</v>
      </c>
      <c r="L1041" s="105" t="b">
        <v>0</v>
      </c>
    </row>
    <row r="1042" spans="1:12" ht="15">
      <c r="A1042" s="105" t="s">
        <v>2906</v>
      </c>
      <c r="B1042" s="105" t="s">
        <v>2350</v>
      </c>
      <c r="C1042" s="105">
        <v>2</v>
      </c>
      <c r="D1042" s="110">
        <v>0.0006326061931745943</v>
      </c>
      <c r="E1042" s="110">
        <v>2.317940496754644</v>
      </c>
      <c r="F1042" s="105" t="s">
        <v>2310</v>
      </c>
      <c r="G1042" s="105" t="b">
        <v>0</v>
      </c>
      <c r="H1042" s="105" t="b">
        <v>0</v>
      </c>
      <c r="I1042" s="105" t="b">
        <v>0</v>
      </c>
      <c r="J1042" s="105" t="b">
        <v>0</v>
      </c>
      <c r="K1042" s="105" t="b">
        <v>0</v>
      </c>
      <c r="L1042" s="105" t="b">
        <v>0</v>
      </c>
    </row>
    <row r="1043" spans="1:12" ht="15">
      <c r="A1043" s="105" t="s">
        <v>2625</v>
      </c>
      <c r="B1043" s="105" t="s">
        <v>2430</v>
      </c>
      <c r="C1043" s="105">
        <v>2</v>
      </c>
      <c r="D1043" s="110">
        <v>0.0006326061931745943</v>
      </c>
      <c r="E1043" s="110">
        <v>2.372298159077237</v>
      </c>
      <c r="F1043" s="105" t="s">
        <v>2310</v>
      </c>
      <c r="G1043" s="105" t="b">
        <v>0</v>
      </c>
      <c r="H1043" s="105" t="b">
        <v>0</v>
      </c>
      <c r="I1043" s="105" t="b">
        <v>0</v>
      </c>
      <c r="J1043" s="105" t="b">
        <v>0</v>
      </c>
      <c r="K1043" s="105" t="b">
        <v>0</v>
      </c>
      <c r="L1043" s="105" t="b">
        <v>0</v>
      </c>
    </row>
    <row r="1044" spans="1:12" ht="15">
      <c r="A1044" s="105" t="s">
        <v>2604</v>
      </c>
      <c r="B1044" s="105" t="s">
        <v>2400</v>
      </c>
      <c r="C1044" s="105">
        <v>2</v>
      </c>
      <c r="D1044" s="110">
        <v>0.0006326061931745943</v>
      </c>
      <c r="E1044" s="110">
        <v>2.1962069000215556</v>
      </c>
      <c r="F1044" s="105" t="s">
        <v>2310</v>
      </c>
      <c r="G1044" s="105" t="b">
        <v>0</v>
      </c>
      <c r="H1044" s="105" t="b">
        <v>0</v>
      </c>
      <c r="I1044" s="105" t="b">
        <v>0</v>
      </c>
      <c r="J1044" s="105" t="b">
        <v>0</v>
      </c>
      <c r="K1044" s="105" t="b">
        <v>0</v>
      </c>
      <c r="L1044" s="105" t="b">
        <v>0</v>
      </c>
    </row>
    <row r="1045" spans="1:12" ht="15">
      <c r="A1045" s="105" t="s">
        <v>2428</v>
      </c>
      <c r="B1045" s="105" t="s">
        <v>2387</v>
      </c>
      <c r="C1045" s="105">
        <v>2</v>
      </c>
      <c r="D1045" s="110">
        <v>0.0007122542936280884</v>
      </c>
      <c r="E1045" s="110">
        <v>1.8408192420349818</v>
      </c>
      <c r="F1045" s="105" t="s">
        <v>2310</v>
      </c>
      <c r="G1045" s="105" t="b">
        <v>0</v>
      </c>
      <c r="H1045" s="105" t="b">
        <v>0</v>
      </c>
      <c r="I1045" s="105" t="b">
        <v>0</v>
      </c>
      <c r="J1045" s="105" t="b">
        <v>0</v>
      </c>
      <c r="K1045" s="105" t="b">
        <v>0</v>
      </c>
      <c r="L1045" s="105" t="b">
        <v>0</v>
      </c>
    </row>
    <row r="1046" spans="1:12" ht="15">
      <c r="A1046" s="105" t="s">
        <v>2829</v>
      </c>
      <c r="B1046" s="105" t="s">
        <v>2540</v>
      </c>
      <c r="C1046" s="105">
        <v>2</v>
      </c>
      <c r="D1046" s="110">
        <v>0.0006326061931745943</v>
      </c>
      <c r="E1046" s="110">
        <v>2.8282301147269613</v>
      </c>
      <c r="F1046" s="105" t="s">
        <v>2310</v>
      </c>
      <c r="G1046" s="105" t="b">
        <v>0</v>
      </c>
      <c r="H1046" s="105" t="b">
        <v>0</v>
      </c>
      <c r="I1046" s="105" t="b">
        <v>0</v>
      </c>
      <c r="J1046" s="105" t="b">
        <v>0</v>
      </c>
      <c r="K1046" s="105" t="b">
        <v>0</v>
      </c>
      <c r="L1046" s="105" t="b">
        <v>0</v>
      </c>
    </row>
    <row r="1047" spans="1:12" ht="15">
      <c r="A1047" s="105" t="s">
        <v>2454</v>
      </c>
      <c r="B1047" s="105" t="s">
        <v>2567</v>
      </c>
      <c r="C1047" s="105">
        <v>2</v>
      </c>
      <c r="D1047" s="110">
        <v>0.0006326061931745943</v>
      </c>
      <c r="E1047" s="110">
        <v>2.372298159077237</v>
      </c>
      <c r="F1047" s="105" t="s">
        <v>2310</v>
      </c>
      <c r="G1047" s="105" t="b">
        <v>0</v>
      </c>
      <c r="H1047" s="105" t="b">
        <v>0</v>
      </c>
      <c r="I1047" s="105" t="b">
        <v>0</v>
      </c>
      <c r="J1047" s="105" t="b">
        <v>0</v>
      </c>
      <c r="K1047" s="105" t="b">
        <v>0</v>
      </c>
      <c r="L1047" s="105" t="b">
        <v>0</v>
      </c>
    </row>
    <row r="1048" spans="1:12" ht="15">
      <c r="A1048" s="105" t="s">
        <v>2391</v>
      </c>
      <c r="B1048" s="105" t="s">
        <v>2335</v>
      </c>
      <c r="C1048" s="105">
        <v>2</v>
      </c>
      <c r="D1048" s="110">
        <v>0.0006326061931745943</v>
      </c>
      <c r="E1048" s="110">
        <v>1.141849237698963</v>
      </c>
      <c r="F1048" s="105" t="s">
        <v>2310</v>
      </c>
      <c r="G1048" s="105" t="b">
        <v>0</v>
      </c>
      <c r="H1048" s="105" t="b">
        <v>0</v>
      </c>
      <c r="I1048" s="105" t="b">
        <v>0</v>
      </c>
      <c r="J1048" s="105" t="b">
        <v>0</v>
      </c>
      <c r="K1048" s="105" t="b">
        <v>0</v>
      </c>
      <c r="L1048" s="105" t="b">
        <v>0</v>
      </c>
    </row>
    <row r="1049" spans="1:12" ht="15">
      <c r="A1049" s="105" t="s">
        <v>2343</v>
      </c>
      <c r="B1049" s="105" t="s">
        <v>2380</v>
      </c>
      <c r="C1049" s="105">
        <v>2</v>
      </c>
      <c r="D1049" s="110">
        <v>0.0006326061931745943</v>
      </c>
      <c r="E1049" s="110">
        <v>1.2517242278713872</v>
      </c>
      <c r="F1049" s="105" t="s">
        <v>2310</v>
      </c>
      <c r="G1049" s="105" t="b">
        <v>0</v>
      </c>
      <c r="H1049" s="105" t="b">
        <v>0</v>
      </c>
      <c r="I1049" s="105" t="b">
        <v>0</v>
      </c>
      <c r="J1049" s="105" t="b">
        <v>0</v>
      </c>
      <c r="K1049" s="105" t="b">
        <v>0</v>
      </c>
      <c r="L1049" s="105" t="b">
        <v>0</v>
      </c>
    </row>
    <row r="1050" spans="1:12" ht="15">
      <c r="A1050" s="105" t="s">
        <v>2367</v>
      </c>
      <c r="B1050" s="105" t="s">
        <v>2347</v>
      </c>
      <c r="C1050" s="105">
        <v>2</v>
      </c>
      <c r="D1050" s="110">
        <v>0.0006326061931745943</v>
      </c>
      <c r="E1050" s="110">
        <v>1.1672743374230676</v>
      </c>
      <c r="F1050" s="105" t="s">
        <v>2310</v>
      </c>
      <c r="G1050" s="105" t="b">
        <v>0</v>
      </c>
      <c r="H1050" s="105" t="b">
        <v>0</v>
      </c>
      <c r="I1050" s="105" t="b">
        <v>0</v>
      </c>
      <c r="J1050" s="105" t="b">
        <v>0</v>
      </c>
      <c r="K1050" s="105" t="b">
        <v>0</v>
      </c>
      <c r="L1050" s="105" t="b">
        <v>0</v>
      </c>
    </row>
    <row r="1051" spans="1:12" ht="15">
      <c r="A1051" s="105" t="s">
        <v>2330</v>
      </c>
      <c r="B1051" s="105" t="s">
        <v>2659</v>
      </c>
      <c r="C1051" s="105">
        <v>2</v>
      </c>
      <c r="D1051" s="110">
        <v>0.0006326061931745943</v>
      </c>
      <c r="E1051" s="110">
        <v>1.4100867199666367</v>
      </c>
      <c r="F1051" s="105" t="s">
        <v>2310</v>
      </c>
      <c r="G1051" s="105" t="b">
        <v>0</v>
      </c>
      <c r="H1051" s="105" t="b">
        <v>0</v>
      </c>
      <c r="I1051" s="105" t="b">
        <v>0</v>
      </c>
      <c r="J1051" s="105" t="b">
        <v>0</v>
      </c>
      <c r="K1051" s="105" t="b">
        <v>0</v>
      </c>
      <c r="L1051" s="105" t="b">
        <v>0</v>
      </c>
    </row>
    <row r="1052" spans="1:12" ht="15">
      <c r="A1052" s="105" t="s">
        <v>2659</v>
      </c>
      <c r="B1052" s="105" t="s">
        <v>3235</v>
      </c>
      <c r="C1052" s="105">
        <v>2</v>
      </c>
      <c r="D1052" s="110">
        <v>0.0006326061931745943</v>
      </c>
      <c r="E1052" s="110">
        <v>3.150449409460881</v>
      </c>
      <c r="F1052" s="105" t="s">
        <v>2310</v>
      </c>
      <c r="G1052" s="105" t="b">
        <v>0</v>
      </c>
      <c r="H1052" s="105" t="b">
        <v>0</v>
      </c>
      <c r="I1052" s="105" t="b">
        <v>0</v>
      </c>
      <c r="J1052" s="105" t="b">
        <v>0</v>
      </c>
      <c r="K1052" s="105" t="b">
        <v>0</v>
      </c>
      <c r="L1052" s="105" t="b">
        <v>0</v>
      </c>
    </row>
    <row r="1053" spans="1:12" ht="15">
      <c r="A1053" s="105" t="s">
        <v>3328</v>
      </c>
      <c r="B1053" s="105" t="s">
        <v>2335</v>
      </c>
      <c r="C1053" s="105">
        <v>2</v>
      </c>
      <c r="D1053" s="110">
        <v>0.0006326061931745943</v>
      </c>
      <c r="E1053" s="110">
        <v>2.0712681634132557</v>
      </c>
      <c r="F1053" s="105" t="s">
        <v>2310</v>
      </c>
      <c r="G1053" s="105" t="b">
        <v>0</v>
      </c>
      <c r="H1053" s="105" t="b">
        <v>0</v>
      </c>
      <c r="I1053" s="105" t="b">
        <v>0</v>
      </c>
      <c r="J1053" s="105" t="b">
        <v>0</v>
      </c>
      <c r="K1053" s="105" t="b">
        <v>0</v>
      </c>
      <c r="L1053" s="105" t="b">
        <v>0</v>
      </c>
    </row>
    <row r="1054" spans="1:12" ht="15">
      <c r="A1054" s="105" t="s">
        <v>2330</v>
      </c>
      <c r="B1054" s="105" t="s">
        <v>2448</v>
      </c>
      <c r="C1054" s="105">
        <v>2</v>
      </c>
      <c r="D1054" s="110">
        <v>0.0006326061931745943</v>
      </c>
      <c r="E1054" s="110">
        <v>1.0676640391444305</v>
      </c>
      <c r="F1054" s="105" t="s">
        <v>2310</v>
      </c>
      <c r="G1054" s="105" t="b">
        <v>0</v>
      </c>
      <c r="H1054" s="105" t="b">
        <v>0</v>
      </c>
      <c r="I1054" s="105" t="b">
        <v>0</v>
      </c>
      <c r="J1054" s="105" t="b">
        <v>0</v>
      </c>
      <c r="K1054" s="105" t="b">
        <v>1</v>
      </c>
      <c r="L1054" s="105" t="b">
        <v>0</v>
      </c>
    </row>
    <row r="1055" spans="1:12" ht="15">
      <c r="A1055" s="105" t="s">
        <v>2448</v>
      </c>
      <c r="B1055" s="105" t="s">
        <v>3329</v>
      </c>
      <c r="C1055" s="105">
        <v>2</v>
      </c>
      <c r="D1055" s="110">
        <v>0.0006326061931745943</v>
      </c>
      <c r="E1055" s="110">
        <v>2.946329426804956</v>
      </c>
      <c r="F1055" s="105" t="s">
        <v>2310</v>
      </c>
      <c r="G1055" s="105" t="b">
        <v>0</v>
      </c>
      <c r="H1055" s="105" t="b">
        <v>1</v>
      </c>
      <c r="I1055" s="105" t="b">
        <v>0</v>
      </c>
      <c r="J1055" s="105" t="b">
        <v>1</v>
      </c>
      <c r="K1055" s="105" t="b">
        <v>0</v>
      </c>
      <c r="L1055" s="105" t="b">
        <v>0</v>
      </c>
    </row>
    <row r="1056" spans="1:12" ht="15">
      <c r="A1056" s="105" t="s">
        <v>3329</v>
      </c>
      <c r="B1056" s="105" t="s">
        <v>2391</v>
      </c>
      <c r="C1056" s="105">
        <v>2</v>
      </c>
      <c r="D1056" s="110">
        <v>0.0006326061931745943</v>
      </c>
      <c r="E1056" s="110">
        <v>2.594146908693593</v>
      </c>
      <c r="F1056" s="105" t="s">
        <v>2310</v>
      </c>
      <c r="G1056" s="105" t="b">
        <v>1</v>
      </c>
      <c r="H1056" s="105" t="b">
        <v>0</v>
      </c>
      <c r="I1056" s="105" t="b">
        <v>0</v>
      </c>
      <c r="J1056" s="105" t="b">
        <v>0</v>
      </c>
      <c r="K1056" s="105" t="b">
        <v>0</v>
      </c>
      <c r="L1056" s="105" t="b">
        <v>0</v>
      </c>
    </row>
    <row r="1057" spans="1:12" ht="15">
      <c r="A1057" s="105" t="s">
        <v>2391</v>
      </c>
      <c r="B1057" s="105" t="s">
        <v>2363</v>
      </c>
      <c r="C1057" s="105">
        <v>2</v>
      </c>
      <c r="D1057" s="110">
        <v>0.0006326061931745943</v>
      </c>
      <c r="E1057" s="110">
        <v>1.4728424567403875</v>
      </c>
      <c r="F1057" s="105" t="s">
        <v>2310</v>
      </c>
      <c r="G1057" s="105" t="b">
        <v>0</v>
      </c>
      <c r="H1057" s="105" t="b">
        <v>0</v>
      </c>
      <c r="I1057" s="105" t="b">
        <v>0</v>
      </c>
      <c r="J1057" s="105" t="b">
        <v>0</v>
      </c>
      <c r="K1057" s="105" t="b">
        <v>0</v>
      </c>
      <c r="L1057" s="105" t="b">
        <v>0</v>
      </c>
    </row>
    <row r="1058" spans="1:12" ht="15">
      <c r="A1058" s="105" t="s">
        <v>2363</v>
      </c>
      <c r="B1058" s="105" t="s">
        <v>2662</v>
      </c>
      <c r="C1058" s="105">
        <v>2</v>
      </c>
      <c r="D1058" s="110">
        <v>0.0006326061931745943</v>
      </c>
      <c r="E1058" s="110">
        <v>2.036506057154044</v>
      </c>
      <c r="F1058" s="105" t="s">
        <v>2310</v>
      </c>
      <c r="G1058" s="105" t="b">
        <v>0</v>
      </c>
      <c r="H1058" s="105" t="b">
        <v>0</v>
      </c>
      <c r="I1058" s="105" t="b">
        <v>0</v>
      </c>
      <c r="J1058" s="105" t="b">
        <v>0</v>
      </c>
      <c r="K1058" s="105" t="b">
        <v>0</v>
      </c>
      <c r="L1058" s="105" t="b">
        <v>0</v>
      </c>
    </row>
    <row r="1059" spans="1:12" ht="15">
      <c r="A1059" s="105" t="s">
        <v>2662</v>
      </c>
      <c r="B1059" s="105" t="s">
        <v>3330</v>
      </c>
      <c r="C1059" s="105">
        <v>2</v>
      </c>
      <c r="D1059" s="110">
        <v>0.0006326061931745943</v>
      </c>
      <c r="E1059" s="110">
        <v>3.150449409460881</v>
      </c>
      <c r="F1059" s="105" t="s">
        <v>2310</v>
      </c>
      <c r="G1059" s="105" t="b">
        <v>0</v>
      </c>
      <c r="H1059" s="105" t="b">
        <v>0</v>
      </c>
      <c r="I1059" s="105" t="b">
        <v>0</v>
      </c>
      <c r="J1059" s="105" t="b">
        <v>0</v>
      </c>
      <c r="K1059" s="105" t="b">
        <v>0</v>
      </c>
      <c r="L1059" s="105" t="b">
        <v>0</v>
      </c>
    </row>
    <row r="1060" spans="1:12" ht="15">
      <c r="A1060" s="105" t="s">
        <v>3330</v>
      </c>
      <c r="B1060" s="105" t="s">
        <v>2343</v>
      </c>
      <c r="C1060" s="105">
        <v>2</v>
      </c>
      <c r="D1060" s="110">
        <v>0.0006326061931745943</v>
      </c>
      <c r="E1060" s="110">
        <v>2.215950958217313</v>
      </c>
      <c r="F1060" s="105" t="s">
        <v>2310</v>
      </c>
      <c r="G1060" s="105" t="b">
        <v>0</v>
      </c>
      <c r="H1060" s="105" t="b">
        <v>0</v>
      </c>
      <c r="I1060" s="105" t="b">
        <v>0</v>
      </c>
      <c r="J1060" s="105" t="b">
        <v>0</v>
      </c>
      <c r="K1060" s="105" t="b">
        <v>0</v>
      </c>
      <c r="L1060" s="105" t="b">
        <v>0</v>
      </c>
    </row>
    <row r="1061" spans="1:12" ht="15">
      <c r="A1061" s="105" t="s">
        <v>2330</v>
      </c>
      <c r="B1061" s="105" t="s">
        <v>3331</v>
      </c>
      <c r="C1061" s="105">
        <v>2</v>
      </c>
      <c r="D1061" s="110">
        <v>0.0006326061931745943</v>
      </c>
      <c r="E1061" s="110">
        <v>1.8080267286386744</v>
      </c>
      <c r="F1061" s="105" t="s">
        <v>2310</v>
      </c>
      <c r="G1061" s="105" t="b">
        <v>0</v>
      </c>
      <c r="H1061" s="105" t="b">
        <v>0</v>
      </c>
      <c r="I1061" s="105" t="b">
        <v>0</v>
      </c>
      <c r="J1061" s="105" t="b">
        <v>0</v>
      </c>
      <c r="K1061" s="105" t="b">
        <v>0</v>
      </c>
      <c r="L1061" s="105" t="b">
        <v>0</v>
      </c>
    </row>
    <row r="1062" spans="1:12" ht="15">
      <c r="A1062" s="105" t="s">
        <v>3331</v>
      </c>
      <c r="B1062" s="105" t="s">
        <v>2348</v>
      </c>
      <c r="C1062" s="105">
        <v>2</v>
      </c>
      <c r="D1062" s="110">
        <v>0.0006326061931745943</v>
      </c>
      <c r="E1062" s="110">
        <v>2.2696358171800894</v>
      </c>
      <c r="F1062" s="105" t="s">
        <v>2310</v>
      </c>
      <c r="G1062" s="105" t="b">
        <v>0</v>
      </c>
      <c r="H1062" s="105" t="b">
        <v>0</v>
      </c>
      <c r="I1062" s="105" t="b">
        <v>0</v>
      </c>
      <c r="J1062" s="105" t="b">
        <v>0</v>
      </c>
      <c r="K1062" s="105" t="b">
        <v>0</v>
      </c>
      <c r="L1062" s="105" t="b">
        <v>0</v>
      </c>
    </row>
    <row r="1063" spans="1:12" ht="15">
      <c r="A1063" s="105" t="s">
        <v>3034</v>
      </c>
      <c r="B1063" s="105" t="s">
        <v>2824</v>
      </c>
      <c r="C1063" s="105">
        <v>2</v>
      </c>
      <c r="D1063" s="110">
        <v>0.0006326061931745943</v>
      </c>
      <c r="E1063" s="110">
        <v>3.372298159077237</v>
      </c>
      <c r="F1063" s="105" t="s">
        <v>2310</v>
      </c>
      <c r="G1063" s="105" t="b">
        <v>0</v>
      </c>
      <c r="H1063" s="105" t="b">
        <v>0</v>
      </c>
      <c r="I1063" s="105" t="b">
        <v>0</v>
      </c>
      <c r="J1063" s="105" t="b">
        <v>0</v>
      </c>
      <c r="K1063" s="105" t="b">
        <v>0</v>
      </c>
      <c r="L1063" s="105" t="b">
        <v>0</v>
      </c>
    </row>
    <row r="1064" spans="1:12" ht="15">
      <c r="A1064" s="105" t="s">
        <v>2824</v>
      </c>
      <c r="B1064" s="105" t="s">
        <v>3035</v>
      </c>
      <c r="C1064" s="105">
        <v>2</v>
      </c>
      <c r="D1064" s="110">
        <v>0.0006326061931745943</v>
      </c>
      <c r="E1064" s="110">
        <v>3.372298159077237</v>
      </c>
      <c r="F1064" s="105" t="s">
        <v>2310</v>
      </c>
      <c r="G1064" s="105" t="b">
        <v>0</v>
      </c>
      <c r="H1064" s="105" t="b">
        <v>0</v>
      </c>
      <c r="I1064" s="105" t="b">
        <v>0</v>
      </c>
      <c r="J1064" s="105" t="b">
        <v>0</v>
      </c>
      <c r="K1064" s="105" t="b">
        <v>0</v>
      </c>
      <c r="L1064" s="105" t="b">
        <v>0</v>
      </c>
    </row>
    <row r="1065" spans="1:12" ht="15">
      <c r="A1065" s="105" t="s">
        <v>3035</v>
      </c>
      <c r="B1065" s="105" t="s">
        <v>2402</v>
      </c>
      <c r="C1065" s="105">
        <v>2</v>
      </c>
      <c r="D1065" s="110">
        <v>0.0006326061931745943</v>
      </c>
      <c r="E1065" s="110">
        <v>2.7032913781186614</v>
      </c>
      <c r="F1065" s="105" t="s">
        <v>2310</v>
      </c>
      <c r="G1065" s="105" t="b">
        <v>0</v>
      </c>
      <c r="H1065" s="105" t="b">
        <v>0</v>
      </c>
      <c r="I1065" s="105" t="b">
        <v>0</v>
      </c>
      <c r="J1065" s="105" t="b">
        <v>0</v>
      </c>
      <c r="K1065" s="105" t="b">
        <v>0</v>
      </c>
      <c r="L1065" s="105" t="b">
        <v>0</v>
      </c>
    </row>
    <row r="1066" spans="1:12" ht="15">
      <c r="A1066" s="105" t="s">
        <v>2338</v>
      </c>
      <c r="B1066" s="105" t="s">
        <v>2336</v>
      </c>
      <c r="C1066" s="105">
        <v>2</v>
      </c>
      <c r="D1066" s="110">
        <v>0.0006326061931745943</v>
      </c>
      <c r="E1066" s="110">
        <v>0.7032913781186614</v>
      </c>
      <c r="F1066" s="105" t="s">
        <v>2310</v>
      </c>
      <c r="G1066" s="105" t="b">
        <v>0</v>
      </c>
      <c r="H1066" s="105" t="b">
        <v>0</v>
      </c>
      <c r="I1066" s="105" t="b">
        <v>0</v>
      </c>
      <c r="J1066" s="105" t="b">
        <v>0</v>
      </c>
      <c r="K1066" s="105" t="b">
        <v>0</v>
      </c>
      <c r="L1066" s="105" t="b">
        <v>0</v>
      </c>
    </row>
    <row r="1067" spans="1:12" ht="15">
      <c r="A1067" s="105" t="s">
        <v>2336</v>
      </c>
      <c r="B1067" s="105" t="s">
        <v>3036</v>
      </c>
      <c r="C1067" s="105">
        <v>2</v>
      </c>
      <c r="D1067" s="110">
        <v>0.0006326061931745943</v>
      </c>
      <c r="E1067" s="110">
        <v>2.205966737310712</v>
      </c>
      <c r="F1067" s="105" t="s">
        <v>2310</v>
      </c>
      <c r="G1067" s="105" t="b">
        <v>0</v>
      </c>
      <c r="H1067" s="105" t="b">
        <v>0</v>
      </c>
      <c r="I1067" s="105" t="b">
        <v>0</v>
      </c>
      <c r="J1067" s="105" t="b">
        <v>0</v>
      </c>
      <c r="K1067" s="105" t="b">
        <v>0</v>
      </c>
      <c r="L1067" s="105" t="b">
        <v>0</v>
      </c>
    </row>
    <row r="1068" spans="1:12" ht="15">
      <c r="A1068" s="105" t="s">
        <v>2350</v>
      </c>
      <c r="B1068" s="105" t="s">
        <v>2362</v>
      </c>
      <c r="C1068" s="105">
        <v>2</v>
      </c>
      <c r="D1068" s="110">
        <v>0.0006326061931745943</v>
      </c>
      <c r="E1068" s="110">
        <v>1.867148180757331</v>
      </c>
      <c r="F1068" s="105" t="s">
        <v>2310</v>
      </c>
      <c r="G1068" s="105" t="b">
        <v>0</v>
      </c>
      <c r="H1068" s="105" t="b">
        <v>0</v>
      </c>
      <c r="I1068" s="105" t="b">
        <v>0</v>
      </c>
      <c r="J1068" s="105" t="b">
        <v>0</v>
      </c>
      <c r="K1068" s="105" t="b">
        <v>0</v>
      </c>
      <c r="L1068" s="105" t="b">
        <v>0</v>
      </c>
    </row>
    <row r="1069" spans="1:12" ht="15">
      <c r="A1069" s="105" t="s">
        <v>2340</v>
      </c>
      <c r="B1069" s="105" t="s">
        <v>2417</v>
      </c>
      <c r="C1069" s="105">
        <v>2</v>
      </c>
      <c r="D1069" s="110">
        <v>0.0006326061931745943</v>
      </c>
      <c r="E1069" s="110">
        <v>1.3552648197784565</v>
      </c>
      <c r="F1069" s="105" t="s">
        <v>2310</v>
      </c>
      <c r="G1069" s="105" t="b">
        <v>0</v>
      </c>
      <c r="H1069" s="105" t="b">
        <v>0</v>
      </c>
      <c r="I1069" s="105" t="b">
        <v>0</v>
      </c>
      <c r="J1069" s="105" t="b">
        <v>0</v>
      </c>
      <c r="K1069" s="105" t="b">
        <v>0</v>
      </c>
      <c r="L1069" s="105" t="b">
        <v>0</v>
      </c>
    </row>
    <row r="1070" spans="1:12" ht="15">
      <c r="A1070" s="105" t="s">
        <v>2368</v>
      </c>
      <c r="B1070" s="105" t="s">
        <v>2941</v>
      </c>
      <c r="C1070" s="105">
        <v>2</v>
      </c>
      <c r="D1070" s="110">
        <v>0.0006326061931745943</v>
      </c>
      <c r="E1070" s="110">
        <v>2.2931169130296123</v>
      </c>
      <c r="F1070" s="105" t="s">
        <v>2310</v>
      </c>
      <c r="G1070" s="105" t="b">
        <v>0</v>
      </c>
      <c r="H1070" s="105" t="b">
        <v>0</v>
      </c>
      <c r="I1070" s="105" t="b">
        <v>0</v>
      </c>
      <c r="J1070" s="105" t="b">
        <v>1</v>
      </c>
      <c r="K1070" s="105" t="b">
        <v>0</v>
      </c>
      <c r="L1070" s="105" t="b">
        <v>0</v>
      </c>
    </row>
    <row r="1071" spans="1:12" ht="15">
      <c r="A1071" s="105" t="s">
        <v>2394</v>
      </c>
      <c r="B1071" s="105" t="s">
        <v>2385</v>
      </c>
      <c r="C1071" s="105">
        <v>2</v>
      </c>
      <c r="D1071" s="110">
        <v>0.0006326061931745943</v>
      </c>
      <c r="E1071" s="110">
        <v>1.6647279829793007</v>
      </c>
      <c r="F1071" s="105" t="s">
        <v>2310</v>
      </c>
      <c r="G1071" s="105" t="b">
        <v>0</v>
      </c>
      <c r="H1071" s="105" t="b">
        <v>0</v>
      </c>
      <c r="I1071" s="105" t="b">
        <v>0</v>
      </c>
      <c r="J1071" s="105" t="b">
        <v>0</v>
      </c>
      <c r="K1071" s="105" t="b">
        <v>0</v>
      </c>
      <c r="L1071" s="105" t="b">
        <v>0</v>
      </c>
    </row>
    <row r="1072" spans="1:12" ht="15">
      <c r="A1072" s="105" t="s">
        <v>2356</v>
      </c>
      <c r="B1072" s="105" t="s">
        <v>2583</v>
      </c>
      <c r="C1072" s="105">
        <v>2</v>
      </c>
      <c r="D1072" s="110">
        <v>0.0006326061931745943</v>
      </c>
      <c r="E1072" s="110">
        <v>1.992086917365631</v>
      </c>
      <c r="F1072" s="105" t="s">
        <v>2310</v>
      </c>
      <c r="G1072" s="105" t="b">
        <v>0</v>
      </c>
      <c r="H1072" s="105" t="b">
        <v>0</v>
      </c>
      <c r="I1072" s="105" t="b">
        <v>0</v>
      </c>
      <c r="J1072" s="105" t="b">
        <v>0</v>
      </c>
      <c r="K1072" s="105" t="b">
        <v>0</v>
      </c>
      <c r="L1072" s="105" t="b">
        <v>0</v>
      </c>
    </row>
    <row r="1073" spans="1:12" ht="15">
      <c r="A1073" s="105" t="s">
        <v>3055</v>
      </c>
      <c r="B1073" s="105" t="s">
        <v>2391</v>
      </c>
      <c r="C1073" s="105">
        <v>2</v>
      </c>
      <c r="D1073" s="110">
        <v>0.0006326061931745943</v>
      </c>
      <c r="E1073" s="110">
        <v>2.594146908693593</v>
      </c>
      <c r="F1073" s="105" t="s">
        <v>2310</v>
      </c>
      <c r="G1073" s="105" t="b">
        <v>0</v>
      </c>
      <c r="H1073" s="105" t="b">
        <v>0</v>
      </c>
      <c r="I1073" s="105" t="b">
        <v>0</v>
      </c>
      <c r="J1073" s="105" t="b">
        <v>0</v>
      </c>
      <c r="K1073" s="105" t="b">
        <v>0</v>
      </c>
      <c r="L1073" s="105" t="b">
        <v>0</v>
      </c>
    </row>
    <row r="1074" spans="1:12" ht="15">
      <c r="A1074" s="105" t="s">
        <v>2391</v>
      </c>
      <c r="B1074" s="105" t="s">
        <v>2353</v>
      </c>
      <c r="C1074" s="105">
        <v>2</v>
      </c>
      <c r="D1074" s="110">
        <v>0.0006326061931745943</v>
      </c>
      <c r="E1074" s="110">
        <v>1.4014865482047192</v>
      </c>
      <c r="F1074" s="105" t="s">
        <v>2310</v>
      </c>
      <c r="G1074" s="105" t="b">
        <v>0</v>
      </c>
      <c r="H1074" s="105" t="b">
        <v>0</v>
      </c>
      <c r="I1074" s="105" t="b">
        <v>0</v>
      </c>
      <c r="J1074" s="105" t="b">
        <v>0</v>
      </c>
      <c r="K1074" s="105" t="b">
        <v>0</v>
      </c>
      <c r="L1074" s="105" t="b">
        <v>0</v>
      </c>
    </row>
    <row r="1075" spans="1:12" ht="15">
      <c r="A1075" s="105" t="s">
        <v>2366</v>
      </c>
      <c r="B1075" s="105" t="s">
        <v>2332</v>
      </c>
      <c r="C1075" s="105">
        <v>2</v>
      </c>
      <c r="D1075" s="110">
        <v>0.0006326061931745943</v>
      </c>
      <c r="E1075" s="110">
        <v>0.9129056713180062</v>
      </c>
      <c r="F1075" s="105" t="s">
        <v>2310</v>
      </c>
      <c r="G1075" s="105" t="b">
        <v>0</v>
      </c>
      <c r="H1075" s="105" t="b">
        <v>0</v>
      </c>
      <c r="I1075" s="105" t="b">
        <v>0</v>
      </c>
      <c r="J1075" s="105" t="b">
        <v>0</v>
      </c>
      <c r="K1075" s="105" t="b">
        <v>0</v>
      </c>
      <c r="L1075" s="105" t="b">
        <v>0</v>
      </c>
    </row>
    <row r="1076" spans="1:12" ht="15">
      <c r="A1076" s="105" t="s">
        <v>2333</v>
      </c>
      <c r="B1076" s="105" t="s">
        <v>2346</v>
      </c>
      <c r="C1076" s="105">
        <v>2</v>
      </c>
      <c r="D1076" s="110">
        <v>0.0006326061931745943</v>
      </c>
      <c r="E1076" s="110">
        <v>0.7746029731517245</v>
      </c>
      <c r="F1076" s="105" t="s">
        <v>2310</v>
      </c>
      <c r="G1076" s="105" t="b">
        <v>0</v>
      </c>
      <c r="H1076" s="105" t="b">
        <v>0</v>
      </c>
      <c r="I1076" s="105" t="b">
        <v>0</v>
      </c>
      <c r="J1076" s="105" t="b">
        <v>0</v>
      </c>
      <c r="K1076" s="105" t="b">
        <v>0</v>
      </c>
      <c r="L1076" s="105" t="b">
        <v>0</v>
      </c>
    </row>
    <row r="1077" spans="1:12" ht="15">
      <c r="A1077" s="105" t="s">
        <v>2453</v>
      </c>
      <c r="B1077" s="105" t="s">
        <v>2587</v>
      </c>
      <c r="C1077" s="105">
        <v>2</v>
      </c>
      <c r="D1077" s="110">
        <v>0.0006326061931745943</v>
      </c>
      <c r="E1077" s="110">
        <v>2.372298159077237</v>
      </c>
      <c r="F1077" s="105" t="s">
        <v>2310</v>
      </c>
      <c r="G1077" s="105" t="b">
        <v>0</v>
      </c>
      <c r="H1077" s="105" t="b">
        <v>0</v>
      </c>
      <c r="I1077" s="105" t="b">
        <v>0</v>
      </c>
      <c r="J1077" s="105" t="b">
        <v>0</v>
      </c>
      <c r="K1077" s="105" t="b">
        <v>0</v>
      </c>
      <c r="L1077" s="105" t="b">
        <v>0</v>
      </c>
    </row>
    <row r="1078" spans="1:12" ht="15">
      <c r="A1078" s="105" t="s">
        <v>2587</v>
      </c>
      <c r="B1078" s="105" t="s">
        <v>2332</v>
      </c>
      <c r="C1078" s="105">
        <v>2</v>
      </c>
      <c r="D1078" s="110">
        <v>0.0006326061931745943</v>
      </c>
      <c r="E1078" s="110">
        <v>1.5661181850933499</v>
      </c>
      <c r="F1078" s="105" t="s">
        <v>2310</v>
      </c>
      <c r="G1078" s="105" t="b">
        <v>0</v>
      </c>
      <c r="H1078" s="105" t="b">
        <v>0</v>
      </c>
      <c r="I1078" s="105" t="b">
        <v>0</v>
      </c>
      <c r="J1078" s="105" t="b">
        <v>0</v>
      </c>
      <c r="K1078" s="105" t="b">
        <v>0</v>
      </c>
      <c r="L1078" s="105" t="b">
        <v>0</v>
      </c>
    </row>
    <row r="1079" spans="1:12" ht="15">
      <c r="A1079" s="105" t="s">
        <v>2332</v>
      </c>
      <c r="B1079" s="105" t="s">
        <v>2437</v>
      </c>
      <c r="C1079" s="105">
        <v>2</v>
      </c>
      <c r="D1079" s="110">
        <v>0.0006326061931745943</v>
      </c>
      <c r="E1079" s="110">
        <v>1.3028767503187684</v>
      </c>
      <c r="F1079" s="105" t="s">
        <v>2310</v>
      </c>
      <c r="G1079" s="105" t="b">
        <v>0</v>
      </c>
      <c r="H1079" s="105" t="b">
        <v>0</v>
      </c>
      <c r="I1079" s="105" t="b">
        <v>0</v>
      </c>
      <c r="J1079" s="105" t="b">
        <v>0</v>
      </c>
      <c r="K1079" s="105" t="b">
        <v>0</v>
      </c>
      <c r="L1079" s="105" t="b">
        <v>0</v>
      </c>
    </row>
    <row r="1080" spans="1:12" ht="15">
      <c r="A1080" s="105" t="s">
        <v>2372</v>
      </c>
      <c r="B1080" s="105" t="s">
        <v>2356</v>
      </c>
      <c r="C1080" s="105">
        <v>2</v>
      </c>
      <c r="D1080" s="110">
        <v>0.0006326061931745943</v>
      </c>
      <c r="E1080" s="110">
        <v>1.3230801364070555</v>
      </c>
      <c r="F1080" s="105" t="s">
        <v>2310</v>
      </c>
      <c r="G1080" s="105" t="b">
        <v>0</v>
      </c>
      <c r="H1080" s="105" t="b">
        <v>0</v>
      </c>
      <c r="I1080" s="105" t="b">
        <v>0</v>
      </c>
      <c r="J1080" s="105" t="b">
        <v>0</v>
      </c>
      <c r="K1080" s="105" t="b">
        <v>0</v>
      </c>
      <c r="L1080" s="105" t="b">
        <v>0</v>
      </c>
    </row>
    <row r="1081" spans="1:12" ht="15">
      <c r="A1081" s="105" t="s">
        <v>2414</v>
      </c>
      <c r="B1081" s="105" t="s">
        <v>2414</v>
      </c>
      <c r="C1081" s="105">
        <v>2</v>
      </c>
      <c r="D1081" s="110">
        <v>0.0006326061931745943</v>
      </c>
      <c r="E1081" s="110">
        <v>1.9251401277350177</v>
      </c>
      <c r="F1081" s="105" t="s">
        <v>2310</v>
      </c>
      <c r="G1081" s="105" t="b">
        <v>0</v>
      </c>
      <c r="H1081" s="105" t="b">
        <v>0</v>
      </c>
      <c r="I1081" s="105" t="b">
        <v>0</v>
      </c>
      <c r="J1081" s="105" t="b">
        <v>0</v>
      </c>
      <c r="K1081" s="105" t="b">
        <v>0</v>
      </c>
      <c r="L1081" s="105" t="b">
        <v>0</v>
      </c>
    </row>
    <row r="1082" spans="1:12" ht="15">
      <c r="A1082" s="105" t="s">
        <v>2408</v>
      </c>
      <c r="B1082" s="105" t="s">
        <v>2594</v>
      </c>
      <c r="C1082" s="105">
        <v>2</v>
      </c>
      <c r="D1082" s="110">
        <v>0.0006326061931745943</v>
      </c>
      <c r="E1082" s="110">
        <v>2.1962069000215556</v>
      </c>
      <c r="F1082" s="105" t="s">
        <v>2310</v>
      </c>
      <c r="G1082" s="105" t="b">
        <v>0</v>
      </c>
      <c r="H1082" s="105" t="b">
        <v>0</v>
      </c>
      <c r="I1082" s="105" t="b">
        <v>0</v>
      </c>
      <c r="J1082" s="105" t="b">
        <v>0</v>
      </c>
      <c r="K1082" s="105" t="b">
        <v>0</v>
      </c>
      <c r="L1082" s="105" t="b">
        <v>0</v>
      </c>
    </row>
    <row r="1083" spans="1:12" ht="15">
      <c r="A1083" s="105" t="s">
        <v>2578</v>
      </c>
      <c r="B1083" s="105" t="s">
        <v>2344</v>
      </c>
      <c r="C1083" s="105">
        <v>2</v>
      </c>
      <c r="D1083" s="110">
        <v>0.0006326061931745943</v>
      </c>
      <c r="E1083" s="110">
        <v>1.7490488686793366</v>
      </c>
      <c r="F1083" s="105" t="s">
        <v>2310</v>
      </c>
      <c r="G1083" s="105" t="b">
        <v>0</v>
      </c>
      <c r="H1083" s="105" t="b">
        <v>0</v>
      </c>
      <c r="I1083" s="105" t="b">
        <v>0</v>
      </c>
      <c r="J1083" s="105" t="b">
        <v>0</v>
      </c>
      <c r="K1083" s="105" t="b">
        <v>0</v>
      </c>
      <c r="L1083" s="105" t="b">
        <v>0</v>
      </c>
    </row>
    <row r="1084" spans="1:12" ht="15">
      <c r="A1084" s="105" t="s">
        <v>2526</v>
      </c>
      <c r="B1084" s="105" t="s">
        <v>2334</v>
      </c>
      <c r="C1084" s="105">
        <v>2</v>
      </c>
      <c r="D1084" s="110">
        <v>0.0006326061931745943</v>
      </c>
      <c r="E1084" s="110">
        <v>1.506010819993042</v>
      </c>
      <c r="F1084" s="105" t="s">
        <v>2310</v>
      </c>
      <c r="G1084" s="105" t="b">
        <v>0</v>
      </c>
      <c r="H1084" s="105" t="b">
        <v>0</v>
      </c>
      <c r="I1084" s="105" t="b">
        <v>0</v>
      </c>
      <c r="J1084" s="105" t="b">
        <v>0</v>
      </c>
      <c r="K1084" s="105" t="b">
        <v>0</v>
      </c>
      <c r="L1084" s="105" t="b">
        <v>0</v>
      </c>
    </row>
    <row r="1085" spans="1:12" ht="15">
      <c r="A1085" s="105" t="s">
        <v>2336</v>
      </c>
      <c r="B1085" s="105" t="s">
        <v>2606</v>
      </c>
      <c r="C1085" s="105">
        <v>2</v>
      </c>
      <c r="D1085" s="110">
        <v>0.0006326061931745943</v>
      </c>
      <c r="E1085" s="110">
        <v>1.8080267286386744</v>
      </c>
      <c r="F1085" s="105" t="s">
        <v>2310</v>
      </c>
      <c r="G1085" s="105" t="b">
        <v>0</v>
      </c>
      <c r="H1085" s="105" t="b">
        <v>0</v>
      </c>
      <c r="I1085" s="105" t="b">
        <v>0</v>
      </c>
      <c r="J1085" s="105" t="b">
        <v>0</v>
      </c>
      <c r="K1085" s="105" t="b">
        <v>0</v>
      </c>
      <c r="L1085" s="105" t="b">
        <v>0</v>
      </c>
    </row>
    <row r="1086" spans="1:12" ht="15">
      <c r="A1086" s="105" t="s">
        <v>3321</v>
      </c>
      <c r="B1086" s="105" t="s">
        <v>2959</v>
      </c>
      <c r="C1086" s="105">
        <v>2</v>
      </c>
      <c r="D1086" s="110">
        <v>0.0006326061931745943</v>
      </c>
      <c r="E1086" s="110">
        <v>3.372298159077237</v>
      </c>
      <c r="F1086" s="105" t="s">
        <v>2310</v>
      </c>
      <c r="G1086" s="105" t="b">
        <v>0</v>
      </c>
      <c r="H1086" s="105" t="b">
        <v>1</v>
      </c>
      <c r="I1086" s="105" t="b">
        <v>0</v>
      </c>
      <c r="J1086" s="105" t="b">
        <v>0</v>
      </c>
      <c r="K1086" s="105" t="b">
        <v>0</v>
      </c>
      <c r="L1086" s="105" t="b">
        <v>0</v>
      </c>
    </row>
    <row r="1087" spans="1:12" ht="15">
      <c r="A1087" s="105" t="s">
        <v>2960</v>
      </c>
      <c r="B1087" s="105" t="s">
        <v>2525</v>
      </c>
      <c r="C1087" s="105">
        <v>2</v>
      </c>
      <c r="D1087" s="110">
        <v>0.0006326061931745943</v>
      </c>
      <c r="E1087" s="110">
        <v>2.7702381677492744</v>
      </c>
      <c r="F1087" s="105" t="s">
        <v>2310</v>
      </c>
      <c r="G1087" s="105" t="b">
        <v>0</v>
      </c>
      <c r="H1087" s="105" t="b">
        <v>0</v>
      </c>
      <c r="I1087" s="105" t="b">
        <v>0</v>
      </c>
      <c r="J1087" s="105" t="b">
        <v>0</v>
      </c>
      <c r="K1087" s="105" t="b">
        <v>0</v>
      </c>
      <c r="L1087" s="105" t="b">
        <v>0</v>
      </c>
    </row>
    <row r="1088" spans="1:12" ht="15">
      <c r="A1088" s="105" t="s">
        <v>2391</v>
      </c>
      <c r="B1088" s="105" t="s">
        <v>2430</v>
      </c>
      <c r="C1088" s="105">
        <v>2</v>
      </c>
      <c r="D1088" s="110">
        <v>0.0006326061931745943</v>
      </c>
      <c r="E1088" s="110">
        <v>1.8408192420349818</v>
      </c>
      <c r="F1088" s="105" t="s">
        <v>2310</v>
      </c>
      <c r="G1088" s="105" t="b">
        <v>0</v>
      </c>
      <c r="H1088" s="105" t="b">
        <v>0</v>
      </c>
      <c r="I1088" s="105" t="b">
        <v>0</v>
      </c>
      <c r="J1088" s="105" t="b">
        <v>0</v>
      </c>
      <c r="K1088" s="105" t="b">
        <v>0</v>
      </c>
      <c r="L1088" s="105" t="b">
        <v>0</v>
      </c>
    </row>
    <row r="1089" spans="1:12" ht="15">
      <c r="A1089" s="105" t="s">
        <v>2426</v>
      </c>
      <c r="B1089" s="105" t="s">
        <v>3312</v>
      </c>
      <c r="C1089" s="105">
        <v>2</v>
      </c>
      <c r="D1089" s="110">
        <v>0.0006326061931745943</v>
      </c>
      <c r="E1089" s="110">
        <v>2.7702381677492744</v>
      </c>
      <c r="F1089" s="105" t="s">
        <v>2310</v>
      </c>
      <c r="G1089" s="105" t="b">
        <v>0</v>
      </c>
      <c r="H1089" s="105" t="b">
        <v>0</v>
      </c>
      <c r="I1089" s="105" t="b">
        <v>0</v>
      </c>
      <c r="J1089" s="105" t="b">
        <v>0</v>
      </c>
      <c r="K1089" s="105" t="b">
        <v>0</v>
      </c>
      <c r="L1089" s="105" t="b">
        <v>0</v>
      </c>
    </row>
    <row r="1090" spans="1:12" ht="15">
      <c r="A1090" s="105" t="s">
        <v>3312</v>
      </c>
      <c r="B1090" s="105" t="s">
        <v>2915</v>
      </c>
      <c r="C1090" s="105">
        <v>2</v>
      </c>
      <c r="D1090" s="110">
        <v>0.0006326061931745943</v>
      </c>
      <c r="E1090" s="110">
        <v>3.372298159077237</v>
      </c>
      <c r="F1090" s="105" t="s">
        <v>2310</v>
      </c>
      <c r="G1090" s="105" t="b">
        <v>0</v>
      </c>
      <c r="H1090" s="105" t="b">
        <v>0</v>
      </c>
      <c r="I1090" s="105" t="b">
        <v>0</v>
      </c>
      <c r="J1090" s="105" t="b">
        <v>0</v>
      </c>
      <c r="K1090" s="105" t="b">
        <v>0</v>
      </c>
      <c r="L1090" s="105" t="b">
        <v>0</v>
      </c>
    </row>
    <row r="1091" spans="1:12" ht="15">
      <c r="A1091" s="105" t="s">
        <v>2915</v>
      </c>
      <c r="B1091" s="105" t="s">
        <v>2509</v>
      </c>
      <c r="C1091" s="105">
        <v>2</v>
      </c>
      <c r="D1091" s="110">
        <v>0.0006326061931745943</v>
      </c>
      <c r="E1091" s="110">
        <v>2.7702381677492744</v>
      </c>
      <c r="F1091" s="105" t="s">
        <v>2310</v>
      </c>
      <c r="G1091" s="105" t="b">
        <v>0</v>
      </c>
      <c r="H1091" s="105" t="b">
        <v>0</v>
      </c>
      <c r="I1091" s="105" t="b">
        <v>0</v>
      </c>
      <c r="J1091" s="105" t="b">
        <v>0</v>
      </c>
      <c r="K1091" s="105" t="b">
        <v>0</v>
      </c>
      <c r="L1091" s="105" t="b">
        <v>0</v>
      </c>
    </row>
    <row r="1092" spans="1:12" ht="15">
      <c r="A1092" s="105" t="s">
        <v>2509</v>
      </c>
      <c r="B1092" s="105" t="s">
        <v>3313</v>
      </c>
      <c r="C1092" s="105">
        <v>2</v>
      </c>
      <c r="D1092" s="110">
        <v>0.0006326061931745943</v>
      </c>
      <c r="E1092" s="110">
        <v>2.946329426804956</v>
      </c>
      <c r="F1092" s="105" t="s">
        <v>2310</v>
      </c>
      <c r="G1092" s="105" t="b">
        <v>0</v>
      </c>
      <c r="H1092" s="105" t="b">
        <v>0</v>
      </c>
      <c r="I1092" s="105" t="b">
        <v>0</v>
      </c>
      <c r="J1092" s="105" t="b">
        <v>0</v>
      </c>
      <c r="K1092" s="105" t="b">
        <v>0</v>
      </c>
      <c r="L1092" s="105" t="b">
        <v>0</v>
      </c>
    </row>
    <row r="1093" spans="1:12" ht="15">
      <c r="A1093" s="105" t="s">
        <v>3313</v>
      </c>
      <c r="B1093" s="105" t="s">
        <v>3314</v>
      </c>
      <c r="C1093" s="105">
        <v>2</v>
      </c>
      <c r="D1093" s="110">
        <v>0.0006326061931745943</v>
      </c>
      <c r="E1093" s="110">
        <v>3.5483894181329183</v>
      </c>
      <c r="F1093" s="105" t="s">
        <v>2310</v>
      </c>
      <c r="G1093" s="105" t="b">
        <v>0</v>
      </c>
      <c r="H1093" s="105" t="b">
        <v>0</v>
      </c>
      <c r="I1093" s="105" t="b">
        <v>0</v>
      </c>
      <c r="J1093" s="105" t="b">
        <v>0</v>
      </c>
      <c r="K1093" s="105" t="b">
        <v>0</v>
      </c>
      <c r="L1093" s="105" t="b">
        <v>0</v>
      </c>
    </row>
    <row r="1094" spans="1:12" ht="15">
      <c r="A1094" s="105" t="s">
        <v>3314</v>
      </c>
      <c r="B1094" s="105" t="s">
        <v>2933</v>
      </c>
      <c r="C1094" s="105">
        <v>2</v>
      </c>
      <c r="D1094" s="110">
        <v>0.0006326061931745943</v>
      </c>
      <c r="E1094" s="110">
        <v>3.372298159077237</v>
      </c>
      <c r="F1094" s="105" t="s">
        <v>2310</v>
      </c>
      <c r="G1094" s="105" t="b">
        <v>0</v>
      </c>
      <c r="H1094" s="105" t="b">
        <v>0</v>
      </c>
      <c r="I1094" s="105" t="b">
        <v>0</v>
      </c>
      <c r="J1094" s="105" t="b">
        <v>0</v>
      </c>
      <c r="K1094" s="105" t="b">
        <v>0</v>
      </c>
      <c r="L1094" s="105" t="b">
        <v>0</v>
      </c>
    </row>
    <row r="1095" spans="1:12" ht="15">
      <c r="A1095" s="105" t="s">
        <v>2933</v>
      </c>
      <c r="B1095" s="105" t="s">
        <v>2955</v>
      </c>
      <c r="C1095" s="105">
        <v>2</v>
      </c>
      <c r="D1095" s="110">
        <v>0.0006326061931745943</v>
      </c>
      <c r="E1095" s="110">
        <v>3.1962069000215556</v>
      </c>
      <c r="F1095" s="105" t="s">
        <v>2310</v>
      </c>
      <c r="G1095" s="105" t="b">
        <v>0</v>
      </c>
      <c r="H1095" s="105" t="b">
        <v>0</v>
      </c>
      <c r="I1095" s="105" t="b">
        <v>0</v>
      </c>
      <c r="J1095" s="105" t="b">
        <v>0</v>
      </c>
      <c r="K1095" s="105" t="b">
        <v>1</v>
      </c>
      <c r="L1095" s="105" t="b">
        <v>0</v>
      </c>
    </row>
    <row r="1096" spans="1:12" ht="15">
      <c r="A1096" s="105" t="s">
        <v>2332</v>
      </c>
      <c r="B1096" s="105" t="s">
        <v>3315</v>
      </c>
      <c r="C1096" s="105">
        <v>2</v>
      </c>
      <c r="D1096" s="110">
        <v>0.0006326061931745943</v>
      </c>
      <c r="E1096" s="110">
        <v>2.043239439813012</v>
      </c>
      <c r="F1096" s="105" t="s">
        <v>2310</v>
      </c>
      <c r="G1096" s="105" t="b">
        <v>0</v>
      </c>
      <c r="H1096" s="105" t="b">
        <v>0</v>
      </c>
      <c r="I1096" s="105" t="b">
        <v>0</v>
      </c>
      <c r="J1096" s="105" t="b">
        <v>0</v>
      </c>
      <c r="K1096" s="105" t="b">
        <v>0</v>
      </c>
      <c r="L1096" s="105" t="b">
        <v>0</v>
      </c>
    </row>
    <row r="1097" spans="1:12" ht="15">
      <c r="A1097" s="105" t="s">
        <v>3315</v>
      </c>
      <c r="B1097" s="105" t="s">
        <v>3316</v>
      </c>
      <c r="C1097" s="105">
        <v>2</v>
      </c>
      <c r="D1097" s="110">
        <v>0.0006326061931745943</v>
      </c>
      <c r="E1097" s="110">
        <v>3.5483894181329183</v>
      </c>
      <c r="F1097" s="105" t="s">
        <v>2310</v>
      </c>
      <c r="G1097" s="105" t="b">
        <v>0</v>
      </c>
      <c r="H1097" s="105" t="b">
        <v>0</v>
      </c>
      <c r="I1097" s="105" t="b">
        <v>0</v>
      </c>
      <c r="J1097" s="105" t="b">
        <v>0</v>
      </c>
      <c r="K1097" s="105" t="b">
        <v>0</v>
      </c>
      <c r="L1097" s="105" t="b">
        <v>0</v>
      </c>
    </row>
    <row r="1098" spans="1:12" ht="15">
      <c r="A1098" s="105" t="s">
        <v>3316</v>
      </c>
      <c r="B1098" s="105" t="s">
        <v>2332</v>
      </c>
      <c r="C1098" s="105">
        <v>2</v>
      </c>
      <c r="D1098" s="110">
        <v>0.0006326061931745943</v>
      </c>
      <c r="E1098" s="110">
        <v>2.043239439813012</v>
      </c>
      <c r="F1098" s="105" t="s">
        <v>2310</v>
      </c>
      <c r="G1098" s="105" t="b">
        <v>0</v>
      </c>
      <c r="H1098" s="105" t="b">
        <v>0</v>
      </c>
      <c r="I1098" s="105" t="b">
        <v>0</v>
      </c>
      <c r="J1098" s="105" t="b">
        <v>0</v>
      </c>
      <c r="K1098" s="105" t="b">
        <v>0</v>
      </c>
      <c r="L1098" s="105" t="b">
        <v>0</v>
      </c>
    </row>
    <row r="1099" spans="1:12" ht="15">
      <c r="A1099" s="105" t="s">
        <v>2332</v>
      </c>
      <c r="B1099" s="105" t="s">
        <v>2760</v>
      </c>
      <c r="C1099" s="105">
        <v>2</v>
      </c>
      <c r="D1099" s="110">
        <v>0.0006326061931745943</v>
      </c>
      <c r="E1099" s="110">
        <v>1.742209444149031</v>
      </c>
      <c r="F1099" s="105" t="s">
        <v>2310</v>
      </c>
      <c r="G1099" s="105" t="b">
        <v>0</v>
      </c>
      <c r="H1099" s="105" t="b">
        <v>0</v>
      </c>
      <c r="I1099" s="105" t="b">
        <v>0</v>
      </c>
      <c r="J1099" s="105" t="b">
        <v>0</v>
      </c>
      <c r="K1099" s="105" t="b">
        <v>0</v>
      </c>
      <c r="L1099" s="105" t="b">
        <v>0</v>
      </c>
    </row>
    <row r="1100" spans="1:12" ht="15">
      <c r="A1100" s="105" t="s">
        <v>2760</v>
      </c>
      <c r="B1100" s="105" t="s">
        <v>2332</v>
      </c>
      <c r="C1100" s="105">
        <v>2</v>
      </c>
      <c r="D1100" s="110">
        <v>0.0006326061931745943</v>
      </c>
      <c r="E1100" s="110">
        <v>1.742209444149031</v>
      </c>
      <c r="F1100" s="105" t="s">
        <v>2310</v>
      </c>
      <c r="G1100" s="105" t="b">
        <v>0</v>
      </c>
      <c r="H1100" s="105" t="b">
        <v>0</v>
      </c>
      <c r="I1100" s="105" t="b">
        <v>0</v>
      </c>
      <c r="J1100" s="105" t="b">
        <v>0</v>
      </c>
      <c r="K1100" s="105" t="b">
        <v>0</v>
      </c>
      <c r="L1100" s="105" t="b">
        <v>0</v>
      </c>
    </row>
    <row r="1101" spans="1:12" ht="15">
      <c r="A1101" s="105" t="s">
        <v>2332</v>
      </c>
      <c r="B1101" s="105" t="s">
        <v>3317</v>
      </c>
      <c r="C1101" s="105">
        <v>2</v>
      </c>
      <c r="D1101" s="110">
        <v>0.0006326061931745943</v>
      </c>
      <c r="E1101" s="110">
        <v>2.043239439813012</v>
      </c>
      <c r="F1101" s="105" t="s">
        <v>2310</v>
      </c>
      <c r="G1101" s="105" t="b">
        <v>0</v>
      </c>
      <c r="H1101" s="105" t="b">
        <v>0</v>
      </c>
      <c r="I1101" s="105" t="b">
        <v>0</v>
      </c>
      <c r="J1101" s="105" t="b">
        <v>0</v>
      </c>
      <c r="K1101" s="105" t="b">
        <v>0</v>
      </c>
      <c r="L1101" s="105" t="b">
        <v>0</v>
      </c>
    </row>
    <row r="1102" spans="1:12" ht="15">
      <c r="A1102" s="105" t="s">
        <v>2426</v>
      </c>
      <c r="B1102" s="105" t="s">
        <v>3319</v>
      </c>
      <c r="C1102" s="105">
        <v>2</v>
      </c>
      <c r="D1102" s="110">
        <v>0.0006326061931745943</v>
      </c>
      <c r="E1102" s="110">
        <v>2.7702381677492744</v>
      </c>
      <c r="F1102" s="105" t="s">
        <v>2310</v>
      </c>
      <c r="G1102" s="105" t="b">
        <v>0</v>
      </c>
      <c r="H1102" s="105" t="b">
        <v>0</v>
      </c>
      <c r="I1102" s="105" t="b">
        <v>0</v>
      </c>
      <c r="J1102" s="105" t="b">
        <v>0</v>
      </c>
      <c r="K1102" s="105" t="b">
        <v>0</v>
      </c>
      <c r="L1102" s="105" t="b">
        <v>0</v>
      </c>
    </row>
    <row r="1103" spans="1:12" ht="15">
      <c r="A1103" s="105" t="s">
        <v>3319</v>
      </c>
      <c r="B1103" s="105" t="s">
        <v>2414</v>
      </c>
      <c r="C1103" s="105">
        <v>2</v>
      </c>
      <c r="D1103" s="110">
        <v>0.0006326061931745943</v>
      </c>
      <c r="E1103" s="110">
        <v>2.7032913781186614</v>
      </c>
      <c r="F1103" s="105" t="s">
        <v>2310</v>
      </c>
      <c r="G1103" s="105" t="b">
        <v>0</v>
      </c>
      <c r="H1103" s="105" t="b">
        <v>0</v>
      </c>
      <c r="I1103" s="105" t="b">
        <v>0</v>
      </c>
      <c r="J1103" s="105" t="b">
        <v>0</v>
      </c>
      <c r="K1103" s="105" t="b">
        <v>0</v>
      </c>
      <c r="L1103" s="105" t="b">
        <v>0</v>
      </c>
    </row>
    <row r="1104" spans="1:12" ht="15">
      <c r="A1104" s="105" t="s">
        <v>2414</v>
      </c>
      <c r="B1104" s="105" t="s">
        <v>2441</v>
      </c>
      <c r="C1104" s="105">
        <v>2</v>
      </c>
      <c r="D1104" s="110">
        <v>0.0006326061931745943</v>
      </c>
      <c r="E1104" s="110">
        <v>2.029875478255031</v>
      </c>
      <c r="F1104" s="105" t="s">
        <v>2310</v>
      </c>
      <c r="G1104" s="105" t="b">
        <v>0</v>
      </c>
      <c r="H1104" s="105" t="b">
        <v>0</v>
      </c>
      <c r="I1104" s="105" t="b">
        <v>0</v>
      </c>
      <c r="J1104" s="105" t="b">
        <v>0</v>
      </c>
      <c r="K1104" s="105" t="b">
        <v>0</v>
      </c>
      <c r="L1104" s="105" t="b">
        <v>0</v>
      </c>
    </row>
    <row r="1105" spans="1:12" ht="15">
      <c r="A1105" s="105" t="s">
        <v>2441</v>
      </c>
      <c r="B1105" s="105" t="s">
        <v>2428</v>
      </c>
      <c r="C1105" s="105">
        <v>2</v>
      </c>
      <c r="D1105" s="110">
        <v>0.0006326061931745943</v>
      </c>
      <c r="E1105" s="110">
        <v>2.0712681634132557</v>
      </c>
      <c r="F1105" s="105" t="s">
        <v>2310</v>
      </c>
      <c r="G1105" s="105" t="b">
        <v>0</v>
      </c>
      <c r="H1105" s="105" t="b">
        <v>0</v>
      </c>
      <c r="I1105" s="105" t="b">
        <v>0</v>
      </c>
      <c r="J1105" s="105" t="b">
        <v>0</v>
      </c>
      <c r="K1105" s="105" t="b">
        <v>0</v>
      </c>
      <c r="L1105" s="105" t="b">
        <v>0</v>
      </c>
    </row>
    <row r="1106" spans="1:12" ht="15">
      <c r="A1106" s="105" t="s">
        <v>2415</v>
      </c>
      <c r="B1106" s="105" t="s">
        <v>2526</v>
      </c>
      <c r="C1106" s="105">
        <v>2</v>
      </c>
      <c r="D1106" s="110">
        <v>0.0006326061931745943</v>
      </c>
      <c r="E1106" s="110">
        <v>2.168178176421312</v>
      </c>
      <c r="F1106" s="105" t="s">
        <v>2310</v>
      </c>
      <c r="G1106" s="105" t="b">
        <v>1</v>
      </c>
      <c r="H1106" s="105" t="b">
        <v>0</v>
      </c>
      <c r="I1106" s="105" t="b">
        <v>0</v>
      </c>
      <c r="J1106" s="105" t="b">
        <v>0</v>
      </c>
      <c r="K1106" s="105" t="b">
        <v>0</v>
      </c>
      <c r="L1106" s="105" t="b">
        <v>0</v>
      </c>
    </row>
    <row r="1107" spans="1:12" ht="15">
      <c r="A1107" s="105" t="s">
        <v>2526</v>
      </c>
      <c r="B1107" s="105" t="s">
        <v>2401</v>
      </c>
      <c r="C1107" s="105">
        <v>2</v>
      </c>
      <c r="D1107" s="110">
        <v>0.0006326061931745943</v>
      </c>
      <c r="E1107" s="110">
        <v>2.101231386790699</v>
      </c>
      <c r="F1107" s="105" t="s">
        <v>2310</v>
      </c>
      <c r="G1107" s="105" t="b">
        <v>0</v>
      </c>
      <c r="H1107" s="105" t="b">
        <v>0</v>
      </c>
      <c r="I1107" s="105" t="b">
        <v>0</v>
      </c>
      <c r="J1107" s="105" t="b">
        <v>0</v>
      </c>
      <c r="K1107" s="105" t="b">
        <v>0</v>
      </c>
      <c r="L1107" s="105" t="b">
        <v>0</v>
      </c>
    </row>
    <row r="1108" spans="1:12" ht="15">
      <c r="A1108" s="105" t="s">
        <v>2401</v>
      </c>
      <c r="B1108" s="105" t="s">
        <v>2956</v>
      </c>
      <c r="C1108" s="105">
        <v>2</v>
      </c>
      <c r="D1108" s="110">
        <v>0.0006326061931745943</v>
      </c>
      <c r="E1108" s="110">
        <v>2.469208172085293</v>
      </c>
      <c r="F1108" s="105" t="s">
        <v>2310</v>
      </c>
      <c r="G1108" s="105" t="b">
        <v>0</v>
      </c>
      <c r="H1108" s="105" t="b">
        <v>0</v>
      </c>
      <c r="I1108" s="105" t="b">
        <v>0</v>
      </c>
      <c r="J1108" s="105" t="b">
        <v>0</v>
      </c>
      <c r="K1108" s="105" t="b">
        <v>0</v>
      </c>
      <c r="L1108" s="105" t="b">
        <v>0</v>
      </c>
    </row>
    <row r="1109" spans="1:12" ht="15">
      <c r="A1109" s="105" t="s">
        <v>2365</v>
      </c>
      <c r="B1109" s="105" t="s">
        <v>2526</v>
      </c>
      <c r="C1109" s="105">
        <v>2</v>
      </c>
      <c r="D1109" s="110">
        <v>0.0006326061931745943</v>
      </c>
      <c r="E1109" s="110">
        <v>1.867148180757331</v>
      </c>
      <c r="F1109" s="105" t="s">
        <v>2310</v>
      </c>
      <c r="G1109" s="105" t="b">
        <v>0</v>
      </c>
      <c r="H1109" s="105" t="b">
        <v>0</v>
      </c>
      <c r="I1109" s="105" t="b">
        <v>0</v>
      </c>
      <c r="J1109" s="105" t="b">
        <v>0</v>
      </c>
      <c r="K1109" s="105" t="b">
        <v>0</v>
      </c>
      <c r="L1109" s="105" t="b">
        <v>0</v>
      </c>
    </row>
    <row r="1110" spans="1:12" ht="15">
      <c r="A1110" s="105" t="s">
        <v>2409</v>
      </c>
      <c r="B1110" s="105" t="s">
        <v>2500</v>
      </c>
      <c r="C1110" s="105">
        <v>2</v>
      </c>
      <c r="D1110" s="110">
        <v>0.0006326061931745943</v>
      </c>
      <c r="E1110" s="110">
        <v>2.0712681634132557</v>
      </c>
      <c r="F1110" s="105" t="s">
        <v>2310</v>
      </c>
      <c r="G1110" s="105" t="b">
        <v>0</v>
      </c>
      <c r="H1110" s="105" t="b">
        <v>0</v>
      </c>
      <c r="I1110" s="105" t="b">
        <v>0</v>
      </c>
      <c r="J1110" s="105" t="b">
        <v>0</v>
      </c>
      <c r="K1110" s="105" t="b">
        <v>0</v>
      </c>
      <c r="L1110" s="105" t="b">
        <v>0</v>
      </c>
    </row>
    <row r="1111" spans="1:12" ht="15">
      <c r="A1111" s="105" t="s">
        <v>2332</v>
      </c>
      <c r="B1111" s="105" t="s">
        <v>2424</v>
      </c>
      <c r="C1111" s="105">
        <v>2</v>
      </c>
      <c r="D1111" s="110">
        <v>0.0006326061931745943</v>
      </c>
      <c r="E1111" s="110">
        <v>1.2650881894293686</v>
      </c>
      <c r="F1111" s="105" t="s">
        <v>2310</v>
      </c>
      <c r="G1111" s="105" t="b">
        <v>0</v>
      </c>
      <c r="H1111" s="105" t="b">
        <v>0</v>
      </c>
      <c r="I1111" s="105" t="b">
        <v>0</v>
      </c>
      <c r="J1111" s="105" t="b">
        <v>0</v>
      </c>
      <c r="K1111" s="105" t="b">
        <v>0</v>
      </c>
      <c r="L1111" s="105" t="b">
        <v>0</v>
      </c>
    </row>
    <row r="1112" spans="1:12" ht="15">
      <c r="A1112" s="105" t="s">
        <v>3116</v>
      </c>
      <c r="B1112" s="105" t="s">
        <v>2609</v>
      </c>
      <c r="C1112" s="105">
        <v>2</v>
      </c>
      <c r="D1112" s="110">
        <v>0.0006326061931745943</v>
      </c>
      <c r="E1112" s="110">
        <v>3.150449409460881</v>
      </c>
      <c r="F1112" s="105" t="s">
        <v>2310</v>
      </c>
      <c r="G1112" s="105" t="b">
        <v>0</v>
      </c>
      <c r="H1112" s="105" t="b">
        <v>0</v>
      </c>
      <c r="I1112" s="105" t="b">
        <v>0</v>
      </c>
      <c r="J1112" s="105" t="b">
        <v>0</v>
      </c>
      <c r="K1112" s="105" t="b">
        <v>0</v>
      </c>
      <c r="L1112" s="105" t="b">
        <v>0</v>
      </c>
    </row>
    <row r="1113" spans="1:12" ht="15">
      <c r="A1113" s="105" t="s">
        <v>2347</v>
      </c>
      <c r="B1113" s="105" t="s">
        <v>2344</v>
      </c>
      <c r="C1113" s="105">
        <v>2</v>
      </c>
      <c r="D1113" s="110">
        <v>0.0006326061931745943</v>
      </c>
      <c r="E1113" s="110">
        <v>0.9474165224461699</v>
      </c>
      <c r="F1113" s="105" t="s">
        <v>2310</v>
      </c>
      <c r="G1113" s="105" t="b">
        <v>0</v>
      </c>
      <c r="H1113" s="105" t="b">
        <v>0</v>
      </c>
      <c r="I1113" s="105" t="b">
        <v>0</v>
      </c>
      <c r="J1113" s="105" t="b">
        <v>0</v>
      </c>
      <c r="K1113" s="105" t="b">
        <v>0</v>
      </c>
      <c r="L1113" s="105" t="b">
        <v>0</v>
      </c>
    </row>
    <row r="1114" spans="1:12" ht="15">
      <c r="A1114" s="105" t="s">
        <v>2475</v>
      </c>
      <c r="B1114" s="105" t="s">
        <v>2332</v>
      </c>
      <c r="C1114" s="105">
        <v>2</v>
      </c>
      <c r="D1114" s="110">
        <v>0.0006326061931745943</v>
      </c>
      <c r="E1114" s="110">
        <v>1.3900269260376685</v>
      </c>
      <c r="F1114" s="105" t="s">
        <v>2310</v>
      </c>
      <c r="G1114" s="105" t="b">
        <v>0</v>
      </c>
      <c r="H1114" s="105" t="b">
        <v>0</v>
      </c>
      <c r="I1114" s="105" t="b">
        <v>0</v>
      </c>
      <c r="J1114" s="105" t="b">
        <v>0</v>
      </c>
      <c r="K1114" s="105" t="b">
        <v>0</v>
      </c>
      <c r="L1114" s="105" t="b">
        <v>0</v>
      </c>
    </row>
    <row r="1115" spans="1:12" ht="15">
      <c r="A1115" s="105" t="s">
        <v>2332</v>
      </c>
      <c r="B1115" s="105" t="s">
        <v>2359</v>
      </c>
      <c r="C1115" s="105">
        <v>2</v>
      </c>
      <c r="D1115" s="110">
        <v>0.0006326061931745943</v>
      </c>
      <c r="E1115" s="110">
        <v>0.8818714375780373</v>
      </c>
      <c r="F1115" s="105" t="s">
        <v>2310</v>
      </c>
      <c r="G1115" s="105" t="b">
        <v>0</v>
      </c>
      <c r="H1115" s="105" t="b">
        <v>0</v>
      </c>
      <c r="I1115" s="105" t="b">
        <v>0</v>
      </c>
      <c r="J1115" s="105" t="b">
        <v>0</v>
      </c>
      <c r="K1115" s="105" t="b">
        <v>0</v>
      </c>
      <c r="L1115" s="105" t="b">
        <v>0</v>
      </c>
    </row>
    <row r="1116" spans="1:12" ht="15">
      <c r="A1116" s="105" t="s">
        <v>2398</v>
      </c>
      <c r="B1116" s="105" t="s">
        <v>2400</v>
      </c>
      <c r="C1116" s="105">
        <v>2</v>
      </c>
      <c r="D1116" s="110">
        <v>0.0006326061931745943</v>
      </c>
      <c r="E1116" s="110">
        <v>1.7439092290269256</v>
      </c>
      <c r="F1116" s="105" t="s">
        <v>2310</v>
      </c>
      <c r="G1116" s="105" t="b">
        <v>1</v>
      </c>
      <c r="H1116" s="105" t="b">
        <v>0</v>
      </c>
      <c r="I1116" s="105" t="b">
        <v>0</v>
      </c>
      <c r="J1116" s="105" t="b">
        <v>0</v>
      </c>
      <c r="K1116" s="105" t="b">
        <v>0</v>
      </c>
      <c r="L1116" s="105" t="b">
        <v>0</v>
      </c>
    </row>
    <row r="1117" spans="1:12" ht="15">
      <c r="A1117" s="105" t="s">
        <v>2463</v>
      </c>
      <c r="B1117" s="105" t="s">
        <v>2434</v>
      </c>
      <c r="C1117" s="105">
        <v>2</v>
      </c>
      <c r="D1117" s="110">
        <v>0.0006326061931745943</v>
      </c>
      <c r="E1117" s="110">
        <v>2.1090567243026555</v>
      </c>
      <c r="F1117" s="105" t="s">
        <v>2310</v>
      </c>
      <c r="G1117" s="105" t="b">
        <v>0</v>
      </c>
      <c r="H1117" s="105" t="b">
        <v>0</v>
      </c>
      <c r="I1117" s="105" t="b">
        <v>0</v>
      </c>
      <c r="J1117" s="105" t="b">
        <v>0</v>
      </c>
      <c r="K1117" s="105" t="b">
        <v>0</v>
      </c>
      <c r="L1117" s="105" t="b">
        <v>0</v>
      </c>
    </row>
    <row r="1118" spans="1:12" ht="15">
      <c r="A1118" s="105" t="s">
        <v>2603</v>
      </c>
      <c r="B1118" s="105" t="s">
        <v>2363</v>
      </c>
      <c r="C1118" s="105">
        <v>2</v>
      </c>
      <c r="D1118" s="110">
        <v>0.0006326061931745943</v>
      </c>
      <c r="E1118" s="110">
        <v>1.9251401277350177</v>
      </c>
      <c r="F1118" s="105" t="s">
        <v>2310</v>
      </c>
      <c r="G1118" s="105" t="b">
        <v>0</v>
      </c>
      <c r="H1118" s="105" t="b">
        <v>0</v>
      </c>
      <c r="I1118" s="105" t="b">
        <v>0</v>
      </c>
      <c r="J1118" s="105" t="b">
        <v>0</v>
      </c>
      <c r="K1118" s="105" t="b">
        <v>0</v>
      </c>
      <c r="L1118" s="105" t="b">
        <v>0</v>
      </c>
    </row>
    <row r="1119" spans="1:12" ht="15">
      <c r="A1119" s="105" t="s">
        <v>2363</v>
      </c>
      <c r="B1119" s="105" t="s">
        <v>2603</v>
      </c>
      <c r="C1119" s="105">
        <v>2</v>
      </c>
      <c r="D1119" s="110">
        <v>0.0006326061931745943</v>
      </c>
      <c r="E1119" s="110">
        <v>2.4344460658260814</v>
      </c>
      <c r="F1119" s="105" t="s">
        <v>2310</v>
      </c>
      <c r="G1119" s="105" t="b">
        <v>0</v>
      </c>
      <c r="H1119" s="105" t="b">
        <v>0</v>
      </c>
      <c r="I1119" s="105" t="b">
        <v>0</v>
      </c>
      <c r="J1119" s="105" t="b">
        <v>0</v>
      </c>
      <c r="K1119" s="105" t="b">
        <v>0</v>
      </c>
      <c r="L1119" s="105" t="b">
        <v>0</v>
      </c>
    </row>
    <row r="1120" spans="1:12" ht="15">
      <c r="A1120" s="105" t="s">
        <v>2352</v>
      </c>
      <c r="B1120" s="105" t="s">
        <v>2614</v>
      </c>
      <c r="C1120" s="105">
        <v>2</v>
      </c>
      <c r="D1120" s="110">
        <v>0.0006326061931745943</v>
      </c>
      <c r="E1120" s="110">
        <v>1.9074113607745862</v>
      </c>
      <c r="F1120" s="105" t="s">
        <v>2310</v>
      </c>
      <c r="G1120" s="105" t="b">
        <v>0</v>
      </c>
      <c r="H1120" s="105" t="b">
        <v>0</v>
      </c>
      <c r="I1120" s="105" t="b">
        <v>0</v>
      </c>
      <c r="J1120" s="105" t="b">
        <v>0</v>
      </c>
      <c r="K1120" s="105" t="b">
        <v>0</v>
      </c>
      <c r="L1120" s="105" t="b">
        <v>0</v>
      </c>
    </row>
    <row r="1121" spans="1:12" ht="15">
      <c r="A1121" s="105" t="s">
        <v>2371</v>
      </c>
      <c r="B1121" s="105" t="s">
        <v>2337</v>
      </c>
      <c r="C1121" s="105">
        <v>2</v>
      </c>
      <c r="D1121" s="110">
        <v>0.0006326061931745943</v>
      </c>
      <c r="E1121" s="110">
        <v>1.0837508590378853</v>
      </c>
      <c r="F1121" s="105" t="s">
        <v>2310</v>
      </c>
      <c r="G1121" s="105" t="b">
        <v>0</v>
      </c>
      <c r="H1121" s="105" t="b">
        <v>0</v>
      </c>
      <c r="I1121" s="105" t="b">
        <v>0</v>
      </c>
      <c r="J1121" s="105" t="b">
        <v>0</v>
      </c>
      <c r="K1121" s="105" t="b">
        <v>0</v>
      </c>
      <c r="L1121" s="105" t="b">
        <v>0</v>
      </c>
    </row>
    <row r="1122" spans="1:12" ht="15">
      <c r="A1122" s="105" t="s">
        <v>2683</v>
      </c>
      <c r="B1122" s="105" t="s">
        <v>2403</v>
      </c>
      <c r="C1122" s="105">
        <v>2</v>
      </c>
      <c r="D1122" s="110">
        <v>0.0006326061931745943</v>
      </c>
      <c r="E1122" s="110">
        <v>2.372298159077237</v>
      </c>
      <c r="F1122" s="105" t="s">
        <v>2310</v>
      </c>
      <c r="G1122" s="105" t="b">
        <v>0</v>
      </c>
      <c r="H1122" s="105" t="b">
        <v>0</v>
      </c>
      <c r="I1122" s="105" t="b">
        <v>0</v>
      </c>
      <c r="J1122" s="105" t="b">
        <v>0</v>
      </c>
      <c r="K1122" s="105" t="b">
        <v>1</v>
      </c>
      <c r="L1122" s="105" t="b">
        <v>0</v>
      </c>
    </row>
    <row r="1123" spans="1:12" ht="15">
      <c r="A1123" s="105" t="s">
        <v>2330</v>
      </c>
      <c r="B1123" s="105" t="s">
        <v>2495</v>
      </c>
      <c r="C1123" s="105">
        <v>2</v>
      </c>
      <c r="D1123" s="110">
        <v>0.0006326061931745943</v>
      </c>
      <c r="E1123" s="110">
        <v>1.2059667373107121</v>
      </c>
      <c r="F1123" s="105" t="s">
        <v>2310</v>
      </c>
      <c r="G1123" s="105" t="b">
        <v>0</v>
      </c>
      <c r="H1123" s="105" t="b">
        <v>0</v>
      </c>
      <c r="I1123" s="105" t="b">
        <v>0</v>
      </c>
      <c r="J1123" s="105" t="b">
        <v>0</v>
      </c>
      <c r="K1123" s="105" t="b">
        <v>0</v>
      </c>
      <c r="L1123" s="105" t="b">
        <v>0</v>
      </c>
    </row>
    <row r="1124" spans="1:12" ht="15">
      <c r="A1124" s="105" t="s">
        <v>3218</v>
      </c>
      <c r="B1124" s="105" t="s">
        <v>3219</v>
      </c>
      <c r="C1124" s="105">
        <v>2</v>
      </c>
      <c r="D1124" s="110">
        <v>0.0006326061931745943</v>
      </c>
      <c r="E1124" s="110">
        <v>3.5483894181329183</v>
      </c>
      <c r="F1124" s="105" t="s">
        <v>2310</v>
      </c>
      <c r="G1124" s="105" t="b">
        <v>0</v>
      </c>
      <c r="H1124" s="105" t="b">
        <v>0</v>
      </c>
      <c r="I1124" s="105" t="b">
        <v>0</v>
      </c>
      <c r="J1124" s="105" t="b">
        <v>0</v>
      </c>
      <c r="K1124" s="105" t="b">
        <v>0</v>
      </c>
      <c r="L1124" s="105" t="b">
        <v>0</v>
      </c>
    </row>
    <row r="1125" spans="1:12" ht="15">
      <c r="A1125" s="105" t="s">
        <v>2668</v>
      </c>
      <c r="B1125" s="105" t="s">
        <v>2671</v>
      </c>
      <c r="C1125" s="105">
        <v>2</v>
      </c>
      <c r="D1125" s="110">
        <v>0.0006326061931745943</v>
      </c>
      <c r="E1125" s="110">
        <v>2.752509400788843</v>
      </c>
      <c r="F1125" s="105" t="s">
        <v>2310</v>
      </c>
      <c r="G1125" s="105" t="b">
        <v>0</v>
      </c>
      <c r="H1125" s="105" t="b">
        <v>0</v>
      </c>
      <c r="I1125" s="105" t="b">
        <v>0</v>
      </c>
      <c r="J1125" s="105" t="b">
        <v>0</v>
      </c>
      <c r="K1125" s="105" t="b">
        <v>0</v>
      </c>
      <c r="L1125" s="105" t="b">
        <v>0</v>
      </c>
    </row>
    <row r="1126" spans="1:12" ht="15">
      <c r="A1126" s="105" t="s">
        <v>2756</v>
      </c>
      <c r="B1126" s="105" t="s">
        <v>3307</v>
      </c>
      <c r="C1126" s="105">
        <v>2</v>
      </c>
      <c r="D1126" s="110">
        <v>0.0006326061931745943</v>
      </c>
      <c r="E1126" s="110">
        <v>3.247359422468937</v>
      </c>
      <c r="F1126" s="105" t="s">
        <v>2310</v>
      </c>
      <c r="G1126" s="105" t="b">
        <v>0</v>
      </c>
      <c r="H1126" s="105" t="b">
        <v>0</v>
      </c>
      <c r="I1126" s="105" t="b">
        <v>0</v>
      </c>
      <c r="J1126" s="105" t="b">
        <v>0</v>
      </c>
      <c r="K1126" s="105" t="b">
        <v>0</v>
      </c>
      <c r="L1126" s="105" t="b">
        <v>0</v>
      </c>
    </row>
    <row r="1127" spans="1:12" ht="15">
      <c r="A1127" s="105" t="s">
        <v>3307</v>
      </c>
      <c r="B1127" s="105" t="s">
        <v>2762</v>
      </c>
      <c r="C1127" s="105">
        <v>2</v>
      </c>
      <c r="D1127" s="110">
        <v>0.0006326061931745943</v>
      </c>
      <c r="E1127" s="110">
        <v>3.372298159077237</v>
      </c>
      <c r="F1127" s="105" t="s">
        <v>2310</v>
      </c>
      <c r="G1127" s="105" t="b">
        <v>0</v>
      </c>
      <c r="H1127" s="105" t="b">
        <v>0</v>
      </c>
      <c r="I1127" s="105" t="b">
        <v>0</v>
      </c>
      <c r="J1127" s="105" t="b">
        <v>0</v>
      </c>
      <c r="K1127" s="105" t="b">
        <v>0</v>
      </c>
      <c r="L1127" s="105" t="b">
        <v>0</v>
      </c>
    </row>
    <row r="1128" spans="1:12" ht="15">
      <c r="A1128" s="105" t="s">
        <v>2949</v>
      </c>
      <c r="B1128" s="105" t="s">
        <v>3308</v>
      </c>
      <c r="C1128" s="105">
        <v>2</v>
      </c>
      <c r="D1128" s="110">
        <v>0.0006326061931745943</v>
      </c>
      <c r="E1128" s="110">
        <v>3.372298159077237</v>
      </c>
      <c r="F1128" s="105" t="s">
        <v>2310</v>
      </c>
      <c r="G1128" s="105" t="b">
        <v>0</v>
      </c>
      <c r="H1128" s="105" t="b">
        <v>0</v>
      </c>
      <c r="I1128" s="105" t="b">
        <v>0</v>
      </c>
      <c r="J1128" s="105" t="b">
        <v>0</v>
      </c>
      <c r="K1128" s="105" t="b">
        <v>0</v>
      </c>
      <c r="L1128" s="105" t="b">
        <v>0</v>
      </c>
    </row>
    <row r="1129" spans="1:12" ht="15">
      <c r="A1129" s="105" t="s">
        <v>3308</v>
      </c>
      <c r="B1129" s="105" t="s">
        <v>2950</v>
      </c>
      <c r="C1129" s="105">
        <v>2</v>
      </c>
      <c r="D1129" s="110">
        <v>0.0006326061931745943</v>
      </c>
      <c r="E1129" s="110">
        <v>3.372298159077237</v>
      </c>
      <c r="F1129" s="105" t="s">
        <v>2310</v>
      </c>
      <c r="G1129" s="105" t="b">
        <v>0</v>
      </c>
      <c r="H1129" s="105" t="b">
        <v>0</v>
      </c>
      <c r="I1129" s="105" t="b">
        <v>0</v>
      </c>
      <c r="J1129" s="105" t="b">
        <v>0</v>
      </c>
      <c r="K1129" s="105" t="b">
        <v>0</v>
      </c>
      <c r="L1129" s="105" t="b">
        <v>0</v>
      </c>
    </row>
    <row r="1130" spans="1:12" ht="15">
      <c r="A1130" s="105" t="s">
        <v>2952</v>
      </c>
      <c r="B1130" s="105" t="s">
        <v>3309</v>
      </c>
      <c r="C1130" s="105">
        <v>2</v>
      </c>
      <c r="D1130" s="110">
        <v>0.0006326061931745943</v>
      </c>
      <c r="E1130" s="110">
        <v>3.372298159077237</v>
      </c>
      <c r="F1130" s="105" t="s">
        <v>2310</v>
      </c>
      <c r="G1130" s="105" t="b">
        <v>0</v>
      </c>
      <c r="H1130" s="105" t="b">
        <v>0</v>
      </c>
      <c r="I1130" s="105" t="b">
        <v>0</v>
      </c>
      <c r="J1130" s="105" t="b">
        <v>0</v>
      </c>
      <c r="K1130" s="105" t="b">
        <v>0</v>
      </c>
      <c r="L1130" s="105" t="b">
        <v>0</v>
      </c>
    </row>
    <row r="1131" spans="1:12" ht="15">
      <c r="A1131" s="105" t="s">
        <v>3309</v>
      </c>
      <c r="B1131" s="105" t="s">
        <v>2763</v>
      </c>
      <c r="C1131" s="105">
        <v>2</v>
      </c>
      <c r="D1131" s="110">
        <v>0.0006326061931745943</v>
      </c>
      <c r="E1131" s="110">
        <v>3.247359422468937</v>
      </c>
      <c r="F1131" s="105" t="s">
        <v>2310</v>
      </c>
      <c r="G1131" s="105" t="b">
        <v>0</v>
      </c>
      <c r="H1131" s="105" t="b">
        <v>0</v>
      </c>
      <c r="I1131" s="105" t="b">
        <v>0</v>
      </c>
      <c r="J1131" s="105" t="b">
        <v>0</v>
      </c>
      <c r="K1131" s="105" t="b">
        <v>0</v>
      </c>
      <c r="L1131" s="105" t="b">
        <v>0</v>
      </c>
    </row>
    <row r="1132" spans="1:12" ht="15">
      <c r="A1132" s="105" t="s">
        <v>2331</v>
      </c>
      <c r="B1132" s="105" t="s">
        <v>2695</v>
      </c>
      <c r="C1132" s="105">
        <v>2</v>
      </c>
      <c r="D1132" s="110">
        <v>0.0006326061931745943</v>
      </c>
      <c r="E1132" s="110">
        <v>1.6293113257568443</v>
      </c>
      <c r="F1132" s="105" t="s">
        <v>2310</v>
      </c>
      <c r="G1132" s="105" t="b">
        <v>0</v>
      </c>
      <c r="H1132" s="105" t="b">
        <v>0</v>
      </c>
      <c r="I1132" s="105" t="b">
        <v>0</v>
      </c>
      <c r="J1132" s="105" t="b">
        <v>0</v>
      </c>
      <c r="K1132" s="105" t="b">
        <v>0</v>
      </c>
      <c r="L1132" s="105" t="b">
        <v>0</v>
      </c>
    </row>
    <row r="1133" spans="1:12" ht="15">
      <c r="A1133" s="105" t="s">
        <v>2353</v>
      </c>
      <c r="B1133" s="105" t="s">
        <v>2332</v>
      </c>
      <c r="C1133" s="105">
        <v>2</v>
      </c>
      <c r="D1133" s="110">
        <v>0.0006326061931745943</v>
      </c>
      <c r="E1133" s="110">
        <v>0.825755495599106</v>
      </c>
      <c r="F1133" s="105" t="s">
        <v>2310</v>
      </c>
      <c r="G1133" s="105" t="b">
        <v>0</v>
      </c>
      <c r="H1133" s="105" t="b">
        <v>0</v>
      </c>
      <c r="I1133" s="105" t="b">
        <v>0</v>
      </c>
      <c r="J1133" s="105" t="b">
        <v>0</v>
      </c>
      <c r="K1133" s="105" t="b">
        <v>0</v>
      </c>
      <c r="L1133" s="105" t="b">
        <v>0</v>
      </c>
    </row>
    <row r="1134" spans="1:12" ht="15">
      <c r="A1134" s="105" t="s">
        <v>2519</v>
      </c>
      <c r="B1134" s="105" t="s">
        <v>2359</v>
      </c>
      <c r="C1134" s="105">
        <v>2</v>
      </c>
      <c r="D1134" s="110">
        <v>0.0006326061931745943</v>
      </c>
      <c r="E1134" s="110">
        <v>1.784961424569981</v>
      </c>
      <c r="F1134" s="105" t="s">
        <v>2310</v>
      </c>
      <c r="G1134" s="105" t="b">
        <v>0</v>
      </c>
      <c r="H1134" s="105" t="b">
        <v>0</v>
      </c>
      <c r="I1134" s="105" t="b">
        <v>0</v>
      </c>
      <c r="J1134" s="105" t="b">
        <v>0</v>
      </c>
      <c r="K1134" s="105" t="b">
        <v>0</v>
      </c>
      <c r="L1134" s="105" t="b">
        <v>0</v>
      </c>
    </row>
    <row r="1135" spans="1:12" ht="15">
      <c r="A1135" s="105" t="s">
        <v>2359</v>
      </c>
      <c r="B1135" s="105" t="s">
        <v>2376</v>
      </c>
      <c r="C1135" s="105">
        <v>2</v>
      </c>
      <c r="D1135" s="110">
        <v>0.0006326061931745943</v>
      </c>
      <c r="E1135" s="110">
        <v>1.4403320443490641</v>
      </c>
      <c r="F1135" s="105" t="s">
        <v>2310</v>
      </c>
      <c r="G1135" s="105" t="b">
        <v>0</v>
      </c>
      <c r="H1135" s="105" t="b">
        <v>0</v>
      </c>
      <c r="I1135" s="105" t="b">
        <v>0</v>
      </c>
      <c r="J1135" s="105" t="b">
        <v>0</v>
      </c>
      <c r="K1135" s="105" t="b">
        <v>0</v>
      </c>
      <c r="L1135" s="105" t="b">
        <v>0</v>
      </c>
    </row>
    <row r="1136" spans="1:12" ht="15">
      <c r="A1136" s="105" t="s">
        <v>2423</v>
      </c>
      <c r="B1136" s="105" t="s">
        <v>2410</v>
      </c>
      <c r="C1136" s="105">
        <v>2</v>
      </c>
      <c r="D1136" s="110">
        <v>0.0006326061931745943</v>
      </c>
      <c r="E1136" s="110">
        <v>1.8903780214758057</v>
      </c>
      <c r="F1136" s="105" t="s">
        <v>2310</v>
      </c>
      <c r="G1136" s="105" t="b">
        <v>0</v>
      </c>
      <c r="H1136" s="105" t="b">
        <v>0</v>
      </c>
      <c r="I1136" s="105" t="b">
        <v>0</v>
      </c>
      <c r="J1136" s="105" t="b">
        <v>0</v>
      </c>
      <c r="K1136" s="105" t="b">
        <v>0</v>
      </c>
      <c r="L1136" s="105" t="b">
        <v>0</v>
      </c>
    </row>
    <row r="1137" spans="1:12" ht="15">
      <c r="A1137" s="105" t="s">
        <v>2354</v>
      </c>
      <c r="B1137" s="105" t="s">
        <v>2981</v>
      </c>
      <c r="C1137" s="105">
        <v>2</v>
      </c>
      <c r="D1137" s="110">
        <v>0.0006326061931745943</v>
      </c>
      <c r="E1137" s="110">
        <v>2.3442694354769933</v>
      </c>
      <c r="F1137" s="105" t="s">
        <v>2310</v>
      </c>
      <c r="G1137" s="105" t="b">
        <v>0</v>
      </c>
      <c r="H1137" s="105" t="b">
        <v>0</v>
      </c>
      <c r="I1137" s="105" t="b">
        <v>0</v>
      </c>
      <c r="J1137" s="105" t="b">
        <v>0</v>
      </c>
      <c r="K1137" s="105" t="b">
        <v>0</v>
      </c>
      <c r="L1137" s="105" t="b">
        <v>0</v>
      </c>
    </row>
    <row r="1138" spans="1:12" ht="15">
      <c r="A1138" s="105" t="s">
        <v>2334</v>
      </c>
      <c r="B1138" s="105" t="s">
        <v>2359</v>
      </c>
      <c r="C1138" s="105">
        <v>2</v>
      </c>
      <c r="D1138" s="110">
        <v>0.0006326061931745943</v>
      </c>
      <c r="E1138" s="110">
        <v>0.8685074760200557</v>
      </c>
      <c r="F1138" s="105" t="s">
        <v>2310</v>
      </c>
      <c r="G1138" s="105" t="b">
        <v>0</v>
      </c>
      <c r="H1138" s="105" t="b">
        <v>0</v>
      </c>
      <c r="I1138" s="105" t="b">
        <v>0</v>
      </c>
      <c r="J1138" s="105" t="b">
        <v>0</v>
      </c>
      <c r="K1138" s="105" t="b">
        <v>0</v>
      </c>
      <c r="L1138" s="105" t="b">
        <v>0</v>
      </c>
    </row>
    <row r="1139" spans="1:12" ht="15">
      <c r="A1139" s="105" t="s">
        <v>2363</v>
      </c>
      <c r="B1139" s="105" t="s">
        <v>2343</v>
      </c>
      <c r="C1139" s="105">
        <v>2</v>
      </c>
      <c r="D1139" s="110">
        <v>0.0006326061931745943</v>
      </c>
      <c r="E1139" s="110">
        <v>1.102007605910476</v>
      </c>
      <c r="F1139" s="105" t="s">
        <v>2310</v>
      </c>
      <c r="G1139" s="105" t="b">
        <v>0</v>
      </c>
      <c r="H1139" s="105" t="b">
        <v>0</v>
      </c>
      <c r="I1139" s="105" t="b">
        <v>0</v>
      </c>
      <c r="J1139" s="105" t="b">
        <v>0</v>
      </c>
      <c r="K1139" s="105" t="b">
        <v>0</v>
      </c>
      <c r="L1139" s="105" t="b">
        <v>0</v>
      </c>
    </row>
    <row r="1140" spans="1:12" ht="15">
      <c r="A1140" s="105" t="s">
        <v>2354</v>
      </c>
      <c r="B1140" s="105" t="s">
        <v>3240</v>
      </c>
      <c r="C1140" s="105">
        <v>2</v>
      </c>
      <c r="D1140" s="110">
        <v>0.0006326061931745943</v>
      </c>
      <c r="E1140" s="110">
        <v>2.3442694354769933</v>
      </c>
      <c r="F1140" s="105" t="s">
        <v>2310</v>
      </c>
      <c r="G1140" s="105" t="b">
        <v>0</v>
      </c>
      <c r="H1140" s="105" t="b">
        <v>0</v>
      </c>
      <c r="I1140" s="105" t="b">
        <v>0</v>
      </c>
      <c r="J1140" s="105" t="b">
        <v>0</v>
      </c>
      <c r="K1140" s="105" t="b">
        <v>0</v>
      </c>
      <c r="L1140" s="105" t="b">
        <v>0</v>
      </c>
    </row>
    <row r="1141" spans="1:12" ht="15">
      <c r="A1141" s="105" t="s">
        <v>2330</v>
      </c>
      <c r="B1141" s="105" t="s">
        <v>2504</v>
      </c>
      <c r="C1141" s="105">
        <v>2</v>
      </c>
      <c r="D1141" s="110">
        <v>0.0006326061931745943</v>
      </c>
      <c r="E1141" s="110">
        <v>1.2059667373107121</v>
      </c>
      <c r="F1141" s="105" t="s">
        <v>2310</v>
      </c>
      <c r="G1141" s="105" t="b">
        <v>0</v>
      </c>
      <c r="H1141" s="105" t="b">
        <v>0</v>
      </c>
      <c r="I1141" s="105" t="b">
        <v>0</v>
      </c>
      <c r="J1141" s="105" t="b">
        <v>0</v>
      </c>
      <c r="K1141" s="105" t="b">
        <v>0</v>
      </c>
      <c r="L1141" s="105" t="b">
        <v>0</v>
      </c>
    </row>
    <row r="1142" spans="1:12" ht="15">
      <c r="A1142" s="105" t="s">
        <v>2362</v>
      </c>
      <c r="B1142" s="105" t="s">
        <v>2489</v>
      </c>
      <c r="C1142" s="105">
        <v>2</v>
      </c>
      <c r="D1142" s="110">
        <v>0.0006326061931745943</v>
      </c>
      <c r="E1142" s="110">
        <v>1.8951769043575744</v>
      </c>
      <c r="F1142" s="105" t="s">
        <v>2310</v>
      </c>
      <c r="G1142" s="105" t="b">
        <v>0</v>
      </c>
      <c r="H1142" s="105" t="b">
        <v>0</v>
      </c>
      <c r="I1142" s="105" t="b">
        <v>0</v>
      </c>
      <c r="J1142" s="105" t="b">
        <v>1</v>
      </c>
      <c r="K1142" s="105" t="b">
        <v>0</v>
      </c>
      <c r="L1142" s="105" t="b">
        <v>0</v>
      </c>
    </row>
    <row r="1143" spans="1:12" ht="15">
      <c r="A1143" s="105" t="s">
        <v>2423</v>
      </c>
      <c r="B1143" s="105" t="s">
        <v>2672</v>
      </c>
      <c r="C1143" s="105">
        <v>2</v>
      </c>
      <c r="D1143" s="110">
        <v>0.0006326061931745943</v>
      </c>
      <c r="E1143" s="110">
        <v>2.337536052818025</v>
      </c>
      <c r="F1143" s="105" t="s">
        <v>2310</v>
      </c>
      <c r="G1143" s="105" t="b">
        <v>0</v>
      </c>
      <c r="H1143" s="105" t="b">
        <v>0</v>
      </c>
      <c r="I1143" s="105" t="b">
        <v>0</v>
      </c>
      <c r="J1143" s="105" t="b">
        <v>0</v>
      </c>
      <c r="K1143" s="105" t="b">
        <v>0</v>
      </c>
      <c r="L1143" s="105" t="b">
        <v>0</v>
      </c>
    </row>
    <row r="1144" spans="1:12" ht="15">
      <c r="A1144" s="105" t="s">
        <v>2672</v>
      </c>
      <c r="B1144" s="105" t="s">
        <v>2671</v>
      </c>
      <c r="C1144" s="105">
        <v>2</v>
      </c>
      <c r="D1144" s="110">
        <v>0.0006326061931745943</v>
      </c>
      <c r="E1144" s="110">
        <v>2.752509400788843</v>
      </c>
      <c r="F1144" s="105" t="s">
        <v>2310</v>
      </c>
      <c r="G1144" s="105" t="b">
        <v>0</v>
      </c>
      <c r="H1144" s="105" t="b">
        <v>0</v>
      </c>
      <c r="I1144" s="105" t="b">
        <v>0</v>
      </c>
      <c r="J1144" s="105" t="b">
        <v>0</v>
      </c>
      <c r="K1144" s="105" t="b">
        <v>0</v>
      </c>
      <c r="L1144" s="105" t="b">
        <v>0</v>
      </c>
    </row>
    <row r="1145" spans="1:12" ht="15">
      <c r="A1145" s="105" t="s">
        <v>2671</v>
      </c>
      <c r="B1145" s="105" t="s">
        <v>2605</v>
      </c>
      <c r="C1145" s="105">
        <v>2</v>
      </c>
      <c r="D1145" s="110">
        <v>0.0006326061931745943</v>
      </c>
      <c r="E1145" s="110">
        <v>2.673328154741218</v>
      </c>
      <c r="F1145" s="105" t="s">
        <v>2310</v>
      </c>
      <c r="G1145" s="105" t="b">
        <v>0</v>
      </c>
      <c r="H1145" s="105" t="b">
        <v>0</v>
      </c>
      <c r="I1145" s="105" t="b">
        <v>0</v>
      </c>
      <c r="J1145" s="105" t="b">
        <v>0</v>
      </c>
      <c r="K1145" s="105" t="b">
        <v>0</v>
      </c>
      <c r="L1145" s="105" t="b">
        <v>0</v>
      </c>
    </row>
    <row r="1146" spans="1:12" ht="15">
      <c r="A1146" s="105" t="s">
        <v>2348</v>
      </c>
      <c r="B1146" s="105" t="s">
        <v>2416</v>
      </c>
      <c r="C1146" s="105">
        <v>2</v>
      </c>
      <c r="D1146" s="110">
        <v>0.0006326061931745943</v>
      </c>
      <c r="E1146" s="110">
        <v>1.8581933381044045</v>
      </c>
      <c r="F1146" s="105" t="s">
        <v>2310</v>
      </c>
      <c r="G1146" s="105" t="b">
        <v>0</v>
      </c>
      <c r="H1146" s="105" t="b">
        <v>0</v>
      </c>
      <c r="I1146" s="105" t="b">
        <v>0</v>
      </c>
      <c r="J1146" s="105" t="b">
        <v>0</v>
      </c>
      <c r="K1146" s="105" t="b">
        <v>0</v>
      </c>
      <c r="L1146" s="105" t="b">
        <v>0</v>
      </c>
    </row>
    <row r="1147" spans="1:12" ht="15">
      <c r="A1147" s="105" t="s">
        <v>2944</v>
      </c>
      <c r="B1147" s="105" t="s">
        <v>2335</v>
      </c>
      <c r="C1147" s="105">
        <v>2</v>
      </c>
      <c r="D1147" s="110">
        <v>0.0006326061931745943</v>
      </c>
      <c r="E1147" s="110">
        <v>1.8951769043575746</v>
      </c>
      <c r="F1147" s="105" t="s">
        <v>2310</v>
      </c>
      <c r="G1147" s="105" t="b">
        <v>0</v>
      </c>
      <c r="H1147" s="105" t="b">
        <v>0</v>
      </c>
      <c r="I1147" s="105" t="b">
        <v>0</v>
      </c>
      <c r="J1147" s="105" t="b">
        <v>0</v>
      </c>
      <c r="K1147" s="105" t="b">
        <v>0</v>
      </c>
      <c r="L1147" s="105" t="b">
        <v>0</v>
      </c>
    </row>
    <row r="1148" spans="1:12" ht="15">
      <c r="A1148" s="105" t="s">
        <v>2376</v>
      </c>
      <c r="B1148" s="105" t="s">
        <v>2652</v>
      </c>
      <c r="C1148" s="105">
        <v>2</v>
      </c>
      <c r="D1148" s="110">
        <v>0.0006326061931745943</v>
      </c>
      <c r="E1148" s="110">
        <v>2.1292601103909425</v>
      </c>
      <c r="F1148" s="105" t="s">
        <v>2310</v>
      </c>
      <c r="G1148" s="105" t="b">
        <v>0</v>
      </c>
      <c r="H1148" s="105" t="b">
        <v>0</v>
      </c>
      <c r="I1148" s="105" t="b">
        <v>0</v>
      </c>
      <c r="J1148" s="105" t="b">
        <v>1</v>
      </c>
      <c r="K1148" s="105" t="b">
        <v>0</v>
      </c>
      <c r="L1148" s="105" t="b">
        <v>0</v>
      </c>
    </row>
    <row r="1149" spans="1:12" ht="15">
      <c r="A1149" s="105" t="s">
        <v>2377</v>
      </c>
      <c r="B1149" s="105" t="s">
        <v>2600</v>
      </c>
      <c r="C1149" s="105">
        <v>2</v>
      </c>
      <c r="D1149" s="110">
        <v>0.0006326061931745943</v>
      </c>
      <c r="E1149" s="110">
        <v>2.093544558124408</v>
      </c>
      <c r="F1149" s="105" t="s">
        <v>2310</v>
      </c>
      <c r="G1149" s="105" t="b">
        <v>0</v>
      </c>
      <c r="H1149" s="105" t="b">
        <v>0</v>
      </c>
      <c r="I1149" s="105" t="b">
        <v>0</v>
      </c>
      <c r="J1149" s="105" t="b">
        <v>0</v>
      </c>
      <c r="K1149" s="105" t="b">
        <v>0</v>
      </c>
      <c r="L1149" s="105" t="b">
        <v>0</v>
      </c>
    </row>
    <row r="1150" spans="1:12" ht="15">
      <c r="A1150" s="105" t="s">
        <v>2686</v>
      </c>
      <c r="B1150" s="105" t="s">
        <v>3300</v>
      </c>
      <c r="C1150" s="105">
        <v>2</v>
      </c>
      <c r="D1150" s="110">
        <v>0.0007122542936280884</v>
      </c>
      <c r="E1150" s="110">
        <v>3.247359422468937</v>
      </c>
      <c r="F1150" s="105" t="s">
        <v>2310</v>
      </c>
      <c r="G1150" s="105" t="b">
        <v>0</v>
      </c>
      <c r="H1150" s="105" t="b">
        <v>0</v>
      </c>
      <c r="I1150" s="105" t="b">
        <v>0</v>
      </c>
      <c r="J1150" s="105" t="b">
        <v>0</v>
      </c>
      <c r="K1150" s="105" t="b">
        <v>0</v>
      </c>
      <c r="L1150" s="105" t="b">
        <v>0</v>
      </c>
    </row>
    <row r="1151" spans="1:12" ht="15">
      <c r="A1151" s="105" t="s">
        <v>2355</v>
      </c>
      <c r="B1151" s="105" t="s">
        <v>2809</v>
      </c>
      <c r="C1151" s="105">
        <v>2</v>
      </c>
      <c r="D1151" s="110">
        <v>0.0006326061931745943</v>
      </c>
      <c r="E1151" s="110">
        <v>2.1962069000215556</v>
      </c>
      <c r="F1151" s="105" t="s">
        <v>2310</v>
      </c>
      <c r="G1151" s="105" t="b">
        <v>0</v>
      </c>
      <c r="H1151" s="105" t="b">
        <v>0</v>
      </c>
      <c r="I1151" s="105" t="b">
        <v>0</v>
      </c>
      <c r="J1151" s="105" t="b">
        <v>0</v>
      </c>
      <c r="K1151" s="105" t="b">
        <v>0</v>
      </c>
      <c r="L1151" s="105" t="b">
        <v>0</v>
      </c>
    </row>
    <row r="1152" spans="1:12" ht="15">
      <c r="A1152" s="105" t="s">
        <v>2380</v>
      </c>
      <c r="B1152" s="105" t="s">
        <v>2648</v>
      </c>
      <c r="C1152" s="105">
        <v>2</v>
      </c>
      <c r="D1152" s="110">
        <v>0.0006326061931745943</v>
      </c>
      <c r="E1152" s="110">
        <v>2.1292601103909425</v>
      </c>
      <c r="F1152" s="105" t="s">
        <v>2310</v>
      </c>
      <c r="G1152" s="105" t="b">
        <v>0</v>
      </c>
      <c r="H1152" s="105" t="b">
        <v>0</v>
      </c>
      <c r="I1152" s="105" t="b">
        <v>0</v>
      </c>
      <c r="J1152" s="105" t="b">
        <v>0</v>
      </c>
      <c r="K1152" s="105" t="b">
        <v>1</v>
      </c>
      <c r="L1152" s="105" t="b">
        <v>0</v>
      </c>
    </row>
    <row r="1153" spans="1:12" ht="15">
      <c r="A1153" s="105" t="s">
        <v>3022</v>
      </c>
      <c r="B1153" s="105" t="s">
        <v>2331</v>
      </c>
      <c r="C1153" s="105">
        <v>2</v>
      </c>
      <c r="D1153" s="110">
        <v>0.0006326061931745943</v>
      </c>
      <c r="E1153" s="110">
        <v>1.9920869173656308</v>
      </c>
      <c r="F1153" s="105" t="s">
        <v>2310</v>
      </c>
      <c r="G1153" s="105" t="b">
        <v>1</v>
      </c>
      <c r="H1153" s="105" t="b">
        <v>0</v>
      </c>
      <c r="I1153" s="105" t="b">
        <v>0</v>
      </c>
      <c r="J1153" s="105" t="b">
        <v>0</v>
      </c>
      <c r="K1153" s="105" t="b">
        <v>0</v>
      </c>
      <c r="L1153" s="105" t="b">
        <v>0</v>
      </c>
    </row>
    <row r="1154" spans="1:12" ht="15">
      <c r="A1154" s="105" t="s">
        <v>2331</v>
      </c>
      <c r="B1154" s="105" t="s">
        <v>2819</v>
      </c>
      <c r="C1154" s="105">
        <v>2</v>
      </c>
      <c r="D1154" s="110">
        <v>0.0006326061931745943</v>
      </c>
      <c r="E1154" s="110">
        <v>1.7542500623651442</v>
      </c>
      <c r="F1154" s="105" t="s">
        <v>2310</v>
      </c>
      <c r="G1154" s="105" t="b">
        <v>0</v>
      </c>
      <c r="H1154" s="105" t="b">
        <v>0</v>
      </c>
      <c r="I1154" s="105" t="b">
        <v>0</v>
      </c>
      <c r="J1154" s="105" t="b">
        <v>1</v>
      </c>
      <c r="K1154" s="105" t="b">
        <v>0</v>
      </c>
      <c r="L1154" s="105" t="b">
        <v>0</v>
      </c>
    </row>
    <row r="1155" spans="1:12" ht="15">
      <c r="A1155" s="105" t="s">
        <v>3263</v>
      </c>
      <c r="B1155" s="105" t="s">
        <v>2378</v>
      </c>
      <c r="C1155" s="105">
        <v>2</v>
      </c>
      <c r="D1155" s="110">
        <v>0.0006326061931745943</v>
      </c>
      <c r="E1155" s="110">
        <v>2.5483894181329183</v>
      </c>
      <c r="F1155" s="105" t="s">
        <v>2310</v>
      </c>
      <c r="G1155" s="105" t="b">
        <v>1</v>
      </c>
      <c r="H1155" s="105" t="b">
        <v>0</v>
      </c>
      <c r="I1155" s="105" t="b">
        <v>0</v>
      </c>
      <c r="J1155" s="105" t="b">
        <v>0</v>
      </c>
      <c r="K1155" s="105" t="b">
        <v>0</v>
      </c>
      <c r="L1155" s="105" t="b">
        <v>0</v>
      </c>
    </row>
    <row r="1156" spans="1:12" ht="15">
      <c r="A1156" s="105" t="s">
        <v>3285</v>
      </c>
      <c r="B1156" s="105" t="s">
        <v>2334</v>
      </c>
      <c r="C1156" s="105">
        <v>2</v>
      </c>
      <c r="D1156" s="110">
        <v>0.0006326061931745943</v>
      </c>
      <c r="E1156" s="110">
        <v>2.050078864343318</v>
      </c>
      <c r="F1156" s="105" t="s">
        <v>2310</v>
      </c>
      <c r="G1156" s="105" t="b">
        <v>0</v>
      </c>
      <c r="H1156" s="105" t="b">
        <v>0</v>
      </c>
      <c r="I1156" s="105" t="b">
        <v>0</v>
      </c>
      <c r="J1156" s="105" t="b">
        <v>0</v>
      </c>
      <c r="K1156" s="105" t="b">
        <v>0</v>
      </c>
      <c r="L1156" s="105" t="b">
        <v>0</v>
      </c>
    </row>
    <row r="1157" spans="1:12" ht="15">
      <c r="A1157" s="105" t="s">
        <v>2334</v>
      </c>
      <c r="B1157" s="105" t="s">
        <v>2571</v>
      </c>
      <c r="C1157" s="105">
        <v>2</v>
      </c>
      <c r="D1157" s="110">
        <v>0.0006326061931745943</v>
      </c>
      <c r="E1157" s="110">
        <v>1.631935469582993</v>
      </c>
      <c r="F1157" s="105" t="s">
        <v>2310</v>
      </c>
      <c r="G1157" s="105" t="b">
        <v>0</v>
      </c>
      <c r="H1157" s="105" t="b">
        <v>0</v>
      </c>
      <c r="I1157" s="105" t="b">
        <v>0</v>
      </c>
      <c r="J1157" s="105" t="b">
        <v>0</v>
      </c>
      <c r="K1157" s="105" t="b">
        <v>0</v>
      </c>
      <c r="L1157" s="105" t="b">
        <v>0</v>
      </c>
    </row>
    <row r="1158" spans="1:12" ht="15">
      <c r="A1158" s="105" t="s">
        <v>2571</v>
      </c>
      <c r="B1158" s="105" t="s">
        <v>3286</v>
      </c>
      <c r="C1158" s="105">
        <v>2</v>
      </c>
      <c r="D1158" s="110">
        <v>0.0006326061931745943</v>
      </c>
      <c r="E1158" s="110">
        <v>3.0712681634132557</v>
      </c>
      <c r="F1158" s="105" t="s">
        <v>2310</v>
      </c>
      <c r="G1158" s="105" t="b">
        <v>0</v>
      </c>
      <c r="H1158" s="105" t="b">
        <v>0</v>
      </c>
      <c r="I1158" s="105" t="b">
        <v>0</v>
      </c>
      <c r="J1158" s="105" t="b">
        <v>1</v>
      </c>
      <c r="K1158" s="105" t="b">
        <v>0</v>
      </c>
      <c r="L1158" s="105" t="b">
        <v>0</v>
      </c>
    </row>
    <row r="1159" spans="1:12" ht="15">
      <c r="A1159" s="105" t="s">
        <v>3286</v>
      </c>
      <c r="B1159" s="105" t="s">
        <v>2389</v>
      </c>
      <c r="C1159" s="105">
        <v>2</v>
      </c>
      <c r="D1159" s="110">
        <v>0.0006326061931745943</v>
      </c>
      <c r="E1159" s="110">
        <v>2.594146908693593</v>
      </c>
      <c r="F1159" s="105" t="s">
        <v>2310</v>
      </c>
      <c r="G1159" s="105" t="b">
        <v>1</v>
      </c>
      <c r="H1159" s="105" t="b">
        <v>0</v>
      </c>
      <c r="I1159" s="105" t="b">
        <v>0</v>
      </c>
      <c r="J1159" s="105" t="b">
        <v>0</v>
      </c>
      <c r="K1159" s="105" t="b">
        <v>0</v>
      </c>
      <c r="L1159" s="105" t="b">
        <v>0</v>
      </c>
    </row>
    <row r="1160" spans="1:12" ht="15">
      <c r="A1160" s="105" t="s">
        <v>2411</v>
      </c>
      <c r="B1160" s="105" t="s">
        <v>2413</v>
      </c>
      <c r="C1160" s="105">
        <v>2</v>
      </c>
      <c r="D1160" s="110">
        <v>0.0006326061931745943</v>
      </c>
      <c r="E1160" s="110">
        <v>1.8581933381044045</v>
      </c>
      <c r="F1160" s="105" t="s">
        <v>2310</v>
      </c>
      <c r="G1160" s="105" t="b">
        <v>0</v>
      </c>
      <c r="H1160" s="105" t="b">
        <v>0</v>
      </c>
      <c r="I1160" s="105" t="b">
        <v>0</v>
      </c>
      <c r="J1160" s="105" t="b">
        <v>0</v>
      </c>
      <c r="K1160" s="105" t="b">
        <v>0</v>
      </c>
      <c r="L1160" s="105" t="b">
        <v>0</v>
      </c>
    </row>
    <row r="1161" spans="1:12" ht="15">
      <c r="A1161" s="105" t="s">
        <v>2366</v>
      </c>
      <c r="B1161" s="105" t="s">
        <v>2530</v>
      </c>
      <c r="C1161" s="105">
        <v>2</v>
      </c>
      <c r="D1161" s="110">
        <v>0.0006326061931745943</v>
      </c>
      <c r="E1161" s="110">
        <v>1.8739876052876365</v>
      </c>
      <c r="F1161" s="105" t="s">
        <v>2310</v>
      </c>
      <c r="G1161" s="105" t="b">
        <v>0</v>
      </c>
      <c r="H1161" s="105" t="b">
        <v>0</v>
      </c>
      <c r="I1161" s="105" t="b">
        <v>0</v>
      </c>
      <c r="J1161" s="105" t="b">
        <v>0</v>
      </c>
      <c r="K1161" s="105" t="b">
        <v>0</v>
      </c>
      <c r="L1161" s="105" t="b">
        <v>0</v>
      </c>
    </row>
    <row r="1162" spans="1:12" ht="15">
      <c r="A1162" s="105" t="s">
        <v>2701</v>
      </c>
      <c r="B1162" s="105" t="s">
        <v>2398</v>
      </c>
      <c r="C1162" s="105">
        <v>2</v>
      </c>
      <c r="D1162" s="110">
        <v>0.0006326061931745943</v>
      </c>
      <c r="E1162" s="110">
        <v>2.317940496754644</v>
      </c>
      <c r="F1162" s="105" t="s">
        <v>2310</v>
      </c>
      <c r="G1162" s="105" t="b">
        <v>0</v>
      </c>
      <c r="H1162" s="105" t="b">
        <v>1</v>
      </c>
      <c r="I1162" s="105" t="b">
        <v>0</v>
      </c>
      <c r="J1162" s="105" t="b">
        <v>1</v>
      </c>
      <c r="K1162" s="105" t="b">
        <v>0</v>
      </c>
      <c r="L1162" s="105" t="b">
        <v>0</v>
      </c>
    </row>
    <row r="1163" spans="1:12" ht="15">
      <c r="A1163" s="105" t="s">
        <v>2398</v>
      </c>
      <c r="B1163" s="105" t="s">
        <v>2338</v>
      </c>
      <c r="C1163" s="105">
        <v>2</v>
      </c>
      <c r="D1163" s="110">
        <v>0.0006326061931745943</v>
      </c>
      <c r="E1163" s="110">
        <v>1.2387592507070195</v>
      </c>
      <c r="F1163" s="105" t="s">
        <v>2310</v>
      </c>
      <c r="G1163" s="105" t="b">
        <v>1</v>
      </c>
      <c r="H1163" s="105" t="b">
        <v>0</v>
      </c>
      <c r="I1163" s="105" t="b">
        <v>0</v>
      </c>
      <c r="J1163" s="105" t="b">
        <v>0</v>
      </c>
      <c r="K1163" s="105" t="b">
        <v>0</v>
      </c>
      <c r="L1163" s="105" t="b">
        <v>0</v>
      </c>
    </row>
    <row r="1164" spans="1:12" ht="15">
      <c r="A1164" s="105" t="s">
        <v>2365</v>
      </c>
      <c r="B1164" s="105" t="s">
        <v>2828</v>
      </c>
      <c r="C1164" s="105">
        <v>2</v>
      </c>
      <c r="D1164" s="110">
        <v>0.0006326061931745943</v>
      </c>
      <c r="E1164" s="110">
        <v>2.2931169130296123</v>
      </c>
      <c r="F1164" s="105" t="s">
        <v>2310</v>
      </c>
      <c r="G1164" s="105" t="b">
        <v>0</v>
      </c>
      <c r="H1164" s="105" t="b">
        <v>0</v>
      </c>
      <c r="I1164" s="105" t="b">
        <v>0</v>
      </c>
      <c r="J1164" s="105" t="b">
        <v>1</v>
      </c>
      <c r="K1164" s="105" t="b">
        <v>0</v>
      </c>
      <c r="L1164" s="105" t="b">
        <v>0</v>
      </c>
    </row>
    <row r="1165" spans="1:12" ht="15">
      <c r="A1165" s="105" t="s">
        <v>2493</v>
      </c>
      <c r="B1165" s="105" t="s">
        <v>2377</v>
      </c>
      <c r="C1165" s="105">
        <v>2</v>
      </c>
      <c r="D1165" s="110">
        <v>0.0006326061931745943</v>
      </c>
      <c r="E1165" s="110">
        <v>2.016910501090663</v>
      </c>
      <c r="F1165" s="105" t="s">
        <v>2310</v>
      </c>
      <c r="G1165" s="105" t="b">
        <v>0</v>
      </c>
      <c r="H1165" s="105" t="b">
        <v>0</v>
      </c>
      <c r="I1165" s="105" t="b">
        <v>0</v>
      </c>
      <c r="J1165" s="105" t="b">
        <v>0</v>
      </c>
      <c r="K1165" s="105" t="b">
        <v>0</v>
      </c>
      <c r="L1165" s="105" t="b">
        <v>0</v>
      </c>
    </row>
    <row r="1166" spans="1:12" ht="15">
      <c r="A1166" s="105" t="s">
        <v>2360</v>
      </c>
      <c r="B1166" s="105" t="s">
        <v>2600</v>
      </c>
      <c r="C1166" s="105">
        <v>2</v>
      </c>
      <c r="D1166" s="110">
        <v>0.0006326061931745943</v>
      </c>
      <c r="E1166" s="110">
        <v>1.8951769043575746</v>
      </c>
      <c r="F1166" s="105" t="s">
        <v>2310</v>
      </c>
      <c r="G1166" s="105" t="b">
        <v>0</v>
      </c>
      <c r="H1166" s="105" t="b">
        <v>0</v>
      </c>
      <c r="I1166" s="105" t="b">
        <v>0</v>
      </c>
      <c r="J1166" s="105" t="b">
        <v>0</v>
      </c>
      <c r="K1166" s="105" t="b">
        <v>0</v>
      </c>
      <c r="L1166" s="105" t="b">
        <v>0</v>
      </c>
    </row>
    <row r="1167" spans="1:12" ht="15">
      <c r="A1167" s="105" t="s">
        <v>2507</v>
      </c>
      <c r="B1167" s="105" t="s">
        <v>2334</v>
      </c>
      <c r="C1167" s="105">
        <v>2</v>
      </c>
      <c r="D1167" s="110">
        <v>0.0006326061931745943</v>
      </c>
      <c r="E1167" s="110">
        <v>1.4480188730153554</v>
      </c>
      <c r="F1167" s="105" t="s">
        <v>2310</v>
      </c>
      <c r="G1167" s="105" t="b">
        <v>0</v>
      </c>
      <c r="H1167" s="105" t="b">
        <v>0</v>
      </c>
      <c r="I1167" s="105" t="b">
        <v>0</v>
      </c>
      <c r="J1167" s="105" t="b">
        <v>0</v>
      </c>
      <c r="K1167" s="105" t="b">
        <v>0</v>
      </c>
      <c r="L1167" s="105" t="b">
        <v>0</v>
      </c>
    </row>
    <row r="1168" spans="1:12" ht="15">
      <c r="A1168" s="105" t="s">
        <v>2414</v>
      </c>
      <c r="B1168" s="105" t="s">
        <v>2586</v>
      </c>
      <c r="C1168" s="105">
        <v>2</v>
      </c>
      <c r="D1168" s="110">
        <v>0.0006326061931745943</v>
      </c>
      <c r="E1168" s="110">
        <v>2.2931169130296123</v>
      </c>
      <c r="F1168" s="105" t="s">
        <v>2310</v>
      </c>
      <c r="G1168" s="105" t="b">
        <v>0</v>
      </c>
      <c r="H1168" s="105" t="b">
        <v>0</v>
      </c>
      <c r="I1168" s="105" t="b">
        <v>0</v>
      </c>
      <c r="J1168" s="105" t="b">
        <v>0</v>
      </c>
      <c r="K1168" s="105" t="b">
        <v>0</v>
      </c>
      <c r="L1168" s="105" t="b">
        <v>0</v>
      </c>
    </row>
    <row r="1169" spans="1:12" ht="15">
      <c r="A1169" s="105" t="s">
        <v>2382</v>
      </c>
      <c r="B1169" s="105" t="s">
        <v>2331</v>
      </c>
      <c r="C1169" s="105">
        <v>2</v>
      </c>
      <c r="D1169" s="110">
        <v>0.0006326061931745943</v>
      </c>
      <c r="E1169" s="110">
        <v>0.9708976182956929</v>
      </c>
      <c r="F1169" s="105" t="s">
        <v>2310</v>
      </c>
      <c r="G1169" s="105" t="b">
        <v>0</v>
      </c>
      <c r="H1169" s="105" t="b">
        <v>0</v>
      </c>
      <c r="I1169" s="105" t="b">
        <v>0</v>
      </c>
      <c r="J1169" s="105" t="b">
        <v>0</v>
      </c>
      <c r="K1169" s="105" t="b">
        <v>0</v>
      </c>
      <c r="L1169" s="105" t="b">
        <v>0</v>
      </c>
    </row>
    <row r="1170" spans="1:12" ht="15">
      <c r="A1170" s="105" t="s">
        <v>2424</v>
      </c>
      <c r="B1170" s="105" t="s">
        <v>2334</v>
      </c>
      <c r="C1170" s="105">
        <v>2</v>
      </c>
      <c r="D1170" s="110">
        <v>0.0006326061931745943</v>
      </c>
      <c r="E1170" s="110">
        <v>1.271927613959674</v>
      </c>
      <c r="F1170" s="105" t="s">
        <v>2310</v>
      </c>
      <c r="G1170" s="105" t="b">
        <v>0</v>
      </c>
      <c r="H1170" s="105" t="b">
        <v>0</v>
      </c>
      <c r="I1170" s="105" t="b">
        <v>0</v>
      </c>
      <c r="J1170" s="105" t="b">
        <v>0</v>
      </c>
      <c r="K1170" s="105" t="b">
        <v>0</v>
      </c>
      <c r="L1170" s="105" t="b">
        <v>0</v>
      </c>
    </row>
    <row r="1171" spans="1:12" ht="15">
      <c r="A1171" s="105" t="s">
        <v>2488</v>
      </c>
      <c r="B1171" s="105" t="s">
        <v>2369</v>
      </c>
      <c r="C1171" s="105">
        <v>2</v>
      </c>
      <c r="D1171" s="110">
        <v>0.0006326061931745943</v>
      </c>
      <c r="E1171" s="110">
        <v>1.8344790640039628</v>
      </c>
      <c r="F1171" s="105" t="s">
        <v>2310</v>
      </c>
      <c r="G1171" s="105" t="b">
        <v>0</v>
      </c>
      <c r="H1171" s="105" t="b">
        <v>1</v>
      </c>
      <c r="I1171" s="105" t="b">
        <v>0</v>
      </c>
      <c r="J1171" s="105" t="b">
        <v>0</v>
      </c>
      <c r="K1171" s="105" t="b">
        <v>0</v>
      </c>
      <c r="L1171" s="105" t="b">
        <v>0</v>
      </c>
    </row>
    <row r="1172" spans="1:12" ht="15">
      <c r="A1172" s="105" t="s">
        <v>3282</v>
      </c>
      <c r="B1172" s="105" t="s">
        <v>2502</v>
      </c>
      <c r="C1172" s="105">
        <v>2</v>
      </c>
      <c r="D1172" s="110">
        <v>0.0007122542936280884</v>
      </c>
      <c r="E1172" s="110">
        <v>3.0043213737826426</v>
      </c>
      <c r="F1172" s="105" t="s">
        <v>2310</v>
      </c>
      <c r="G1172" s="105" t="b">
        <v>0</v>
      </c>
      <c r="H1172" s="105" t="b">
        <v>0</v>
      </c>
      <c r="I1172" s="105" t="b">
        <v>0</v>
      </c>
      <c r="J1172" s="105" t="b">
        <v>0</v>
      </c>
      <c r="K1172" s="105" t="b">
        <v>0</v>
      </c>
      <c r="L1172" s="105" t="b">
        <v>0</v>
      </c>
    </row>
    <row r="1173" spans="1:12" ht="15">
      <c r="A1173" s="105" t="s">
        <v>2333</v>
      </c>
      <c r="B1173" s="105" t="s">
        <v>2913</v>
      </c>
      <c r="C1173" s="105">
        <v>2</v>
      </c>
      <c r="D1173" s="110">
        <v>0.0006326061931745943</v>
      </c>
      <c r="E1173" s="110">
        <v>1.8537842191993494</v>
      </c>
      <c r="F1173" s="105" t="s">
        <v>2310</v>
      </c>
      <c r="G1173" s="105" t="b">
        <v>0</v>
      </c>
      <c r="H1173" s="105" t="b">
        <v>0</v>
      </c>
      <c r="I1173" s="105" t="b">
        <v>0</v>
      </c>
      <c r="J1173" s="105" t="b">
        <v>0</v>
      </c>
      <c r="K1173" s="105" t="b">
        <v>0</v>
      </c>
      <c r="L1173" s="105" t="b">
        <v>0</v>
      </c>
    </row>
    <row r="1174" spans="1:12" ht="15">
      <c r="A1174" s="105" t="s">
        <v>2368</v>
      </c>
      <c r="B1174" s="105" t="s">
        <v>2542</v>
      </c>
      <c r="C1174" s="105">
        <v>2</v>
      </c>
      <c r="D1174" s="110">
        <v>0.0006326061931745943</v>
      </c>
      <c r="E1174" s="110">
        <v>1.992086917365631</v>
      </c>
      <c r="F1174" s="105" t="s">
        <v>2310</v>
      </c>
      <c r="G1174" s="105" t="b">
        <v>0</v>
      </c>
      <c r="H1174" s="105" t="b">
        <v>0</v>
      </c>
      <c r="I1174" s="105" t="b">
        <v>0</v>
      </c>
      <c r="J1174" s="105" t="b">
        <v>0</v>
      </c>
      <c r="K1174" s="105" t="b">
        <v>0</v>
      </c>
      <c r="L1174" s="105" t="b">
        <v>0</v>
      </c>
    </row>
    <row r="1175" spans="1:12" ht="15">
      <c r="A1175" s="105" t="s">
        <v>2542</v>
      </c>
      <c r="B1175" s="105" t="s">
        <v>2439</v>
      </c>
      <c r="C1175" s="105">
        <v>2</v>
      </c>
      <c r="D1175" s="110">
        <v>0.0006326061931745943</v>
      </c>
      <c r="E1175" s="110">
        <v>2.2639586842883985</v>
      </c>
      <c r="F1175" s="105" t="s">
        <v>2310</v>
      </c>
      <c r="G1175" s="105" t="b">
        <v>0</v>
      </c>
      <c r="H1175" s="105" t="b">
        <v>0</v>
      </c>
      <c r="I1175" s="105" t="b">
        <v>0</v>
      </c>
      <c r="J1175" s="105" t="b">
        <v>0</v>
      </c>
      <c r="K1175" s="105" t="b">
        <v>0</v>
      </c>
      <c r="L1175" s="105" t="b">
        <v>0</v>
      </c>
    </row>
    <row r="1176" spans="1:12" ht="15">
      <c r="A1176" s="105" t="s">
        <v>2751</v>
      </c>
      <c r="B1176" s="105" t="s">
        <v>3278</v>
      </c>
      <c r="C1176" s="105">
        <v>2</v>
      </c>
      <c r="D1176" s="110">
        <v>0.0006326061931745943</v>
      </c>
      <c r="E1176" s="110">
        <v>3.247359422468937</v>
      </c>
      <c r="F1176" s="105" t="s">
        <v>2310</v>
      </c>
      <c r="G1176" s="105" t="b">
        <v>0</v>
      </c>
      <c r="H1176" s="105" t="b">
        <v>0</v>
      </c>
      <c r="I1176" s="105" t="b">
        <v>0</v>
      </c>
      <c r="J1176" s="105" t="b">
        <v>0</v>
      </c>
      <c r="K1176" s="105" t="b">
        <v>0</v>
      </c>
      <c r="L1176" s="105" t="b">
        <v>0</v>
      </c>
    </row>
    <row r="1177" spans="1:12" ht="15">
      <c r="A1177" s="105" t="s">
        <v>2486</v>
      </c>
      <c r="B1177" s="105" t="s">
        <v>2905</v>
      </c>
      <c r="C1177" s="105">
        <v>2</v>
      </c>
      <c r="D1177" s="110">
        <v>0.0006326061931745943</v>
      </c>
      <c r="E1177" s="110">
        <v>2.719085645301893</v>
      </c>
      <c r="F1177" s="105" t="s">
        <v>2310</v>
      </c>
      <c r="G1177" s="105" t="b">
        <v>0</v>
      </c>
      <c r="H1177" s="105" t="b">
        <v>0</v>
      </c>
      <c r="I1177" s="105" t="b">
        <v>0</v>
      </c>
      <c r="J1177" s="105" t="b">
        <v>0</v>
      </c>
      <c r="K1177" s="105" t="b">
        <v>0</v>
      </c>
      <c r="L1177" s="105" t="b">
        <v>0</v>
      </c>
    </row>
    <row r="1178" spans="1:12" ht="15">
      <c r="A1178" s="105" t="s">
        <v>2536</v>
      </c>
      <c r="B1178" s="105" t="s">
        <v>2334</v>
      </c>
      <c r="C1178" s="105">
        <v>2</v>
      </c>
      <c r="D1178" s="110">
        <v>0.0006326061931745943</v>
      </c>
      <c r="E1178" s="110">
        <v>1.506010819993042</v>
      </c>
      <c r="F1178" s="105" t="s">
        <v>2310</v>
      </c>
      <c r="G1178" s="105" t="b">
        <v>0</v>
      </c>
      <c r="H1178" s="105" t="b">
        <v>0</v>
      </c>
      <c r="I1178" s="105" t="b">
        <v>0</v>
      </c>
      <c r="J1178" s="105" t="b">
        <v>0</v>
      </c>
      <c r="K1178" s="105" t="b">
        <v>0</v>
      </c>
      <c r="L1178" s="105" t="b">
        <v>0</v>
      </c>
    </row>
    <row r="1179" spans="1:12" ht="15">
      <c r="A1179" s="105" t="s">
        <v>2351</v>
      </c>
      <c r="B1179" s="105" t="s">
        <v>2342</v>
      </c>
      <c r="C1179" s="105">
        <v>2</v>
      </c>
      <c r="D1179" s="110">
        <v>0.0006326061931745943</v>
      </c>
      <c r="E1179" s="110">
        <v>1.0201156409658745</v>
      </c>
      <c r="F1179" s="105" t="s">
        <v>2310</v>
      </c>
      <c r="G1179" s="105" t="b">
        <v>0</v>
      </c>
      <c r="H1179" s="105" t="b">
        <v>0</v>
      </c>
      <c r="I1179" s="105" t="b">
        <v>0</v>
      </c>
      <c r="J1179" s="105" t="b">
        <v>1</v>
      </c>
      <c r="K1179" s="105" t="b">
        <v>0</v>
      </c>
      <c r="L1179" s="105" t="b">
        <v>0</v>
      </c>
    </row>
    <row r="1180" spans="1:12" ht="15">
      <c r="A1180" s="105" t="s">
        <v>2836</v>
      </c>
      <c r="B1180" s="105" t="s">
        <v>2703</v>
      </c>
      <c r="C1180" s="105">
        <v>2</v>
      </c>
      <c r="D1180" s="110">
        <v>0.0006326061931745943</v>
      </c>
      <c r="E1180" s="110">
        <v>3.0712681634132557</v>
      </c>
      <c r="F1180" s="105" t="s">
        <v>2310</v>
      </c>
      <c r="G1180" s="105" t="b">
        <v>0</v>
      </c>
      <c r="H1180" s="105" t="b">
        <v>1</v>
      </c>
      <c r="I1180" s="105" t="b">
        <v>0</v>
      </c>
      <c r="J1180" s="105" t="b">
        <v>0</v>
      </c>
      <c r="K1180" s="105" t="b">
        <v>0</v>
      </c>
      <c r="L1180" s="105" t="b">
        <v>0</v>
      </c>
    </row>
    <row r="1181" spans="1:12" ht="15">
      <c r="A1181" s="105" t="s">
        <v>2703</v>
      </c>
      <c r="B1181" s="105" t="s">
        <v>2528</v>
      </c>
      <c r="C1181" s="105">
        <v>2</v>
      </c>
      <c r="D1181" s="110">
        <v>0.0006326061931745943</v>
      </c>
      <c r="E1181" s="110">
        <v>2.7032913781186614</v>
      </c>
      <c r="F1181" s="105" t="s">
        <v>2310</v>
      </c>
      <c r="G1181" s="105" t="b">
        <v>0</v>
      </c>
      <c r="H1181" s="105" t="b">
        <v>0</v>
      </c>
      <c r="I1181" s="105" t="b">
        <v>0</v>
      </c>
      <c r="J1181" s="105" t="b">
        <v>0</v>
      </c>
      <c r="K1181" s="105" t="b">
        <v>0</v>
      </c>
      <c r="L1181" s="105" t="b">
        <v>0</v>
      </c>
    </row>
    <row r="1182" spans="1:12" ht="15">
      <c r="A1182" s="105" t="s">
        <v>2341</v>
      </c>
      <c r="B1182" s="105" t="s">
        <v>2331</v>
      </c>
      <c r="C1182" s="105">
        <v>2</v>
      </c>
      <c r="D1182" s="110">
        <v>0.0006326061931745943</v>
      </c>
      <c r="E1182" s="110">
        <v>0.6210190550938947</v>
      </c>
      <c r="F1182" s="105" t="s">
        <v>2310</v>
      </c>
      <c r="G1182" s="105" t="b">
        <v>0</v>
      </c>
      <c r="H1182" s="105" t="b">
        <v>0</v>
      </c>
      <c r="I1182" s="105" t="b">
        <v>0</v>
      </c>
      <c r="J1182" s="105" t="b">
        <v>0</v>
      </c>
      <c r="K1182" s="105" t="b">
        <v>0</v>
      </c>
      <c r="L1182" s="105" t="b">
        <v>0</v>
      </c>
    </row>
    <row r="1183" spans="1:12" ht="15">
      <c r="A1183" s="105" t="s">
        <v>2370</v>
      </c>
      <c r="B1183" s="105" t="s">
        <v>2499</v>
      </c>
      <c r="C1183" s="105">
        <v>2</v>
      </c>
      <c r="D1183" s="110">
        <v>0.0006326061931745943</v>
      </c>
      <c r="E1183" s="110">
        <v>1.8856315864513442</v>
      </c>
      <c r="F1183" s="105" t="s">
        <v>2310</v>
      </c>
      <c r="G1183" s="105" t="b">
        <v>1</v>
      </c>
      <c r="H1183" s="105" t="b">
        <v>0</v>
      </c>
      <c r="I1183" s="105" t="b">
        <v>0</v>
      </c>
      <c r="J1183" s="105" t="b">
        <v>0</v>
      </c>
      <c r="K1183" s="105" t="b">
        <v>0</v>
      </c>
      <c r="L1183" s="105" t="b">
        <v>0</v>
      </c>
    </row>
    <row r="1184" spans="1:12" ht="15">
      <c r="A1184" s="105" t="s">
        <v>2499</v>
      </c>
      <c r="B1184" s="105" t="s">
        <v>2698</v>
      </c>
      <c r="C1184" s="105">
        <v>2</v>
      </c>
      <c r="D1184" s="110">
        <v>0.0006326061931745943</v>
      </c>
      <c r="E1184" s="110">
        <v>2.7702381677492744</v>
      </c>
      <c r="F1184" s="105" t="s">
        <v>2310</v>
      </c>
      <c r="G1184" s="105" t="b">
        <v>0</v>
      </c>
      <c r="H1184" s="105" t="b">
        <v>0</v>
      </c>
      <c r="I1184" s="105" t="b">
        <v>0</v>
      </c>
      <c r="J1184" s="105" t="b">
        <v>0</v>
      </c>
      <c r="K1184" s="105" t="b">
        <v>1</v>
      </c>
      <c r="L1184" s="105" t="b">
        <v>0</v>
      </c>
    </row>
    <row r="1185" spans="1:12" ht="15">
      <c r="A1185" s="105" t="s">
        <v>2698</v>
      </c>
      <c r="B1185" s="105" t="s">
        <v>3113</v>
      </c>
      <c r="C1185" s="105">
        <v>2</v>
      </c>
      <c r="D1185" s="110">
        <v>0.0006326061931745943</v>
      </c>
      <c r="E1185" s="110">
        <v>3.247359422468937</v>
      </c>
      <c r="F1185" s="105" t="s">
        <v>2310</v>
      </c>
      <c r="G1185" s="105" t="b">
        <v>0</v>
      </c>
      <c r="H1185" s="105" t="b">
        <v>1</v>
      </c>
      <c r="I1185" s="105" t="b">
        <v>0</v>
      </c>
      <c r="J1185" s="105" t="b">
        <v>0</v>
      </c>
      <c r="K1185" s="105" t="b">
        <v>0</v>
      </c>
      <c r="L1185" s="105" t="b">
        <v>0</v>
      </c>
    </row>
    <row r="1186" spans="1:12" ht="15">
      <c r="A1186" s="105" t="s">
        <v>2336</v>
      </c>
      <c r="B1186" s="105" t="s">
        <v>2350</v>
      </c>
      <c r="C1186" s="105">
        <v>2</v>
      </c>
      <c r="D1186" s="110">
        <v>0.0006326061931745943</v>
      </c>
      <c r="E1186" s="110">
        <v>0.975517815932438</v>
      </c>
      <c r="F1186" s="105" t="s">
        <v>2310</v>
      </c>
      <c r="G1186" s="105" t="b">
        <v>0</v>
      </c>
      <c r="H1186" s="105" t="b">
        <v>0</v>
      </c>
      <c r="I1186" s="105" t="b">
        <v>0</v>
      </c>
      <c r="J1186" s="105" t="b">
        <v>0</v>
      </c>
      <c r="K1186" s="105" t="b">
        <v>0</v>
      </c>
      <c r="L1186" s="105" t="b">
        <v>0</v>
      </c>
    </row>
    <row r="1187" spans="1:12" ht="15">
      <c r="A1187" s="105" t="s">
        <v>2366</v>
      </c>
      <c r="B1187" s="105" t="s">
        <v>2472</v>
      </c>
      <c r="C1187" s="105">
        <v>2</v>
      </c>
      <c r="D1187" s="110">
        <v>0.0006326061931745943</v>
      </c>
      <c r="E1187" s="110">
        <v>1.8159956583099497</v>
      </c>
      <c r="F1187" s="105" t="s">
        <v>2310</v>
      </c>
      <c r="G1187" s="105" t="b">
        <v>0</v>
      </c>
      <c r="H1187" s="105" t="b">
        <v>0</v>
      </c>
      <c r="I1187" s="105" t="b">
        <v>0</v>
      </c>
      <c r="J1187" s="105" t="b">
        <v>0</v>
      </c>
      <c r="K1187" s="105" t="b">
        <v>0</v>
      </c>
      <c r="L1187" s="105" t="b">
        <v>0</v>
      </c>
    </row>
    <row r="1188" spans="1:12" ht="15">
      <c r="A1188" s="105" t="s">
        <v>3253</v>
      </c>
      <c r="B1188" s="105" t="s">
        <v>3254</v>
      </c>
      <c r="C1188" s="105">
        <v>2</v>
      </c>
      <c r="D1188" s="110">
        <v>0.0006326061931745943</v>
      </c>
      <c r="E1188" s="110">
        <v>3.5483894181329183</v>
      </c>
      <c r="F1188" s="105" t="s">
        <v>2310</v>
      </c>
      <c r="G1188" s="105" t="b">
        <v>0</v>
      </c>
      <c r="H1188" s="105" t="b">
        <v>0</v>
      </c>
      <c r="I1188" s="105" t="b">
        <v>0</v>
      </c>
      <c r="J1188" s="105" t="b">
        <v>0</v>
      </c>
      <c r="K1188" s="105" t="b">
        <v>0</v>
      </c>
      <c r="L1188" s="105" t="b">
        <v>0</v>
      </c>
    </row>
    <row r="1189" spans="1:12" ht="15">
      <c r="A1189" s="105" t="s">
        <v>2896</v>
      </c>
      <c r="B1189" s="105" t="s">
        <v>2399</v>
      </c>
      <c r="C1189" s="105">
        <v>2</v>
      </c>
      <c r="D1189" s="110">
        <v>0.0006326061931745943</v>
      </c>
      <c r="E1189" s="110">
        <v>2.442879233362944</v>
      </c>
      <c r="F1189" s="105" t="s">
        <v>2310</v>
      </c>
      <c r="G1189" s="105" t="b">
        <v>0</v>
      </c>
      <c r="H1189" s="105" t="b">
        <v>0</v>
      </c>
      <c r="I1189" s="105" t="b">
        <v>0</v>
      </c>
      <c r="J1189" s="105" t="b">
        <v>0</v>
      </c>
      <c r="K1189" s="105" t="b">
        <v>0</v>
      </c>
      <c r="L1189" s="105" t="b">
        <v>0</v>
      </c>
    </row>
    <row r="1190" spans="1:12" ht="15">
      <c r="A1190" s="105" t="s">
        <v>2661</v>
      </c>
      <c r="B1190" s="105" t="s">
        <v>2378</v>
      </c>
      <c r="C1190" s="105">
        <v>2</v>
      </c>
      <c r="D1190" s="110">
        <v>0.0006326061931745943</v>
      </c>
      <c r="E1190" s="110">
        <v>2.1504494094608804</v>
      </c>
      <c r="F1190" s="105" t="s">
        <v>2310</v>
      </c>
      <c r="G1190" s="105" t="b">
        <v>0</v>
      </c>
      <c r="H1190" s="105" t="b">
        <v>0</v>
      </c>
      <c r="I1190" s="105" t="b">
        <v>0</v>
      </c>
      <c r="J1190" s="105" t="b">
        <v>0</v>
      </c>
      <c r="K1190" s="105" t="b">
        <v>0</v>
      </c>
      <c r="L1190" s="105" t="b">
        <v>0</v>
      </c>
    </row>
    <row r="1191" spans="1:12" ht="15">
      <c r="A1191" s="105" t="s">
        <v>2493</v>
      </c>
      <c r="B1191" s="105" t="s">
        <v>2406</v>
      </c>
      <c r="C1191" s="105">
        <v>2</v>
      </c>
      <c r="D1191" s="110">
        <v>0.0006326061931745943</v>
      </c>
      <c r="E1191" s="110">
        <v>2.0712681634132557</v>
      </c>
      <c r="F1191" s="105" t="s">
        <v>2310</v>
      </c>
      <c r="G1191" s="105" t="b">
        <v>0</v>
      </c>
      <c r="H1191" s="105" t="b">
        <v>0</v>
      </c>
      <c r="I1191" s="105" t="b">
        <v>0</v>
      </c>
      <c r="J1191" s="105" t="b">
        <v>0</v>
      </c>
      <c r="K1191" s="105" t="b">
        <v>0</v>
      </c>
      <c r="L1191" s="105" t="b">
        <v>0</v>
      </c>
    </row>
    <row r="1192" spans="1:12" ht="15">
      <c r="A1192" s="105" t="s">
        <v>2354</v>
      </c>
      <c r="B1192" s="105" t="s">
        <v>3276</v>
      </c>
      <c r="C1192" s="105">
        <v>2</v>
      </c>
      <c r="D1192" s="110">
        <v>0.0007122542936280884</v>
      </c>
      <c r="E1192" s="110">
        <v>2.3442694354769933</v>
      </c>
      <c r="F1192" s="105" t="s">
        <v>2310</v>
      </c>
      <c r="G1192" s="105" t="b">
        <v>0</v>
      </c>
      <c r="H1192" s="105" t="b">
        <v>0</v>
      </c>
      <c r="I1192" s="105" t="b">
        <v>0</v>
      </c>
      <c r="J1192" s="105" t="b">
        <v>0</v>
      </c>
      <c r="K1192" s="105" t="b">
        <v>0</v>
      </c>
      <c r="L1192" s="105" t="b">
        <v>0</v>
      </c>
    </row>
    <row r="1193" spans="1:12" ht="15">
      <c r="A1193" s="105" t="s">
        <v>2375</v>
      </c>
      <c r="B1193" s="105" t="s">
        <v>2406</v>
      </c>
      <c r="C1193" s="105">
        <v>2</v>
      </c>
      <c r="D1193" s="110">
        <v>0.0006326061931745943</v>
      </c>
      <c r="E1193" s="110">
        <v>1.631935469582993</v>
      </c>
      <c r="F1193" s="105" t="s">
        <v>2310</v>
      </c>
      <c r="G1193" s="105" t="b">
        <v>0</v>
      </c>
      <c r="H1193" s="105" t="b">
        <v>0</v>
      </c>
      <c r="I1193" s="105" t="b">
        <v>0</v>
      </c>
      <c r="J1193" s="105" t="b">
        <v>0</v>
      </c>
      <c r="K1193" s="105" t="b">
        <v>0</v>
      </c>
      <c r="L1193" s="105" t="b">
        <v>0</v>
      </c>
    </row>
    <row r="1194" spans="1:12" ht="15">
      <c r="A1194" s="105" t="s">
        <v>2333</v>
      </c>
      <c r="B1194" s="105" t="s">
        <v>2366</v>
      </c>
      <c r="C1194" s="105">
        <v>2</v>
      </c>
      <c r="D1194" s="110">
        <v>0.0006326061931745943</v>
      </c>
      <c r="E1194" s="110">
        <v>0.9329654652469743</v>
      </c>
      <c r="F1194" s="105" t="s">
        <v>2310</v>
      </c>
      <c r="G1194" s="105" t="b">
        <v>0</v>
      </c>
      <c r="H1194" s="105" t="b">
        <v>0</v>
      </c>
      <c r="I1194" s="105" t="b">
        <v>0</v>
      </c>
      <c r="J1194" s="105" t="b">
        <v>0</v>
      </c>
      <c r="K1194" s="105" t="b">
        <v>0</v>
      </c>
      <c r="L1194" s="105" t="b">
        <v>0</v>
      </c>
    </row>
    <row r="1195" spans="1:12" ht="15">
      <c r="A1195" s="105" t="s">
        <v>2337</v>
      </c>
      <c r="B1195" s="105" t="s">
        <v>2687</v>
      </c>
      <c r="C1195" s="105">
        <v>2</v>
      </c>
      <c r="D1195" s="110">
        <v>0.0006326061931745943</v>
      </c>
      <c r="E1195" s="110">
        <v>1.867148180757331</v>
      </c>
      <c r="F1195" s="105" t="s">
        <v>2310</v>
      </c>
      <c r="G1195" s="105" t="b">
        <v>0</v>
      </c>
      <c r="H1195" s="105" t="b">
        <v>0</v>
      </c>
      <c r="I1195" s="105" t="b">
        <v>0</v>
      </c>
      <c r="J1195" s="105" t="b">
        <v>0</v>
      </c>
      <c r="K1195" s="105" t="b">
        <v>0</v>
      </c>
      <c r="L1195" s="105" t="b">
        <v>0</v>
      </c>
    </row>
    <row r="1196" spans="1:12" ht="15">
      <c r="A1196" s="105" t="s">
        <v>2367</v>
      </c>
      <c r="B1196" s="105" t="s">
        <v>2348</v>
      </c>
      <c r="C1196" s="105">
        <v>2</v>
      </c>
      <c r="D1196" s="110">
        <v>0.0006326061931745943</v>
      </c>
      <c r="E1196" s="110">
        <v>1.1556924648732523</v>
      </c>
      <c r="F1196" s="105" t="s">
        <v>2310</v>
      </c>
      <c r="G1196" s="105" t="b">
        <v>0</v>
      </c>
      <c r="H1196" s="105" t="b">
        <v>0</v>
      </c>
      <c r="I1196" s="105" t="b">
        <v>0</v>
      </c>
      <c r="J1196" s="105" t="b">
        <v>0</v>
      </c>
      <c r="K1196" s="105" t="b">
        <v>0</v>
      </c>
      <c r="L1196" s="105" t="b">
        <v>0</v>
      </c>
    </row>
    <row r="1197" spans="1:12" ht="15">
      <c r="A1197" s="105" t="s">
        <v>3256</v>
      </c>
      <c r="B1197" s="105" t="s">
        <v>2440</v>
      </c>
      <c r="C1197" s="105">
        <v>2</v>
      </c>
      <c r="D1197" s="110">
        <v>0.0006326061931745943</v>
      </c>
      <c r="E1197" s="110">
        <v>2.808026728638674</v>
      </c>
      <c r="F1197" s="105" t="s">
        <v>2310</v>
      </c>
      <c r="G1197" s="105" t="b">
        <v>0</v>
      </c>
      <c r="H1197" s="105" t="b">
        <v>0</v>
      </c>
      <c r="I1197" s="105" t="b">
        <v>0</v>
      </c>
      <c r="J1197" s="105" t="b">
        <v>0</v>
      </c>
      <c r="K1197" s="105" t="b">
        <v>0</v>
      </c>
      <c r="L1197" s="105" t="b">
        <v>0</v>
      </c>
    </row>
    <row r="1198" spans="1:12" ht="15">
      <c r="A1198" s="105" t="s">
        <v>2440</v>
      </c>
      <c r="B1198" s="105" t="s">
        <v>3257</v>
      </c>
      <c r="C1198" s="105">
        <v>2</v>
      </c>
      <c r="D1198" s="110">
        <v>0.0006326061931745943</v>
      </c>
      <c r="E1198" s="110">
        <v>2.808026728638674</v>
      </c>
      <c r="F1198" s="105" t="s">
        <v>2310</v>
      </c>
      <c r="G1198" s="105" t="b">
        <v>0</v>
      </c>
      <c r="H1198" s="105" t="b">
        <v>0</v>
      </c>
      <c r="I1198" s="105" t="b">
        <v>0</v>
      </c>
      <c r="J1198" s="105" t="b">
        <v>0</v>
      </c>
      <c r="K1198" s="105" t="b">
        <v>0</v>
      </c>
      <c r="L1198" s="105" t="b">
        <v>0</v>
      </c>
    </row>
    <row r="1199" spans="1:12" ht="15">
      <c r="A1199" s="105" t="s">
        <v>3257</v>
      </c>
      <c r="B1199" s="105" t="s">
        <v>2467</v>
      </c>
      <c r="C1199" s="105">
        <v>2</v>
      </c>
      <c r="D1199" s="110">
        <v>0.0006326061931745943</v>
      </c>
      <c r="E1199" s="110">
        <v>2.946329426804956</v>
      </c>
      <c r="F1199" s="105" t="s">
        <v>2310</v>
      </c>
      <c r="G1199" s="105" t="b">
        <v>0</v>
      </c>
      <c r="H1199" s="105" t="b">
        <v>0</v>
      </c>
      <c r="I1199" s="105" t="b">
        <v>0</v>
      </c>
      <c r="J1199" s="105" t="b">
        <v>0</v>
      </c>
      <c r="K1199" s="105" t="b">
        <v>0</v>
      </c>
      <c r="L1199" s="105" t="b">
        <v>0</v>
      </c>
    </row>
    <row r="1200" spans="1:12" ht="15">
      <c r="A1200" s="105" t="s">
        <v>2467</v>
      </c>
      <c r="B1200" s="105" t="s">
        <v>2598</v>
      </c>
      <c r="C1200" s="105">
        <v>2</v>
      </c>
      <c r="D1200" s="110">
        <v>0.0006326061931745943</v>
      </c>
      <c r="E1200" s="110">
        <v>2.418055649637912</v>
      </c>
      <c r="F1200" s="105" t="s">
        <v>2310</v>
      </c>
      <c r="G1200" s="105" t="b">
        <v>0</v>
      </c>
      <c r="H1200" s="105" t="b">
        <v>0</v>
      </c>
      <c r="I1200" s="105" t="b">
        <v>0</v>
      </c>
      <c r="J1200" s="105" t="b">
        <v>0</v>
      </c>
      <c r="K1200" s="105" t="b">
        <v>0</v>
      </c>
      <c r="L1200" s="105" t="b">
        <v>0</v>
      </c>
    </row>
    <row r="1201" spans="1:12" ht="15">
      <c r="A1201" s="105" t="s">
        <v>2598</v>
      </c>
      <c r="B1201" s="105" t="s">
        <v>2462</v>
      </c>
      <c r="C1201" s="105">
        <v>2</v>
      </c>
      <c r="D1201" s="110">
        <v>0.0006326061931745943</v>
      </c>
      <c r="E1201" s="110">
        <v>2.372298159077237</v>
      </c>
      <c r="F1201" s="105" t="s">
        <v>2310</v>
      </c>
      <c r="G1201" s="105" t="b">
        <v>0</v>
      </c>
      <c r="H1201" s="105" t="b">
        <v>0</v>
      </c>
      <c r="I1201" s="105" t="b">
        <v>0</v>
      </c>
      <c r="J1201" s="105" t="b">
        <v>0</v>
      </c>
      <c r="K1201" s="105" t="b">
        <v>0</v>
      </c>
      <c r="L1201" s="105" t="b">
        <v>0</v>
      </c>
    </row>
    <row r="1202" spans="1:12" ht="15">
      <c r="A1202" s="105" t="s">
        <v>2462</v>
      </c>
      <c r="B1202" s="105" t="s">
        <v>2818</v>
      </c>
      <c r="C1202" s="105">
        <v>2</v>
      </c>
      <c r="D1202" s="110">
        <v>0.0006326061931745943</v>
      </c>
      <c r="E1202" s="110">
        <v>2.673328154741218</v>
      </c>
      <c r="F1202" s="105" t="s">
        <v>2310</v>
      </c>
      <c r="G1202" s="105" t="b">
        <v>0</v>
      </c>
      <c r="H1202" s="105" t="b">
        <v>0</v>
      </c>
      <c r="I1202" s="105" t="b">
        <v>0</v>
      </c>
      <c r="J1202" s="105" t="b">
        <v>0</v>
      </c>
      <c r="K1202" s="105" t="b">
        <v>0</v>
      </c>
      <c r="L1202" s="105" t="b">
        <v>0</v>
      </c>
    </row>
    <row r="1203" spans="1:12" ht="15">
      <c r="A1203" s="105" t="s">
        <v>2818</v>
      </c>
      <c r="B1203" s="105" t="s">
        <v>2928</v>
      </c>
      <c r="C1203" s="105">
        <v>2</v>
      </c>
      <c r="D1203" s="110">
        <v>0.0006326061931745943</v>
      </c>
      <c r="E1203" s="110">
        <v>3.1962069000215556</v>
      </c>
      <c r="F1203" s="105" t="s">
        <v>2310</v>
      </c>
      <c r="G1203" s="105" t="b">
        <v>0</v>
      </c>
      <c r="H1203" s="105" t="b">
        <v>0</v>
      </c>
      <c r="I1203" s="105" t="b">
        <v>0</v>
      </c>
      <c r="J1203" s="105" t="b">
        <v>0</v>
      </c>
      <c r="K1203" s="105" t="b">
        <v>0</v>
      </c>
      <c r="L1203" s="105" t="b">
        <v>0</v>
      </c>
    </row>
    <row r="1204" spans="1:12" ht="15">
      <c r="A1204" s="105" t="s">
        <v>2928</v>
      </c>
      <c r="B1204" s="105" t="s">
        <v>2375</v>
      </c>
      <c r="C1204" s="105">
        <v>2</v>
      </c>
      <c r="D1204" s="110">
        <v>0.0006326061931745943</v>
      </c>
      <c r="E1204" s="110">
        <v>2.442879233362944</v>
      </c>
      <c r="F1204" s="105" t="s">
        <v>2310</v>
      </c>
      <c r="G1204" s="105" t="b">
        <v>0</v>
      </c>
      <c r="H1204" s="105" t="b">
        <v>0</v>
      </c>
      <c r="I1204" s="105" t="b">
        <v>0</v>
      </c>
      <c r="J1204" s="105" t="b">
        <v>0</v>
      </c>
      <c r="K1204" s="105" t="b">
        <v>0</v>
      </c>
      <c r="L1204" s="105" t="b">
        <v>0</v>
      </c>
    </row>
    <row r="1205" spans="1:12" ht="15">
      <c r="A1205" s="105" t="s">
        <v>2375</v>
      </c>
      <c r="B1205" s="105" t="s">
        <v>2712</v>
      </c>
      <c r="C1205" s="105">
        <v>2</v>
      </c>
      <c r="D1205" s="110">
        <v>0.0006326061931745943</v>
      </c>
      <c r="E1205" s="110">
        <v>2.205966737310712</v>
      </c>
      <c r="F1205" s="105" t="s">
        <v>2310</v>
      </c>
      <c r="G1205" s="105" t="b">
        <v>0</v>
      </c>
      <c r="H1205" s="105" t="b">
        <v>0</v>
      </c>
      <c r="I1205" s="105" t="b">
        <v>0</v>
      </c>
      <c r="J1205" s="105" t="b">
        <v>0</v>
      </c>
      <c r="K1205" s="105" t="b">
        <v>0</v>
      </c>
      <c r="L1205" s="105" t="b">
        <v>0</v>
      </c>
    </row>
    <row r="1206" spans="1:12" ht="15">
      <c r="A1206" s="105" t="s">
        <v>2712</v>
      </c>
      <c r="B1206" s="105" t="s">
        <v>2902</v>
      </c>
      <c r="C1206" s="105">
        <v>2</v>
      </c>
      <c r="D1206" s="110">
        <v>0.0006326061931745943</v>
      </c>
      <c r="E1206" s="110">
        <v>3.0712681634132557</v>
      </c>
      <c r="F1206" s="105" t="s">
        <v>2310</v>
      </c>
      <c r="G1206" s="105" t="b">
        <v>0</v>
      </c>
      <c r="H1206" s="105" t="b">
        <v>0</v>
      </c>
      <c r="I1206" s="105" t="b">
        <v>0</v>
      </c>
      <c r="J1206" s="105" t="b">
        <v>0</v>
      </c>
      <c r="K1206" s="105" t="b">
        <v>0</v>
      </c>
      <c r="L1206" s="105" t="b">
        <v>0</v>
      </c>
    </row>
    <row r="1207" spans="1:12" ht="15">
      <c r="A1207" s="105" t="s">
        <v>2902</v>
      </c>
      <c r="B1207" s="105" t="s">
        <v>2922</v>
      </c>
      <c r="C1207" s="105">
        <v>2</v>
      </c>
      <c r="D1207" s="110">
        <v>0.0006326061931745943</v>
      </c>
      <c r="E1207" s="110">
        <v>3.1962069000215556</v>
      </c>
      <c r="F1207" s="105" t="s">
        <v>2310</v>
      </c>
      <c r="G1207" s="105" t="b">
        <v>0</v>
      </c>
      <c r="H1207" s="105" t="b">
        <v>0</v>
      </c>
      <c r="I1207" s="105" t="b">
        <v>0</v>
      </c>
      <c r="J1207" s="105" t="b">
        <v>0</v>
      </c>
      <c r="K1207" s="105" t="b">
        <v>0</v>
      </c>
      <c r="L1207" s="105" t="b">
        <v>0</v>
      </c>
    </row>
    <row r="1208" spans="1:12" ht="15">
      <c r="A1208" s="105" t="s">
        <v>2922</v>
      </c>
      <c r="B1208" s="105" t="s">
        <v>2930</v>
      </c>
      <c r="C1208" s="105">
        <v>2</v>
      </c>
      <c r="D1208" s="110">
        <v>0.0006326061931745943</v>
      </c>
      <c r="E1208" s="110">
        <v>3.1962069000215556</v>
      </c>
      <c r="F1208" s="105" t="s">
        <v>2310</v>
      </c>
      <c r="G1208" s="105" t="b">
        <v>0</v>
      </c>
      <c r="H1208" s="105" t="b">
        <v>0</v>
      </c>
      <c r="I1208" s="105" t="b">
        <v>0</v>
      </c>
      <c r="J1208" s="105" t="b">
        <v>0</v>
      </c>
      <c r="K1208" s="105" t="b">
        <v>0</v>
      </c>
      <c r="L1208" s="105" t="b">
        <v>0</v>
      </c>
    </row>
    <row r="1209" spans="1:12" ht="15">
      <c r="A1209" s="105" t="s">
        <v>2930</v>
      </c>
      <c r="B1209" s="105" t="s">
        <v>2581</v>
      </c>
      <c r="C1209" s="105">
        <v>2</v>
      </c>
      <c r="D1209" s="110">
        <v>0.0006326061931745943</v>
      </c>
      <c r="E1209" s="110">
        <v>2.8951769043575744</v>
      </c>
      <c r="F1209" s="105" t="s">
        <v>2310</v>
      </c>
      <c r="G1209" s="105" t="b">
        <v>0</v>
      </c>
      <c r="H1209" s="105" t="b">
        <v>0</v>
      </c>
      <c r="I1209" s="105" t="b">
        <v>0</v>
      </c>
      <c r="J1209" s="105" t="b">
        <v>0</v>
      </c>
      <c r="K1209" s="105" t="b">
        <v>0</v>
      </c>
      <c r="L1209" s="105" t="b">
        <v>0</v>
      </c>
    </row>
    <row r="1210" spans="1:12" ht="15">
      <c r="A1210" s="105" t="s">
        <v>2581</v>
      </c>
      <c r="B1210" s="105" t="s">
        <v>3258</v>
      </c>
      <c r="C1210" s="105">
        <v>2</v>
      </c>
      <c r="D1210" s="110">
        <v>0.0006326061931745943</v>
      </c>
      <c r="E1210" s="110">
        <v>3.150449409460881</v>
      </c>
      <c r="F1210" s="105" t="s">
        <v>2310</v>
      </c>
      <c r="G1210" s="105" t="b">
        <v>0</v>
      </c>
      <c r="H1210" s="105" t="b">
        <v>0</v>
      </c>
      <c r="I1210" s="105" t="b">
        <v>0</v>
      </c>
      <c r="J1210" s="105" t="b">
        <v>0</v>
      </c>
      <c r="K1210" s="105" t="b">
        <v>0</v>
      </c>
      <c r="L1210" s="105" t="b">
        <v>0</v>
      </c>
    </row>
    <row r="1211" spans="1:12" ht="15">
      <c r="A1211" s="105" t="s">
        <v>3258</v>
      </c>
      <c r="B1211" s="105" t="s">
        <v>2931</v>
      </c>
      <c r="C1211" s="105">
        <v>2</v>
      </c>
      <c r="D1211" s="110">
        <v>0.0006326061931745943</v>
      </c>
      <c r="E1211" s="110">
        <v>3.372298159077237</v>
      </c>
      <c r="F1211" s="105" t="s">
        <v>2310</v>
      </c>
      <c r="G1211" s="105" t="b">
        <v>0</v>
      </c>
      <c r="H1211" s="105" t="b">
        <v>0</v>
      </c>
      <c r="I1211" s="105" t="b">
        <v>0</v>
      </c>
      <c r="J1211" s="105" t="b">
        <v>0</v>
      </c>
      <c r="K1211" s="105" t="b">
        <v>0</v>
      </c>
      <c r="L1211" s="105" t="b">
        <v>0</v>
      </c>
    </row>
    <row r="1212" spans="1:12" ht="15">
      <c r="A1212" s="105" t="s">
        <v>2931</v>
      </c>
      <c r="B1212" s="105" t="s">
        <v>2380</v>
      </c>
      <c r="C1212" s="105">
        <v>2</v>
      </c>
      <c r="D1212" s="110">
        <v>0.0006326061931745943</v>
      </c>
      <c r="E1212" s="110">
        <v>2.418055649637912</v>
      </c>
      <c r="F1212" s="105" t="s">
        <v>2310</v>
      </c>
      <c r="G1212" s="105" t="b">
        <v>0</v>
      </c>
      <c r="H1212" s="105" t="b">
        <v>0</v>
      </c>
      <c r="I1212" s="105" t="b">
        <v>0</v>
      </c>
      <c r="J1212" s="105" t="b">
        <v>0</v>
      </c>
      <c r="K1212" s="105" t="b">
        <v>0</v>
      </c>
      <c r="L1212" s="105" t="b">
        <v>0</v>
      </c>
    </row>
    <row r="1213" spans="1:12" ht="15">
      <c r="A1213" s="105" t="s">
        <v>2367</v>
      </c>
      <c r="B1213" s="105" t="s">
        <v>2474</v>
      </c>
      <c r="C1213" s="105">
        <v>2</v>
      </c>
      <c r="D1213" s="110">
        <v>0.0006326061931745943</v>
      </c>
      <c r="E1213" s="110">
        <v>1.832386074498119</v>
      </c>
      <c r="F1213" s="105" t="s">
        <v>2310</v>
      </c>
      <c r="G1213" s="105" t="b">
        <v>0</v>
      </c>
      <c r="H1213" s="105" t="b">
        <v>0</v>
      </c>
      <c r="I1213" s="105" t="b">
        <v>0</v>
      </c>
      <c r="J1213" s="105" t="b">
        <v>0</v>
      </c>
      <c r="K1213" s="105" t="b">
        <v>0</v>
      </c>
      <c r="L1213" s="105" t="b">
        <v>0</v>
      </c>
    </row>
    <row r="1214" spans="1:12" ht="15">
      <c r="A1214" s="105" t="s">
        <v>2474</v>
      </c>
      <c r="B1214" s="105" t="s">
        <v>2336</v>
      </c>
      <c r="C1214" s="105">
        <v>2</v>
      </c>
      <c r="D1214" s="110">
        <v>0.0006326061931745943</v>
      </c>
      <c r="E1214" s="110">
        <v>1.4480188730153554</v>
      </c>
      <c r="F1214" s="105" t="s">
        <v>2310</v>
      </c>
      <c r="G1214" s="105" t="b">
        <v>0</v>
      </c>
      <c r="H1214" s="105" t="b">
        <v>0</v>
      </c>
      <c r="I1214" s="105" t="b">
        <v>0</v>
      </c>
      <c r="J1214" s="105" t="b">
        <v>0</v>
      </c>
      <c r="K1214" s="105" t="b">
        <v>0</v>
      </c>
      <c r="L1214" s="105" t="b">
        <v>0</v>
      </c>
    </row>
    <row r="1215" spans="1:12" ht="15">
      <c r="A1215" s="105" t="s">
        <v>2352</v>
      </c>
      <c r="B1215" s="105" t="s">
        <v>2374</v>
      </c>
      <c r="C1215" s="105">
        <v>2</v>
      </c>
      <c r="D1215" s="110">
        <v>0.0006326061931745943</v>
      </c>
      <c r="E1215" s="110">
        <v>1.2841620703766856</v>
      </c>
      <c r="F1215" s="105" t="s">
        <v>2310</v>
      </c>
      <c r="G1215" s="105" t="b">
        <v>0</v>
      </c>
      <c r="H1215" s="105" t="b">
        <v>0</v>
      </c>
      <c r="I1215" s="105" t="b">
        <v>0</v>
      </c>
      <c r="J1215" s="105" t="b">
        <v>0</v>
      </c>
      <c r="K1215" s="105" t="b">
        <v>0</v>
      </c>
      <c r="L1215" s="105" t="b">
        <v>0</v>
      </c>
    </row>
    <row r="1216" spans="1:12" ht="15">
      <c r="A1216" s="105" t="s">
        <v>2374</v>
      </c>
      <c r="B1216" s="105" t="s">
        <v>2347</v>
      </c>
      <c r="C1216" s="105">
        <v>2</v>
      </c>
      <c r="D1216" s="110">
        <v>0.0006326061931745943</v>
      </c>
      <c r="E1216" s="110">
        <v>1.2812176897299044</v>
      </c>
      <c r="F1216" s="105" t="s">
        <v>2310</v>
      </c>
      <c r="G1216" s="105" t="b">
        <v>0</v>
      </c>
      <c r="H1216" s="105" t="b">
        <v>0</v>
      </c>
      <c r="I1216" s="105" t="b">
        <v>0</v>
      </c>
      <c r="J1216" s="105" t="b">
        <v>0</v>
      </c>
      <c r="K1216" s="105" t="b">
        <v>0</v>
      </c>
      <c r="L1216" s="105" t="b">
        <v>0</v>
      </c>
    </row>
    <row r="1217" spans="1:12" ht="15">
      <c r="A1217" s="105" t="s">
        <v>2347</v>
      </c>
      <c r="B1217" s="105" t="s">
        <v>2350</v>
      </c>
      <c r="C1217" s="105">
        <v>2</v>
      </c>
      <c r="D1217" s="110">
        <v>0.0006326061931745943</v>
      </c>
      <c r="E1217" s="110">
        <v>1.0391868958018153</v>
      </c>
      <c r="F1217" s="105" t="s">
        <v>2310</v>
      </c>
      <c r="G1217" s="105" t="b">
        <v>0</v>
      </c>
      <c r="H1217" s="105" t="b">
        <v>0</v>
      </c>
      <c r="I1217" s="105" t="b">
        <v>0</v>
      </c>
      <c r="J1217" s="105" t="b">
        <v>0</v>
      </c>
      <c r="K1217" s="105" t="b">
        <v>0</v>
      </c>
      <c r="L1217" s="105" t="b">
        <v>0</v>
      </c>
    </row>
    <row r="1218" spans="1:12" ht="15">
      <c r="A1218" s="105" t="s">
        <v>2405</v>
      </c>
      <c r="B1218" s="105" t="s">
        <v>2532</v>
      </c>
      <c r="C1218" s="105">
        <v>2</v>
      </c>
      <c r="D1218" s="110">
        <v>0.0006326061931745943</v>
      </c>
      <c r="E1218" s="110">
        <v>2.1292601103909425</v>
      </c>
      <c r="F1218" s="105" t="s">
        <v>2310</v>
      </c>
      <c r="G1218" s="105" t="b">
        <v>0</v>
      </c>
      <c r="H1218" s="105" t="b">
        <v>0</v>
      </c>
      <c r="I1218" s="105" t="b">
        <v>0</v>
      </c>
      <c r="J1218" s="105" t="b">
        <v>0</v>
      </c>
      <c r="K1218" s="105" t="b">
        <v>0</v>
      </c>
      <c r="L1218" s="105" t="b">
        <v>0</v>
      </c>
    </row>
    <row r="1219" spans="1:12" ht="15">
      <c r="A1219" s="105" t="s">
        <v>2778</v>
      </c>
      <c r="B1219" s="105" t="s">
        <v>3260</v>
      </c>
      <c r="C1219" s="105">
        <v>2</v>
      </c>
      <c r="D1219" s="110">
        <v>0.0006326061931745943</v>
      </c>
      <c r="E1219" s="110">
        <v>3.372298159077237</v>
      </c>
      <c r="F1219" s="105" t="s">
        <v>2310</v>
      </c>
      <c r="G1219" s="105" t="b">
        <v>0</v>
      </c>
      <c r="H1219" s="105" t="b">
        <v>0</v>
      </c>
      <c r="I1219" s="105" t="b">
        <v>0</v>
      </c>
      <c r="J1219" s="105" t="b">
        <v>0</v>
      </c>
      <c r="K1219" s="105" t="b">
        <v>1</v>
      </c>
      <c r="L1219" s="105" t="b">
        <v>0</v>
      </c>
    </row>
    <row r="1220" spans="1:12" ht="15">
      <c r="A1220" s="105" t="s">
        <v>3260</v>
      </c>
      <c r="B1220" s="105" t="s">
        <v>2338</v>
      </c>
      <c r="C1220" s="105">
        <v>2</v>
      </c>
      <c r="D1220" s="110">
        <v>0.0006326061931745943</v>
      </c>
      <c r="E1220" s="110">
        <v>2.168178176421312</v>
      </c>
      <c r="F1220" s="105" t="s">
        <v>2310</v>
      </c>
      <c r="G1220" s="105" t="b">
        <v>0</v>
      </c>
      <c r="H1220" s="105" t="b">
        <v>1</v>
      </c>
      <c r="I1220" s="105" t="b">
        <v>0</v>
      </c>
      <c r="J1220" s="105" t="b">
        <v>0</v>
      </c>
      <c r="K1220" s="105" t="b">
        <v>0</v>
      </c>
      <c r="L1220" s="105" t="b">
        <v>0</v>
      </c>
    </row>
    <row r="1221" spans="1:12" ht="15">
      <c r="A1221" s="105" t="s">
        <v>2338</v>
      </c>
      <c r="B1221" s="105" t="s">
        <v>2506</v>
      </c>
      <c r="C1221" s="105">
        <v>2</v>
      </c>
      <c r="D1221" s="110">
        <v>0.0006326061931745943</v>
      </c>
      <c r="E1221" s="110">
        <v>1.5483894181329183</v>
      </c>
      <c r="F1221" s="105" t="s">
        <v>2310</v>
      </c>
      <c r="G1221" s="105" t="b">
        <v>0</v>
      </c>
      <c r="H1221" s="105" t="b">
        <v>0</v>
      </c>
      <c r="I1221" s="105" t="b">
        <v>0</v>
      </c>
      <c r="J1221" s="105" t="b">
        <v>0</v>
      </c>
      <c r="K1221" s="105" t="b">
        <v>0</v>
      </c>
      <c r="L1221" s="105" t="b">
        <v>0</v>
      </c>
    </row>
    <row r="1222" spans="1:12" ht="15">
      <c r="A1222" s="105" t="s">
        <v>2506</v>
      </c>
      <c r="B1222" s="105" t="s">
        <v>2423</v>
      </c>
      <c r="C1222" s="105">
        <v>2</v>
      </c>
      <c r="D1222" s="110">
        <v>0.0006326061931745943</v>
      </c>
      <c r="E1222" s="110">
        <v>2.1334160701621</v>
      </c>
      <c r="F1222" s="105" t="s">
        <v>2310</v>
      </c>
      <c r="G1222" s="105" t="b">
        <v>0</v>
      </c>
      <c r="H1222" s="105" t="b">
        <v>0</v>
      </c>
      <c r="I1222" s="105" t="b">
        <v>0</v>
      </c>
      <c r="J1222" s="105" t="b">
        <v>0</v>
      </c>
      <c r="K1222" s="105" t="b">
        <v>0</v>
      </c>
      <c r="L1222" s="105" t="b">
        <v>0</v>
      </c>
    </row>
    <row r="1223" spans="1:12" ht="15">
      <c r="A1223" s="105" t="s">
        <v>2423</v>
      </c>
      <c r="B1223" s="105" t="s">
        <v>2560</v>
      </c>
      <c r="C1223" s="105">
        <v>2</v>
      </c>
      <c r="D1223" s="110">
        <v>0.0006326061931745943</v>
      </c>
      <c r="E1223" s="110">
        <v>2.337536052818025</v>
      </c>
      <c r="F1223" s="105" t="s">
        <v>2310</v>
      </c>
      <c r="G1223" s="105" t="b">
        <v>0</v>
      </c>
      <c r="H1223" s="105" t="b">
        <v>0</v>
      </c>
      <c r="I1223" s="105" t="b">
        <v>0</v>
      </c>
      <c r="J1223" s="105" t="b">
        <v>0</v>
      </c>
      <c r="K1223" s="105" t="b">
        <v>0</v>
      </c>
      <c r="L1223" s="105" t="b">
        <v>0</v>
      </c>
    </row>
    <row r="1224" spans="1:12" ht="15">
      <c r="A1224" s="105" t="s">
        <v>2560</v>
      </c>
      <c r="B1224" s="105" t="s">
        <v>2482</v>
      </c>
      <c r="C1224" s="105">
        <v>2</v>
      </c>
      <c r="D1224" s="110">
        <v>0.0006326061931745943</v>
      </c>
      <c r="E1224" s="110">
        <v>2.418055649637912</v>
      </c>
      <c r="F1224" s="105" t="s">
        <v>2310</v>
      </c>
      <c r="G1224" s="105" t="b">
        <v>0</v>
      </c>
      <c r="H1224" s="105" t="b">
        <v>0</v>
      </c>
      <c r="I1224" s="105" t="b">
        <v>0</v>
      </c>
      <c r="J1224" s="105" t="b">
        <v>0</v>
      </c>
      <c r="K1224" s="105" t="b">
        <v>0</v>
      </c>
      <c r="L1224" s="105" t="b">
        <v>0</v>
      </c>
    </row>
    <row r="1225" spans="1:12" ht="15">
      <c r="A1225" s="105" t="s">
        <v>2890</v>
      </c>
      <c r="B1225" s="105" t="s">
        <v>3261</v>
      </c>
      <c r="C1225" s="105">
        <v>2</v>
      </c>
      <c r="D1225" s="110">
        <v>0.0006326061931745943</v>
      </c>
      <c r="E1225" s="110">
        <v>3.372298159077237</v>
      </c>
      <c r="F1225" s="105" t="s">
        <v>2310</v>
      </c>
      <c r="G1225" s="105" t="b">
        <v>0</v>
      </c>
      <c r="H1225" s="105" t="b">
        <v>0</v>
      </c>
      <c r="I1225" s="105" t="b">
        <v>0</v>
      </c>
      <c r="J1225" s="105" t="b">
        <v>0</v>
      </c>
      <c r="K1225" s="105" t="b">
        <v>0</v>
      </c>
      <c r="L1225" s="105" t="b">
        <v>0</v>
      </c>
    </row>
    <row r="1226" spans="1:12" ht="15">
      <c r="A1226" s="105" t="s">
        <v>2391</v>
      </c>
      <c r="B1226" s="105" t="s">
        <v>2347</v>
      </c>
      <c r="C1226" s="105">
        <v>2</v>
      </c>
      <c r="D1226" s="110">
        <v>0.0006326061931745943</v>
      </c>
      <c r="E1226" s="110">
        <v>1.3517987640156117</v>
      </c>
      <c r="F1226" s="105" t="s">
        <v>2310</v>
      </c>
      <c r="G1226" s="105" t="b">
        <v>0</v>
      </c>
      <c r="H1226" s="105" t="b">
        <v>0</v>
      </c>
      <c r="I1226" s="105" t="b">
        <v>0</v>
      </c>
      <c r="J1226" s="105" t="b">
        <v>0</v>
      </c>
      <c r="K1226" s="105" t="b">
        <v>0</v>
      </c>
      <c r="L1226" s="105" t="b">
        <v>0</v>
      </c>
    </row>
    <row r="1227" spans="1:12" ht="15">
      <c r="A1227" s="105" t="s">
        <v>2418</v>
      </c>
      <c r="B1227" s="105" t="s">
        <v>2380</v>
      </c>
      <c r="C1227" s="105">
        <v>2</v>
      </c>
      <c r="D1227" s="110">
        <v>0.0006326061931745943</v>
      </c>
      <c r="E1227" s="110">
        <v>1.8951769043575744</v>
      </c>
      <c r="F1227" s="105" t="s">
        <v>2310</v>
      </c>
      <c r="G1227" s="105" t="b">
        <v>0</v>
      </c>
      <c r="H1227" s="105" t="b">
        <v>0</v>
      </c>
      <c r="I1227" s="105" t="b">
        <v>0</v>
      </c>
      <c r="J1227" s="105" t="b">
        <v>0</v>
      </c>
      <c r="K1227" s="105" t="b">
        <v>0</v>
      </c>
      <c r="L1227" s="105" t="b">
        <v>0</v>
      </c>
    </row>
    <row r="1228" spans="1:12" ht="15">
      <c r="A1228" s="105" t="s">
        <v>3262</v>
      </c>
      <c r="B1228" s="105" t="s">
        <v>2757</v>
      </c>
      <c r="C1228" s="105">
        <v>2</v>
      </c>
      <c r="D1228" s="110">
        <v>0.0006326061931745943</v>
      </c>
      <c r="E1228" s="110">
        <v>3.247359422468937</v>
      </c>
      <c r="F1228" s="105" t="s">
        <v>2310</v>
      </c>
      <c r="G1228" s="105" t="b">
        <v>0</v>
      </c>
      <c r="H1228" s="105" t="b">
        <v>0</v>
      </c>
      <c r="I1228" s="105" t="b">
        <v>0</v>
      </c>
      <c r="J1228" s="105" t="b">
        <v>1</v>
      </c>
      <c r="K1228" s="105" t="b">
        <v>0</v>
      </c>
      <c r="L1228" s="105" t="b">
        <v>0</v>
      </c>
    </row>
    <row r="1229" spans="1:12" ht="15">
      <c r="A1229" s="105" t="s">
        <v>2757</v>
      </c>
      <c r="B1229" s="105" t="s">
        <v>2574</v>
      </c>
      <c r="C1229" s="105">
        <v>2</v>
      </c>
      <c r="D1229" s="110">
        <v>0.0006326061931745943</v>
      </c>
      <c r="E1229" s="110">
        <v>2.8494194137968996</v>
      </c>
      <c r="F1229" s="105" t="s">
        <v>2310</v>
      </c>
      <c r="G1229" s="105" t="b">
        <v>1</v>
      </c>
      <c r="H1229" s="105" t="b">
        <v>0</v>
      </c>
      <c r="I1229" s="105" t="b">
        <v>0</v>
      </c>
      <c r="J1229" s="105" t="b">
        <v>0</v>
      </c>
      <c r="K1229" s="105" t="b">
        <v>0</v>
      </c>
      <c r="L1229" s="105" t="b">
        <v>0</v>
      </c>
    </row>
    <row r="1230" spans="1:12" ht="15">
      <c r="A1230" s="105" t="s">
        <v>2395</v>
      </c>
      <c r="B1230" s="105" t="s">
        <v>2333</v>
      </c>
      <c r="C1230" s="105">
        <v>2</v>
      </c>
      <c r="D1230" s="110">
        <v>0.0006326061931745943</v>
      </c>
      <c r="E1230" s="110">
        <v>1.0874915753763705</v>
      </c>
      <c r="F1230" s="105" t="s">
        <v>2310</v>
      </c>
      <c r="G1230" s="105" t="b">
        <v>0</v>
      </c>
      <c r="H1230" s="105" t="b">
        <v>0</v>
      </c>
      <c r="I1230" s="105" t="b">
        <v>0</v>
      </c>
      <c r="J1230" s="105" t="b">
        <v>0</v>
      </c>
      <c r="K1230" s="105" t="b">
        <v>0</v>
      </c>
      <c r="L1230" s="105" t="b">
        <v>0</v>
      </c>
    </row>
    <row r="1231" spans="1:12" ht="15">
      <c r="A1231" s="105" t="s">
        <v>2613</v>
      </c>
      <c r="B1231" s="105" t="s">
        <v>2426</v>
      </c>
      <c r="C1231" s="105">
        <v>2</v>
      </c>
      <c r="D1231" s="110">
        <v>0.0006326061931745943</v>
      </c>
      <c r="E1231" s="110">
        <v>2.372298159077237</v>
      </c>
      <c r="F1231" s="105" t="s">
        <v>2310</v>
      </c>
      <c r="G1231" s="105" t="b">
        <v>0</v>
      </c>
      <c r="H1231" s="105" t="b">
        <v>0</v>
      </c>
      <c r="I1231" s="105" t="b">
        <v>0</v>
      </c>
      <c r="J1231" s="105" t="b">
        <v>0</v>
      </c>
      <c r="K1231" s="105" t="b">
        <v>0</v>
      </c>
      <c r="L1231" s="105" t="b">
        <v>0</v>
      </c>
    </row>
    <row r="1232" spans="1:12" ht="15">
      <c r="A1232" s="105" t="s">
        <v>2503</v>
      </c>
      <c r="B1232" s="105" t="s">
        <v>2449</v>
      </c>
      <c r="C1232" s="105">
        <v>2</v>
      </c>
      <c r="D1232" s="110">
        <v>0.0006326061931745943</v>
      </c>
      <c r="E1232" s="110">
        <v>2.205966737310712</v>
      </c>
      <c r="F1232" s="105" t="s">
        <v>2310</v>
      </c>
      <c r="G1232" s="105" t="b">
        <v>0</v>
      </c>
      <c r="H1232" s="105" t="b">
        <v>1</v>
      </c>
      <c r="I1232" s="105" t="b">
        <v>0</v>
      </c>
      <c r="J1232" s="105" t="b">
        <v>0</v>
      </c>
      <c r="K1232" s="105" t="b">
        <v>0</v>
      </c>
      <c r="L1232" s="105" t="b">
        <v>0</v>
      </c>
    </row>
    <row r="1233" spans="1:12" ht="15">
      <c r="A1233" s="105" t="s">
        <v>2655</v>
      </c>
      <c r="B1233" s="105" t="s">
        <v>2382</v>
      </c>
      <c r="C1233" s="105">
        <v>2</v>
      </c>
      <c r="D1233" s="110">
        <v>0.0006326061931745943</v>
      </c>
      <c r="E1233" s="110">
        <v>2.1504494094608804</v>
      </c>
      <c r="F1233" s="105" t="s">
        <v>2310</v>
      </c>
      <c r="G1233" s="105" t="b">
        <v>0</v>
      </c>
      <c r="H1233" s="105" t="b">
        <v>0</v>
      </c>
      <c r="I1233" s="105" t="b">
        <v>0</v>
      </c>
      <c r="J1233" s="105" t="b">
        <v>0</v>
      </c>
      <c r="K1233" s="105" t="b">
        <v>0</v>
      </c>
      <c r="L1233" s="105" t="b">
        <v>0</v>
      </c>
    </row>
    <row r="1234" spans="1:12" ht="15">
      <c r="A1234" s="105" t="s">
        <v>2353</v>
      </c>
      <c r="B1234" s="105" t="s">
        <v>3252</v>
      </c>
      <c r="C1234" s="105">
        <v>2</v>
      </c>
      <c r="D1234" s="110">
        <v>0.0006326061931745943</v>
      </c>
      <c r="E1234" s="110">
        <v>2.330905473919012</v>
      </c>
      <c r="F1234" s="105" t="s">
        <v>2310</v>
      </c>
      <c r="G1234" s="105" t="b">
        <v>0</v>
      </c>
      <c r="H1234" s="105" t="b">
        <v>0</v>
      </c>
      <c r="I1234" s="105" t="b">
        <v>0</v>
      </c>
      <c r="J1234" s="105" t="b">
        <v>0</v>
      </c>
      <c r="K1234" s="105" t="b">
        <v>0</v>
      </c>
      <c r="L1234" s="105" t="b">
        <v>0</v>
      </c>
    </row>
    <row r="1235" spans="1:12" ht="15">
      <c r="A1235" s="105" t="s">
        <v>3252</v>
      </c>
      <c r="B1235" s="105" t="s">
        <v>2456</v>
      </c>
      <c r="C1235" s="105">
        <v>2</v>
      </c>
      <c r="D1235" s="110">
        <v>0.0006326061931745943</v>
      </c>
      <c r="E1235" s="110">
        <v>2.8951769043575744</v>
      </c>
      <c r="F1235" s="105" t="s">
        <v>2310</v>
      </c>
      <c r="G1235" s="105" t="b">
        <v>0</v>
      </c>
      <c r="H1235" s="105" t="b">
        <v>0</v>
      </c>
      <c r="I1235" s="105" t="b">
        <v>0</v>
      </c>
      <c r="J1235" s="105" t="b">
        <v>0</v>
      </c>
      <c r="K1235" s="105" t="b">
        <v>0</v>
      </c>
      <c r="L1235" s="105" t="b">
        <v>0</v>
      </c>
    </row>
    <row r="1236" spans="1:12" ht="15">
      <c r="A1236" s="105" t="s">
        <v>2814</v>
      </c>
      <c r="B1236" s="105" t="s">
        <v>2570</v>
      </c>
      <c r="C1236" s="105">
        <v>2</v>
      </c>
      <c r="D1236" s="110">
        <v>0.0006326061931745943</v>
      </c>
      <c r="E1236" s="110">
        <v>2.9743581504051995</v>
      </c>
      <c r="F1236" s="105" t="s">
        <v>2310</v>
      </c>
      <c r="G1236" s="105" t="b">
        <v>0</v>
      </c>
      <c r="H1236" s="105" t="b">
        <v>0</v>
      </c>
      <c r="I1236" s="105" t="b">
        <v>0</v>
      </c>
      <c r="J1236" s="105" t="b">
        <v>1</v>
      </c>
      <c r="K1236" s="105" t="b">
        <v>0</v>
      </c>
      <c r="L1236" s="105" t="b">
        <v>0</v>
      </c>
    </row>
    <row r="1237" spans="1:12" ht="15">
      <c r="A1237" s="105" t="s">
        <v>2774</v>
      </c>
      <c r="B1237" s="105" t="s">
        <v>2402</v>
      </c>
      <c r="C1237" s="105">
        <v>2</v>
      </c>
      <c r="D1237" s="110">
        <v>0.0006326061931745943</v>
      </c>
      <c r="E1237" s="110">
        <v>2.52720011906298</v>
      </c>
      <c r="F1237" s="105" t="s">
        <v>2310</v>
      </c>
      <c r="G1237" s="105" t="b">
        <v>0</v>
      </c>
      <c r="H1237" s="105" t="b">
        <v>0</v>
      </c>
      <c r="I1237" s="105" t="b">
        <v>0</v>
      </c>
      <c r="J1237" s="105" t="b">
        <v>0</v>
      </c>
      <c r="K1237" s="105" t="b">
        <v>0</v>
      </c>
      <c r="L1237" s="105" t="b">
        <v>0</v>
      </c>
    </row>
    <row r="1238" spans="1:12" ht="15">
      <c r="A1238" s="105" t="s">
        <v>2410</v>
      </c>
      <c r="B1238" s="105" t="s">
        <v>2628</v>
      </c>
      <c r="C1238" s="105">
        <v>2</v>
      </c>
      <c r="D1238" s="110">
        <v>0.0006326061931745943</v>
      </c>
      <c r="E1238" s="110">
        <v>2.305351369446624</v>
      </c>
      <c r="F1238" s="105" t="s">
        <v>2310</v>
      </c>
      <c r="G1238" s="105" t="b">
        <v>0</v>
      </c>
      <c r="H1238" s="105" t="b">
        <v>0</v>
      </c>
      <c r="I1238" s="105" t="b">
        <v>0</v>
      </c>
      <c r="J1238" s="105" t="b">
        <v>0</v>
      </c>
      <c r="K1238" s="105" t="b">
        <v>0</v>
      </c>
      <c r="L1238" s="105" t="b">
        <v>0</v>
      </c>
    </row>
    <row r="1239" spans="1:12" ht="15">
      <c r="A1239" s="105" t="s">
        <v>2897</v>
      </c>
      <c r="B1239" s="105" t="s">
        <v>2340</v>
      </c>
      <c r="C1239" s="105">
        <v>2</v>
      </c>
      <c r="D1239" s="110">
        <v>0.0006326061931745943</v>
      </c>
      <c r="E1239" s="110">
        <v>1.9831320747127046</v>
      </c>
      <c r="F1239" s="105" t="s">
        <v>2310</v>
      </c>
      <c r="G1239" s="105" t="b">
        <v>0</v>
      </c>
      <c r="H1239" s="105" t="b">
        <v>0</v>
      </c>
      <c r="I1239" s="105" t="b">
        <v>0</v>
      </c>
      <c r="J1239" s="105" t="b">
        <v>0</v>
      </c>
      <c r="K1239" s="105" t="b">
        <v>0</v>
      </c>
      <c r="L1239" s="105" t="b">
        <v>0</v>
      </c>
    </row>
    <row r="1240" spans="1:12" ht="15">
      <c r="A1240" s="105" t="s">
        <v>2628</v>
      </c>
      <c r="B1240" s="105" t="s">
        <v>2419</v>
      </c>
      <c r="C1240" s="105">
        <v>2</v>
      </c>
      <c r="D1240" s="110">
        <v>0.0006326061931745943</v>
      </c>
      <c r="E1240" s="110">
        <v>2.337536052818025</v>
      </c>
      <c r="F1240" s="105" t="s">
        <v>2310</v>
      </c>
      <c r="G1240" s="105" t="b">
        <v>0</v>
      </c>
      <c r="H1240" s="105" t="b">
        <v>0</v>
      </c>
      <c r="I1240" s="105" t="b">
        <v>0</v>
      </c>
      <c r="J1240" s="105" t="b">
        <v>0</v>
      </c>
      <c r="K1240" s="105" t="b">
        <v>1</v>
      </c>
      <c r="L1240" s="105" t="b">
        <v>0</v>
      </c>
    </row>
    <row r="1241" spans="1:12" ht="15">
      <c r="A1241" s="105" t="s">
        <v>2381</v>
      </c>
      <c r="B1241" s="105" t="s">
        <v>2408</v>
      </c>
      <c r="C1241" s="105">
        <v>2</v>
      </c>
      <c r="D1241" s="110">
        <v>0.0006326061931745943</v>
      </c>
      <c r="E1241" s="110">
        <v>1.6733281547412182</v>
      </c>
      <c r="F1241" s="105" t="s">
        <v>2310</v>
      </c>
      <c r="G1241" s="105" t="b">
        <v>0</v>
      </c>
      <c r="H1241" s="105" t="b">
        <v>0</v>
      </c>
      <c r="I1241" s="105" t="b">
        <v>0</v>
      </c>
      <c r="J1241" s="105" t="b">
        <v>0</v>
      </c>
      <c r="K1241" s="105" t="b">
        <v>0</v>
      </c>
      <c r="L1241" s="105" t="b">
        <v>0</v>
      </c>
    </row>
    <row r="1242" spans="1:12" ht="15">
      <c r="A1242" s="105" t="s">
        <v>2333</v>
      </c>
      <c r="B1242" s="105" t="s">
        <v>2443</v>
      </c>
      <c r="C1242" s="105">
        <v>2</v>
      </c>
      <c r="D1242" s="110">
        <v>0.0006326061931745943</v>
      </c>
      <c r="E1242" s="110">
        <v>1.289512788760787</v>
      </c>
      <c r="F1242" s="105" t="s">
        <v>2310</v>
      </c>
      <c r="G1242" s="105" t="b">
        <v>0</v>
      </c>
      <c r="H1242" s="105" t="b">
        <v>0</v>
      </c>
      <c r="I1242" s="105" t="b">
        <v>0</v>
      </c>
      <c r="J1242" s="105" t="b">
        <v>0</v>
      </c>
      <c r="K1242" s="105" t="b">
        <v>0</v>
      </c>
      <c r="L1242" s="105" t="b">
        <v>0</v>
      </c>
    </row>
    <row r="1243" spans="1:12" ht="15">
      <c r="A1243" s="105" t="s">
        <v>3216</v>
      </c>
      <c r="B1243" s="105" t="s">
        <v>2343</v>
      </c>
      <c r="C1243" s="105">
        <v>2</v>
      </c>
      <c r="D1243" s="110">
        <v>0.0006326061931745943</v>
      </c>
      <c r="E1243" s="110">
        <v>2.215950958217313</v>
      </c>
      <c r="F1243" s="105" t="s">
        <v>2310</v>
      </c>
      <c r="G1243" s="105" t="b">
        <v>0</v>
      </c>
      <c r="H1243" s="105" t="b">
        <v>0</v>
      </c>
      <c r="I1243" s="105" t="b">
        <v>0</v>
      </c>
      <c r="J1243" s="105" t="b">
        <v>0</v>
      </c>
      <c r="K1243" s="105" t="b">
        <v>0</v>
      </c>
      <c r="L1243" s="105" t="b">
        <v>0</v>
      </c>
    </row>
    <row r="1244" spans="1:12" ht="15">
      <c r="A1244" s="105" t="s">
        <v>2361</v>
      </c>
      <c r="B1244" s="105" t="s">
        <v>2747</v>
      </c>
      <c r="C1244" s="105">
        <v>2</v>
      </c>
      <c r="D1244" s="110">
        <v>0.0006326061931745943</v>
      </c>
      <c r="E1244" s="110">
        <v>2.0570277242986457</v>
      </c>
      <c r="F1244" s="105" t="s">
        <v>2310</v>
      </c>
      <c r="G1244" s="105" t="b">
        <v>0</v>
      </c>
      <c r="H1244" s="105" t="b">
        <v>0</v>
      </c>
      <c r="I1244" s="105" t="b">
        <v>0</v>
      </c>
      <c r="J1244" s="105" t="b">
        <v>0</v>
      </c>
      <c r="K1244" s="105" t="b">
        <v>0</v>
      </c>
      <c r="L1244" s="105" t="b">
        <v>0</v>
      </c>
    </row>
    <row r="1245" spans="1:12" ht="15">
      <c r="A1245" s="105" t="s">
        <v>2747</v>
      </c>
      <c r="B1245" s="105" t="s">
        <v>3236</v>
      </c>
      <c r="C1245" s="105">
        <v>2</v>
      </c>
      <c r="D1245" s="110">
        <v>0.0006326061931745943</v>
      </c>
      <c r="E1245" s="110">
        <v>3.247359422468937</v>
      </c>
      <c r="F1245" s="105" t="s">
        <v>2310</v>
      </c>
      <c r="G1245" s="105" t="b">
        <v>0</v>
      </c>
      <c r="H1245" s="105" t="b">
        <v>0</v>
      </c>
      <c r="I1245" s="105" t="b">
        <v>0</v>
      </c>
      <c r="J1245" s="105" t="b">
        <v>0</v>
      </c>
      <c r="K1245" s="105" t="b">
        <v>0</v>
      </c>
      <c r="L1245" s="105" t="b">
        <v>0</v>
      </c>
    </row>
    <row r="1246" spans="1:12" ht="15">
      <c r="A1246" s="105" t="s">
        <v>3236</v>
      </c>
      <c r="B1246" s="105" t="s">
        <v>2333</v>
      </c>
      <c r="C1246" s="105">
        <v>2</v>
      </c>
      <c r="D1246" s="110">
        <v>0.0006326061931745943</v>
      </c>
      <c r="E1246" s="110">
        <v>2.016910501090663</v>
      </c>
      <c r="F1246" s="105" t="s">
        <v>2310</v>
      </c>
      <c r="G1246" s="105" t="b">
        <v>0</v>
      </c>
      <c r="H1246" s="105" t="b">
        <v>0</v>
      </c>
      <c r="I1246" s="105" t="b">
        <v>0</v>
      </c>
      <c r="J1246" s="105" t="b">
        <v>0</v>
      </c>
      <c r="K1246" s="105" t="b">
        <v>0</v>
      </c>
      <c r="L1246" s="105" t="b">
        <v>0</v>
      </c>
    </row>
    <row r="1247" spans="1:12" ht="15">
      <c r="A1247" s="105" t="s">
        <v>2333</v>
      </c>
      <c r="B1247" s="105" t="s">
        <v>3237</v>
      </c>
      <c r="C1247" s="105">
        <v>2</v>
      </c>
      <c r="D1247" s="110">
        <v>0.0006326061931745943</v>
      </c>
      <c r="E1247" s="110">
        <v>2.029875478255031</v>
      </c>
      <c r="F1247" s="105" t="s">
        <v>2310</v>
      </c>
      <c r="G1247" s="105" t="b">
        <v>0</v>
      </c>
      <c r="H1247" s="105" t="b">
        <v>0</v>
      </c>
      <c r="I1247" s="105" t="b">
        <v>0</v>
      </c>
      <c r="J1247" s="105" t="b">
        <v>0</v>
      </c>
      <c r="K1247" s="105" t="b">
        <v>0</v>
      </c>
      <c r="L1247" s="105" t="b">
        <v>0</v>
      </c>
    </row>
    <row r="1248" spans="1:12" ht="15">
      <c r="A1248" s="105" t="s">
        <v>3237</v>
      </c>
      <c r="B1248" s="105" t="s">
        <v>2904</v>
      </c>
      <c r="C1248" s="105">
        <v>2</v>
      </c>
      <c r="D1248" s="110">
        <v>0.0006326061931745943</v>
      </c>
      <c r="E1248" s="110">
        <v>3.372298159077237</v>
      </c>
      <c r="F1248" s="105" t="s">
        <v>2310</v>
      </c>
      <c r="G1248" s="105" t="b">
        <v>0</v>
      </c>
      <c r="H1248" s="105" t="b">
        <v>0</v>
      </c>
      <c r="I1248" s="105" t="b">
        <v>0</v>
      </c>
      <c r="J1248" s="105" t="b">
        <v>0</v>
      </c>
      <c r="K1248" s="105" t="b">
        <v>0</v>
      </c>
      <c r="L1248" s="105" t="b">
        <v>0</v>
      </c>
    </row>
    <row r="1249" spans="1:12" ht="15">
      <c r="A1249" s="105" t="s">
        <v>2904</v>
      </c>
      <c r="B1249" s="105" t="s">
        <v>2384</v>
      </c>
      <c r="C1249" s="105">
        <v>2</v>
      </c>
      <c r="D1249" s="110">
        <v>0.0006326061931745943</v>
      </c>
      <c r="E1249" s="110">
        <v>2.52720011906298</v>
      </c>
      <c r="F1249" s="105" t="s">
        <v>2310</v>
      </c>
      <c r="G1249" s="105" t="b">
        <v>0</v>
      </c>
      <c r="H1249" s="105" t="b">
        <v>0</v>
      </c>
      <c r="I1249" s="105" t="b">
        <v>0</v>
      </c>
      <c r="J1249" s="105" t="b">
        <v>0</v>
      </c>
      <c r="K1249" s="105" t="b">
        <v>0</v>
      </c>
      <c r="L1249" s="105" t="b">
        <v>0</v>
      </c>
    </row>
    <row r="1250" spans="1:12" ht="15">
      <c r="A1250" s="105" t="s">
        <v>2384</v>
      </c>
      <c r="B1250" s="105" t="s">
        <v>2464</v>
      </c>
      <c r="C1250" s="105">
        <v>2</v>
      </c>
      <c r="D1250" s="110">
        <v>0.0006326061931745943</v>
      </c>
      <c r="E1250" s="110">
        <v>1.9463294268049558</v>
      </c>
      <c r="F1250" s="105" t="s">
        <v>2310</v>
      </c>
      <c r="G1250" s="105" t="b">
        <v>0</v>
      </c>
      <c r="H1250" s="105" t="b">
        <v>0</v>
      </c>
      <c r="I1250" s="105" t="b">
        <v>0</v>
      </c>
      <c r="J1250" s="105" t="b">
        <v>0</v>
      </c>
      <c r="K1250" s="105" t="b">
        <v>0</v>
      </c>
      <c r="L1250" s="105" t="b">
        <v>0</v>
      </c>
    </row>
    <row r="1251" spans="1:12" ht="15">
      <c r="A1251" s="105" t="s">
        <v>2330</v>
      </c>
      <c r="B1251" s="105" t="s">
        <v>2333</v>
      </c>
      <c r="C1251" s="105">
        <v>2</v>
      </c>
      <c r="D1251" s="110">
        <v>0.0006326061931745943</v>
      </c>
      <c r="E1251" s="110">
        <v>0.2765478115964193</v>
      </c>
      <c r="F1251" s="105" t="s">
        <v>2310</v>
      </c>
      <c r="G1251" s="105" t="b">
        <v>0</v>
      </c>
      <c r="H1251" s="105" t="b">
        <v>0</v>
      </c>
      <c r="I1251" s="105" t="b">
        <v>0</v>
      </c>
      <c r="J1251" s="105" t="b">
        <v>0</v>
      </c>
      <c r="K1251" s="105" t="b">
        <v>0</v>
      </c>
      <c r="L1251" s="105" t="b">
        <v>0</v>
      </c>
    </row>
    <row r="1252" spans="1:12" ht="15">
      <c r="A1252" s="105" t="s">
        <v>2333</v>
      </c>
      <c r="B1252" s="105" t="s">
        <v>2745</v>
      </c>
      <c r="C1252" s="105">
        <v>2</v>
      </c>
      <c r="D1252" s="110">
        <v>0.0006326061931745943</v>
      </c>
      <c r="E1252" s="110">
        <v>1.7288454825910495</v>
      </c>
      <c r="F1252" s="105" t="s">
        <v>2310</v>
      </c>
      <c r="G1252" s="105" t="b">
        <v>0</v>
      </c>
      <c r="H1252" s="105" t="b">
        <v>0</v>
      </c>
      <c r="I1252" s="105" t="b">
        <v>0</v>
      </c>
      <c r="J1252" s="105" t="b">
        <v>0</v>
      </c>
      <c r="K1252" s="105" t="b">
        <v>0</v>
      </c>
      <c r="L1252" s="105" t="b">
        <v>0</v>
      </c>
    </row>
    <row r="1253" spans="1:12" ht="15">
      <c r="A1253" s="105" t="s">
        <v>2745</v>
      </c>
      <c r="B1253" s="105" t="s">
        <v>2335</v>
      </c>
      <c r="C1253" s="105">
        <v>2</v>
      </c>
      <c r="D1253" s="110">
        <v>0.0006326061931745943</v>
      </c>
      <c r="E1253" s="110">
        <v>1.7702381677492747</v>
      </c>
      <c r="F1253" s="105" t="s">
        <v>2310</v>
      </c>
      <c r="G1253" s="105" t="b">
        <v>0</v>
      </c>
      <c r="H1253" s="105" t="b">
        <v>0</v>
      </c>
      <c r="I1253" s="105" t="b">
        <v>0</v>
      </c>
      <c r="J1253" s="105" t="b">
        <v>0</v>
      </c>
      <c r="K1253" s="105" t="b">
        <v>0</v>
      </c>
      <c r="L1253" s="105" t="b">
        <v>0</v>
      </c>
    </row>
    <row r="1254" spans="1:12" ht="15">
      <c r="A1254" s="105" t="s">
        <v>2519</v>
      </c>
      <c r="B1254" s="105" t="s">
        <v>2402</v>
      </c>
      <c r="C1254" s="105">
        <v>2</v>
      </c>
      <c r="D1254" s="110">
        <v>0.0006326061931745943</v>
      </c>
      <c r="E1254" s="110">
        <v>2.101231386790699</v>
      </c>
      <c r="F1254" s="105" t="s">
        <v>2310</v>
      </c>
      <c r="G1254" s="105" t="b">
        <v>0</v>
      </c>
      <c r="H1254" s="105" t="b">
        <v>0</v>
      </c>
      <c r="I1254" s="105" t="b">
        <v>0</v>
      </c>
      <c r="J1254" s="105" t="b">
        <v>0</v>
      </c>
      <c r="K1254" s="105" t="b">
        <v>0</v>
      </c>
      <c r="L1254" s="105" t="b">
        <v>0</v>
      </c>
    </row>
    <row r="1255" spans="1:12" ht="15">
      <c r="A1255" s="105" t="s">
        <v>2558</v>
      </c>
      <c r="B1255" s="105" t="s">
        <v>2447</v>
      </c>
      <c r="C1255" s="105">
        <v>2</v>
      </c>
      <c r="D1255" s="110">
        <v>0.0006326061931745943</v>
      </c>
      <c r="E1255" s="110">
        <v>2.2639586842883985</v>
      </c>
      <c r="F1255" s="105" t="s">
        <v>2310</v>
      </c>
      <c r="G1255" s="105" t="b">
        <v>0</v>
      </c>
      <c r="H1255" s="105" t="b">
        <v>0</v>
      </c>
      <c r="I1255" s="105" t="b">
        <v>0</v>
      </c>
      <c r="J1255" s="105" t="b">
        <v>0</v>
      </c>
      <c r="K1255" s="105" t="b">
        <v>0</v>
      </c>
      <c r="L1255" s="105" t="b">
        <v>0</v>
      </c>
    </row>
    <row r="1256" spans="1:12" ht="15">
      <c r="A1256" s="105" t="s">
        <v>2336</v>
      </c>
      <c r="B1256" s="105" t="s">
        <v>2348</v>
      </c>
      <c r="C1256" s="105">
        <v>2</v>
      </c>
      <c r="D1256" s="110">
        <v>0.0006326061931745943</v>
      </c>
      <c r="E1256" s="110">
        <v>0.927213136357883</v>
      </c>
      <c r="F1256" s="105" t="s">
        <v>2310</v>
      </c>
      <c r="G1256" s="105" t="b">
        <v>0</v>
      </c>
      <c r="H1256" s="105" t="b">
        <v>0</v>
      </c>
      <c r="I1256" s="105" t="b">
        <v>0</v>
      </c>
      <c r="J1256" s="105" t="b">
        <v>0</v>
      </c>
      <c r="K1256" s="105" t="b">
        <v>0</v>
      </c>
      <c r="L1256" s="105" t="b">
        <v>0</v>
      </c>
    </row>
    <row r="1257" spans="1:12" ht="15">
      <c r="A1257" s="105" t="s">
        <v>2361</v>
      </c>
      <c r="B1257" s="105" t="s">
        <v>2341</v>
      </c>
      <c r="C1257" s="105">
        <v>2</v>
      </c>
      <c r="D1257" s="110">
        <v>0.0006326061931745943</v>
      </c>
      <c r="E1257" s="110">
        <v>0.9869898576908904</v>
      </c>
      <c r="F1257" s="105" t="s">
        <v>2310</v>
      </c>
      <c r="G1257" s="105" t="b">
        <v>0</v>
      </c>
      <c r="H1257" s="105" t="b">
        <v>0</v>
      </c>
      <c r="I1257" s="105" t="b">
        <v>0</v>
      </c>
      <c r="J1257" s="105" t="b">
        <v>0</v>
      </c>
      <c r="K1257" s="105" t="b">
        <v>0</v>
      </c>
      <c r="L1257" s="105" t="b">
        <v>0</v>
      </c>
    </row>
    <row r="1258" spans="1:12" ht="15">
      <c r="A1258" s="105" t="s">
        <v>3141</v>
      </c>
      <c r="B1258" s="105" t="s">
        <v>2441</v>
      </c>
      <c r="C1258" s="105">
        <v>2</v>
      </c>
      <c r="D1258" s="110">
        <v>0.0006326061931745943</v>
      </c>
      <c r="E1258" s="110">
        <v>2.808026728638674</v>
      </c>
      <c r="F1258" s="105" t="s">
        <v>2310</v>
      </c>
      <c r="G1258" s="105" t="b">
        <v>0</v>
      </c>
      <c r="H1258" s="105" t="b">
        <v>0</v>
      </c>
      <c r="I1258" s="105" t="b">
        <v>0</v>
      </c>
      <c r="J1258" s="105" t="b">
        <v>0</v>
      </c>
      <c r="K1258" s="105" t="b">
        <v>0</v>
      </c>
      <c r="L1258" s="105" t="b">
        <v>0</v>
      </c>
    </row>
    <row r="1259" spans="1:12" ht="15">
      <c r="A1259" s="105" t="s">
        <v>2348</v>
      </c>
      <c r="B1259" s="105" t="s">
        <v>2341</v>
      </c>
      <c r="C1259" s="105">
        <v>2</v>
      </c>
      <c r="D1259" s="110">
        <v>0.0006326061931745943</v>
      </c>
      <c r="E1259" s="110">
        <v>1.332223515846925</v>
      </c>
      <c r="F1259" s="105" t="s">
        <v>2310</v>
      </c>
      <c r="G1259" s="105" t="b">
        <v>0</v>
      </c>
      <c r="H1259" s="105" t="b">
        <v>0</v>
      </c>
      <c r="I1259" s="105" t="b">
        <v>0</v>
      </c>
      <c r="J1259" s="105" t="b">
        <v>0</v>
      </c>
      <c r="K1259" s="105" t="b">
        <v>0</v>
      </c>
      <c r="L1259" s="105" t="b">
        <v>0</v>
      </c>
    </row>
    <row r="1260" spans="1:12" ht="15">
      <c r="A1260" s="105" t="s">
        <v>2349</v>
      </c>
      <c r="B1260" s="105" t="s">
        <v>2893</v>
      </c>
      <c r="C1260" s="105">
        <v>2</v>
      </c>
      <c r="D1260" s="110">
        <v>0.0006326061931745943</v>
      </c>
      <c r="E1260" s="110">
        <v>2.1292601103909425</v>
      </c>
      <c r="F1260" s="105" t="s">
        <v>2310</v>
      </c>
      <c r="G1260" s="105" t="b">
        <v>0</v>
      </c>
      <c r="H1260" s="105" t="b">
        <v>0</v>
      </c>
      <c r="I1260" s="105" t="b">
        <v>0</v>
      </c>
      <c r="J1260" s="105" t="b">
        <v>0</v>
      </c>
      <c r="K1260" s="105" t="b">
        <v>0</v>
      </c>
      <c r="L1260" s="105" t="b">
        <v>0</v>
      </c>
    </row>
    <row r="1261" spans="1:12" ht="15">
      <c r="A1261" s="105" t="s">
        <v>2433</v>
      </c>
      <c r="B1261" s="105" t="s">
        <v>2553</v>
      </c>
      <c r="C1261" s="105">
        <v>2</v>
      </c>
      <c r="D1261" s="110">
        <v>0.0006326061931745943</v>
      </c>
      <c r="E1261" s="110">
        <v>2.418055649637912</v>
      </c>
      <c r="F1261" s="105" t="s">
        <v>2310</v>
      </c>
      <c r="G1261" s="105" t="b">
        <v>0</v>
      </c>
      <c r="H1261" s="105" t="b">
        <v>0</v>
      </c>
      <c r="I1261" s="105" t="b">
        <v>0</v>
      </c>
      <c r="J1261" s="105" t="b">
        <v>0</v>
      </c>
      <c r="K1261" s="105" t="b">
        <v>0</v>
      </c>
      <c r="L1261" s="105" t="b">
        <v>0</v>
      </c>
    </row>
    <row r="1262" spans="1:12" ht="15">
      <c r="A1262" s="105" t="s">
        <v>2658</v>
      </c>
      <c r="B1262" s="105" t="s">
        <v>3189</v>
      </c>
      <c r="C1262" s="105">
        <v>2</v>
      </c>
      <c r="D1262" s="110">
        <v>0.0006326061931745943</v>
      </c>
      <c r="E1262" s="110">
        <v>3.150449409460881</v>
      </c>
      <c r="F1262" s="105" t="s">
        <v>2310</v>
      </c>
      <c r="G1262" s="105" t="b">
        <v>0</v>
      </c>
      <c r="H1262" s="105" t="b">
        <v>0</v>
      </c>
      <c r="I1262" s="105" t="b">
        <v>0</v>
      </c>
      <c r="J1262" s="105" t="b">
        <v>0</v>
      </c>
      <c r="K1262" s="105" t="b">
        <v>0</v>
      </c>
      <c r="L1262" s="105" t="b">
        <v>0</v>
      </c>
    </row>
    <row r="1263" spans="1:12" ht="15">
      <c r="A1263" s="105" t="s">
        <v>3189</v>
      </c>
      <c r="B1263" s="105" t="s">
        <v>2364</v>
      </c>
      <c r="C1263" s="105">
        <v>2</v>
      </c>
      <c r="D1263" s="110">
        <v>0.0006326061931745943</v>
      </c>
      <c r="E1263" s="110">
        <v>2.40226138245468</v>
      </c>
      <c r="F1263" s="105" t="s">
        <v>2310</v>
      </c>
      <c r="G1263" s="105" t="b">
        <v>0</v>
      </c>
      <c r="H1263" s="105" t="b">
        <v>0</v>
      </c>
      <c r="I1263" s="105" t="b">
        <v>0</v>
      </c>
      <c r="J1263" s="105" t="b">
        <v>0</v>
      </c>
      <c r="K1263" s="105" t="b">
        <v>1</v>
      </c>
      <c r="L1263" s="105" t="b">
        <v>0</v>
      </c>
    </row>
    <row r="1264" spans="1:12" ht="15">
      <c r="A1264" s="105" t="s">
        <v>2330</v>
      </c>
      <c r="B1264" s="105" t="s">
        <v>3226</v>
      </c>
      <c r="C1264" s="105">
        <v>2</v>
      </c>
      <c r="D1264" s="110">
        <v>0.0006326061931745943</v>
      </c>
      <c r="E1264" s="110">
        <v>1.8080267286386744</v>
      </c>
      <c r="F1264" s="105" t="s">
        <v>2310</v>
      </c>
      <c r="G1264" s="105" t="b">
        <v>0</v>
      </c>
      <c r="H1264" s="105" t="b">
        <v>0</v>
      </c>
      <c r="I1264" s="105" t="b">
        <v>0</v>
      </c>
      <c r="J1264" s="105" t="b">
        <v>0</v>
      </c>
      <c r="K1264" s="105" t="b">
        <v>0</v>
      </c>
      <c r="L1264" s="105" t="b">
        <v>0</v>
      </c>
    </row>
    <row r="1265" spans="1:12" ht="15">
      <c r="A1265" s="105" t="s">
        <v>2787</v>
      </c>
      <c r="B1265" s="105" t="s">
        <v>2336</v>
      </c>
      <c r="C1265" s="105">
        <v>2</v>
      </c>
      <c r="D1265" s="110">
        <v>0.0006326061931745943</v>
      </c>
      <c r="E1265" s="110">
        <v>1.9251401277350177</v>
      </c>
      <c r="F1265" s="105" t="s">
        <v>2310</v>
      </c>
      <c r="G1265" s="105" t="b">
        <v>0</v>
      </c>
      <c r="H1265" s="105" t="b">
        <v>0</v>
      </c>
      <c r="I1265" s="105" t="b">
        <v>0</v>
      </c>
      <c r="J1265" s="105" t="b">
        <v>0</v>
      </c>
      <c r="K1265" s="105" t="b">
        <v>0</v>
      </c>
      <c r="L1265" s="105" t="b">
        <v>0</v>
      </c>
    </row>
    <row r="1266" spans="1:12" ht="15">
      <c r="A1266" s="105" t="s">
        <v>2749</v>
      </c>
      <c r="B1266" s="105" t="s">
        <v>2364</v>
      </c>
      <c r="C1266" s="105">
        <v>2</v>
      </c>
      <c r="D1266" s="110">
        <v>0.0006326061931745943</v>
      </c>
      <c r="E1266" s="110">
        <v>2.101231386790699</v>
      </c>
      <c r="F1266" s="105" t="s">
        <v>2310</v>
      </c>
      <c r="G1266" s="105" t="b">
        <v>0</v>
      </c>
      <c r="H1266" s="105" t="b">
        <v>0</v>
      </c>
      <c r="I1266" s="105" t="b">
        <v>0</v>
      </c>
      <c r="J1266" s="105" t="b">
        <v>0</v>
      </c>
      <c r="K1266" s="105" t="b">
        <v>1</v>
      </c>
      <c r="L1266" s="105" t="b">
        <v>0</v>
      </c>
    </row>
    <row r="1267" spans="1:12" ht="15">
      <c r="A1267" s="105" t="s">
        <v>2486</v>
      </c>
      <c r="B1267" s="105" t="s">
        <v>2390</v>
      </c>
      <c r="C1267" s="105">
        <v>2</v>
      </c>
      <c r="D1267" s="110">
        <v>0.0006326061931745943</v>
      </c>
      <c r="E1267" s="110">
        <v>1.9657579786432817</v>
      </c>
      <c r="F1267" s="105" t="s">
        <v>2310</v>
      </c>
      <c r="G1267" s="105" t="b">
        <v>0</v>
      </c>
      <c r="H1267" s="105" t="b">
        <v>0</v>
      </c>
      <c r="I1267" s="105" t="b">
        <v>0</v>
      </c>
      <c r="J1267" s="105" t="b">
        <v>0</v>
      </c>
      <c r="K1267" s="105" t="b">
        <v>0</v>
      </c>
      <c r="L1267" s="105" t="b">
        <v>0</v>
      </c>
    </row>
    <row r="1268" spans="1:12" ht="15">
      <c r="A1268" s="105" t="s">
        <v>2727</v>
      </c>
      <c r="B1268" s="105" t="s">
        <v>2376</v>
      </c>
      <c r="C1268" s="105">
        <v>2</v>
      </c>
      <c r="D1268" s="110">
        <v>0.0006326061931745943</v>
      </c>
      <c r="E1268" s="110">
        <v>2.2696358171800894</v>
      </c>
      <c r="F1268" s="105" t="s">
        <v>2310</v>
      </c>
      <c r="G1268" s="105" t="b">
        <v>0</v>
      </c>
      <c r="H1268" s="105" t="b">
        <v>0</v>
      </c>
      <c r="I1268" s="105" t="b">
        <v>0</v>
      </c>
      <c r="J1268" s="105" t="b">
        <v>0</v>
      </c>
      <c r="K1268" s="105" t="b">
        <v>0</v>
      </c>
      <c r="L1268" s="105" t="b">
        <v>0</v>
      </c>
    </row>
    <row r="1269" spans="1:12" ht="15">
      <c r="A1269" s="105" t="s">
        <v>2352</v>
      </c>
      <c r="B1269" s="105" t="s">
        <v>2347</v>
      </c>
      <c r="C1269" s="105">
        <v>2</v>
      </c>
      <c r="D1269" s="110">
        <v>0.0006326061931745943</v>
      </c>
      <c r="E1269" s="110">
        <v>1.03817964104361</v>
      </c>
      <c r="F1269" s="105" t="s">
        <v>2310</v>
      </c>
      <c r="G1269" s="105" t="b">
        <v>0</v>
      </c>
      <c r="H1269" s="105" t="b">
        <v>0</v>
      </c>
      <c r="I1269" s="105" t="b">
        <v>0</v>
      </c>
      <c r="J1269" s="105" t="b">
        <v>0</v>
      </c>
      <c r="K1269" s="105" t="b">
        <v>0</v>
      </c>
      <c r="L1269" s="105" t="b">
        <v>0</v>
      </c>
    </row>
    <row r="1270" spans="1:12" ht="15">
      <c r="A1270" s="105" t="s">
        <v>2435</v>
      </c>
      <c r="B1270" s="105" t="s">
        <v>2418</v>
      </c>
      <c r="C1270" s="105">
        <v>2</v>
      </c>
      <c r="D1270" s="110">
        <v>0.0006326061931745943</v>
      </c>
      <c r="E1270" s="110">
        <v>2.1334160701621</v>
      </c>
      <c r="F1270" s="105" t="s">
        <v>2310</v>
      </c>
      <c r="G1270" s="105" t="b">
        <v>0</v>
      </c>
      <c r="H1270" s="105" t="b">
        <v>0</v>
      </c>
      <c r="I1270" s="105" t="b">
        <v>0</v>
      </c>
      <c r="J1270" s="105" t="b">
        <v>0</v>
      </c>
      <c r="K1270" s="105" t="b">
        <v>0</v>
      </c>
      <c r="L1270" s="105" t="b">
        <v>0</v>
      </c>
    </row>
    <row r="1271" spans="1:12" ht="15">
      <c r="A1271" s="105" t="s">
        <v>2393</v>
      </c>
      <c r="B1271" s="105" t="s">
        <v>2870</v>
      </c>
      <c r="C1271" s="105">
        <v>2</v>
      </c>
      <c r="D1271" s="110">
        <v>0.0006326061931745943</v>
      </c>
      <c r="E1271" s="110">
        <v>2.497236895685537</v>
      </c>
      <c r="F1271" s="105" t="s">
        <v>2310</v>
      </c>
      <c r="G1271" s="105" t="b">
        <v>0</v>
      </c>
      <c r="H1271" s="105" t="b">
        <v>0</v>
      </c>
      <c r="I1271" s="105" t="b">
        <v>0</v>
      </c>
      <c r="J1271" s="105" t="b">
        <v>0</v>
      </c>
      <c r="K1271" s="105" t="b">
        <v>0</v>
      </c>
      <c r="L1271" s="105" t="b">
        <v>0</v>
      </c>
    </row>
    <row r="1272" spans="1:12" ht="15">
      <c r="A1272" s="105" t="s">
        <v>2464</v>
      </c>
      <c r="B1272" s="105" t="s">
        <v>2464</v>
      </c>
      <c r="C1272" s="105">
        <v>2</v>
      </c>
      <c r="D1272" s="110">
        <v>0.0007122542936280884</v>
      </c>
      <c r="E1272" s="110">
        <v>2.247359422468937</v>
      </c>
      <c r="F1272" s="105" t="s">
        <v>2310</v>
      </c>
      <c r="G1272" s="105" t="b">
        <v>0</v>
      </c>
      <c r="H1272" s="105" t="b">
        <v>0</v>
      </c>
      <c r="I1272" s="105" t="b">
        <v>0</v>
      </c>
      <c r="J1272" s="105" t="b">
        <v>0</v>
      </c>
      <c r="K1272" s="105" t="b">
        <v>0</v>
      </c>
      <c r="L1272" s="105" t="b">
        <v>0</v>
      </c>
    </row>
    <row r="1273" spans="1:12" ht="15">
      <c r="A1273" s="105" t="s">
        <v>2912</v>
      </c>
      <c r="B1273" s="105" t="s">
        <v>2912</v>
      </c>
      <c r="C1273" s="105">
        <v>2</v>
      </c>
      <c r="D1273" s="110">
        <v>0.0007122542936280884</v>
      </c>
      <c r="E1273" s="110">
        <v>3.1962069000215556</v>
      </c>
      <c r="F1273" s="105" t="s">
        <v>2310</v>
      </c>
      <c r="G1273" s="105" t="b">
        <v>0</v>
      </c>
      <c r="H1273" s="105" t="b">
        <v>0</v>
      </c>
      <c r="I1273" s="105" t="b">
        <v>0</v>
      </c>
      <c r="J1273" s="105" t="b">
        <v>0</v>
      </c>
      <c r="K1273" s="105" t="b">
        <v>0</v>
      </c>
      <c r="L1273" s="105" t="b">
        <v>0</v>
      </c>
    </row>
    <row r="1274" spans="1:12" ht="15">
      <c r="A1274" s="105" t="s">
        <v>2700</v>
      </c>
      <c r="B1274" s="105" t="s">
        <v>2550</v>
      </c>
      <c r="C1274" s="105">
        <v>2</v>
      </c>
      <c r="D1274" s="110">
        <v>0.0006326061931745943</v>
      </c>
      <c r="E1274" s="110">
        <v>3.0043213737826426</v>
      </c>
      <c r="F1274" s="105" t="s">
        <v>2310</v>
      </c>
      <c r="G1274" s="105" t="b">
        <v>0</v>
      </c>
      <c r="H1274" s="105" t="b">
        <v>0</v>
      </c>
      <c r="I1274" s="105" t="b">
        <v>0</v>
      </c>
      <c r="J1274" s="105" t="b">
        <v>0</v>
      </c>
      <c r="K1274" s="105" t="b">
        <v>0</v>
      </c>
      <c r="L1274" s="105" t="b">
        <v>0</v>
      </c>
    </row>
    <row r="1275" spans="1:12" ht="15">
      <c r="A1275" s="105" t="s">
        <v>2349</v>
      </c>
      <c r="B1275" s="105" t="s">
        <v>2332</v>
      </c>
      <c r="C1275" s="105">
        <v>2</v>
      </c>
      <c r="D1275" s="110">
        <v>0.0006326061931745943</v>
      </c>
      <c r="E1275" s="110">
        <v>0.8002013911267177</v>
      </c>
      <c r="F1275" s="105" t="s">
        <v>2310</v>
      </c>
      <c r="G1275" s="105" t="b">
        <v>0</v>
      </c>
      <c r="H1275" s="105" t="b">
        <v>0</v>
      </c>
      <c r="I1275" s="105" t="b">
        <v>0</v>
      </c>
      <c r="J1275" s="105" t="b">
        <v>0</v>
      </c>
      <c r="K1275" s="105" t="b">
        <v>0</v>
      </c>
      <c r="L1275" s="105" t="b">
        <v>0</v>
      </c>
    </row>
    <row r="1276" spans="1:12" ht="15">
      <c r="A1276" s="105" t="s">
        <v>3209</v>
      </c>
      <c r="B1276" s="105" t="s">
        <v>3210</v>
      </c>
      <c r="C1276" s="105">
        <v>2</v>
      </c>
      <c r="D1276" s="110">
        <v>0.0007122542936280884</v>
      </c>
      <c r="E1276" s="110">
        <v>3.5483894181329183</v>
      </c>
      <c r="F1276" s="105" t="s">
        <v>2310</v>
      </c>
      <c r="G1276" s="105" t="b">
        <v>0</v>
      </c>
      <c r="H1276" s="105" t="b">
        <v>0</v>
      </c>
      <c r="I1276" s="105" t="b">
        <v>0</v>
      </c>
      <c r="J1276" s="105" t="b">
        <v>0</v>
      </c>
      <c r="K1276" s="105" t="b">
        <v>0</v>
      </c>
      <c r="L1276" s="105" t="b">
        <v>0</v>
      </c>
    </row>
    <row r="1277" spans="1:12" ht="15">
      <c r="A1277" s="105" t="s">
        <v>3210</v>
      </c>
      <c r="B1277" s="105" t="s">
        <v>3211</v>
      </c>
      <c r="C1277" s="105">
        <v>2</v>
      </c>
      <c r="D1277" s="110">
        <v>0.0007122542936280884</v>
      </c>
      <c r="E1277" s="110">
        <v>3.5483894181329183</v>
      </c>
      <c r="F1277" s="105" t="s">
        <v>2310</v>
      </c>
      <c r="G1277" s="105" t="b">
        <v>0</v>
      </c>
      <c r="H1277" s="105" t="b">
        <v>0</v>
      </c>
      <c r="I1277" s="105" t="b">
        <v>0</v>
      </c>
      <c r="J1277" s="105" t="b">
        <v>0</v>
      </c>
      <c r="K1277" s="105" t="b">
        <v>0</v>
      </c>
      <c r="L1277" s="105" t="b">
        <v>0</v>
      </c>
    </row>
    <row r="1278" spans="1:12" ht="15">
      <c r="A1278" s="105" t="s">
        <v>2384</v>
      </c>
      <c r="B1278" s="105" t="s">
        <v>2720</v>
      </c>
      <c r="C1278" s="105">
        <v>2</v>
      </c>
      <c r="D1278" s="110">
        <v>0.0006326061931745943</v>
      </c>
      <c r="E1278" s="110">
        <v>2.247359422468937</v>
      </c>
      <c r="F1278" s="105" t="s">
        <v>2310</v>
      </c>
      <c r="G1278" s="105" t="b">
        <v>0</v>
      </c>
      <c r="H1278" s="105" t="b">
        <v>0</v>
      </c>
      <c r="I1278" s="105" t="b">
        <v>0</v>
      </c>
      <c r="J1278" s="105" t="b">
        <v>0</v>
      </c>
      <c r="K1278" s="105" t="b">
        <v>0</v>
      </c>
      <c r="L1278" s="105" t="b">
        <v>0</v>
      </c>
    </row>
    <row r="1279" spans="1:12" ht="15">
      <c r="A1279" s="105" t="s">
        <v>2345</v>
      </c>
      <c r="B1279" s="105" t="s">
        <v>2541</v>
      </c>
      <c r="C1279" s="105">
        <v>2</v>
      </c>
      <c r="D1279" s="110">
        <v>0.0006326061931745943</v>
      </c>
      <c r="E1279" s="110">
        <v>1.7595143023575015</v>
      </c>
      <c r="F1279" s="105" t="s">
        <v>2310</v>
      </c>
      <c r="G1279" s="105" t="b">
        <v>0</v>
      </c>
      <c r="H1279" s="105" t="b">
        <v>0</v>
      </c>
      <c r="I1279" s="105" t="b">
        <v>0</v>
      </c>
      <c r="J1279" s="105" t="b">
        <v>0</v>
      </c>
      <c r="K1279" s="105" t="b">
        <v>0</v>
      </c>
      <c r="L1279" s="105" t="b">
        <v>0</v>
      </c>
    </row>
    <row r="1280" spans="1:12" ht="15">
      <c r="A1280" s="105" t="s">
        <v>3178</v>
      </c>
      <c r="B1280" s="105" t="s">
        <v>2340</v>
      </c>
      <c r="C1280" s="105">
        <v>2</v>
      </c>
      <c r="D1280" s="110">
        <v>0.0006326061931745943</v>
      </c>
      <c r="E1280" s="110">
        <v>2.1592233337683857</v>
      </c>
      <c r="F1280" s="105" t="s">
        <v>2310</v>
      </c>
      <c r="G1280" s="105" t="b">
        <v>0</v>
      </c>
      <c r="H1280" s="105" t="b">
        <v>0</v>
      </c>
      <c r="I1280" s="105" t="b">
        <v>0</v>
      </c>
      <c r="J1280" s="105" t="b">
        <v>0</v>
      </c>
      <c r="K1280" s="105" t="b">
        <v>0</v>
      </c>
      <c r="L1280" s="105" t="b">
        <v>0</v>
      </c>
    </row>
    <row r="1281" spans="1:12" ht="15">
      <c r="A1281" s="105" t="s">
        <v>3179</v>
      </c>
      <c r="B1281" s="105" t="s">
        <v>2345</v>
      </c>
      <c r="C1281" s="105">
        <v>2</v>
      </c>
      <c r="D1281" s="110">
        <v>0.0006326061931745943</v>
      </c>
      <c r="E1281" s="110">
        <v>2.2931169130296123</v>
      </c>
      <c r="F1281" s="105" t="s">
        <v>2310</v>
      </c>
      <c r="G1281" s="105" t="b">
        <v>0</v>
      </c>
      <c r="H1281" s="105" t="b">
        <v>0</v>
      </c>
      <c r="I1281" s="105" t="b">
        <v>0</v>
      </c>
      <c r="J1281" s="105" t="b">
        <v>0</v>
      </c>
      <c r="K1281" s="105" t="b">
        <v>0</v>
      </c>
      <c r="L1281" s="105" t="b">
        <v>0</v>
      </c>
    </row>
    <row r="1282" spans="1:12" ht="15">
      <c r="A1282" s="105" t="s">
        <v>2489</v>
      </c>
      <c r="B1282" s="105" t="s">
        <v>2556</v>
      </c>
      <c r="C1282" s="105">
        <v>2</v>
      </c>
      <c r="D1282" s="110">
        <v>0.0006326061931745943</v>
      </c>
      <c r="E1282" s="110">
        <v>2.3511088600072987</v>
      </c>
      <c r="F1282" s="105" t="s">
        <v>2310</v>
      </c>
      <c r="G1282" s="105" t="b">
        <v>1</v>
      </c>
      <c r="H1282" s="105" t="b">
        <v>0</v>
      </c>
      <c r="I1282" s="105" t="b">
        <v>0</v>
      </c>
      <c r="J1282" s="105" t="b">
        <v>0</v>
      </c>
      <c r="K1282" s="105" t="b">
        <v>0</v>
      </c>
      <c r="L1282" s="105" t="b">
        <v>0</v>
      </c>
    </row>
    <row r="1283" spans="1:12" ht="15">
      <c r="A1283" s="105" t="s">
        <v>2423</v>
      </c>
      <c r="B1283" s="105" t="s">
        <v>3199</v>
      </c>
      <c r="C1283" s="105">
        <v>2</v>
      </c>
      <c r="D1283" s="110">
        <v>0.0006326061931745943</v>
      </c>
      <c r="E1283" s="110">
        <v>2.7354760614900626</v>
      </c>
      <c r="F1283" s="105" t="s">
        <v>2310</v>
      </c>
      <c r="G1283" s="105" t="b">
        <v>0</v>
      </c>
      <c r="H1283" s="105" t="b">
        <v>0</v>
      </c>
      <c r="I1283" s="105" t="b">
        <v>0</v>
      </c>
      <c r="J1283" s="105" t="b">
        <v>0</v>
      </c>
      <c r="K1283" s="105" t="b">
        <v>0</v>
      </c>
      <c r="L1283" s="105" t="b">
        <v>0</v>
      </c>
    </row>
    <row r="1284" spans="1:12" ht="15">
      <c r="A1284" s="105" t="s">
        <v>3200</v>
      </c>
      <c r="B1284" s="105" t="s">
        <v>2597</v>
      </c>
      <c r="C1284" s="105">
        <v>2</v>
      </c>
      <c r="D1284" s="110">
        <v>0.0006326061931745943</v>
      </c>
      <c r="E1284" s="110">
        <v>3.0712681634132557</v>
      </c>
      <c r="F1284" s="105" t="s">
        <v>2310</v>
      </c>
      <c r="G1284" s="105" t="b">
        <v>0</v>
      </c>
      <c r="H1284" s="105" t="b">
        <v>0</v>
      </c>
      <c r="I1284" s="105" t="b">
        <v>0</v>
      </c>
      <c r="J1284" s="105" t="b">
        <v>0</v>
      </c>
      <c r="K1284" s="105" t="b">
        <v>0</v>
      </c>
      <c r="L1284" s="105" t="b">
        <v>0</v>
      </c>
    </row>
    <row r="1285" spans="1:12" ht="15">
      <c r="A1285" s="105" t="s">
        <v>2597</v>
      </c>
      <c r="B1285" s="105" t="s">
        <v>2361</v>
      </c>
      <c r="C1285" s="105">
        <v>2</v>
      </c>
      <c r="D1285" s="110">
        <v>0.0006326061931745943</v>
      </c>
      <c r="E1285" s="110">
        <v>2.101231386790699</v>
      </c>
      <c r="F1285" s="105" t="s">
        <v>2310</v>
      </c>
      <c r="G1285" s="105" t="b">
        <v>0</v>
      </c>
      <c r="H1285" s="105" t="b">
        <v>0</v>
      </c>
      <c r="I1285" s="105" t="b">
        <v>0</v>
      </c>
      <c r="J1285" s="105" t="b">
        <v>0</v>
      </c>
      <c r="K1285" s="105" t="b">
        <v>0</v>
      </c>
      <c r="L1285" s="105" t="b">
        <v>0</v>
      </c>
    </row>
    <row r="1286" spans="1:12" ht="15">
      <c r="A1286" s="105" t="s">
        <v>2375</v>
      </c>
      <c r="B1286" s="105" t="s">
        <v>2601</v>
      </c>
      <c r="C1286" s="105">
        <v>2</v>
      </c>
      <c r="D1286" s="110">
        <v>0.0006326061931745943</v>
      </c>
      <c r="E1286" s="110">
        <v>2.1090567243026555</v>
      </c>
      <c r="F1286" s="105" t="s">
        <v>2310</v>
      </c>
      <c r="G1286" s="105" t="b">
        <v>0</v>
      </c>
      <c r="H1286" s="105" t="b">
        <v>0</v>
      </c>
      <c r="I1286" s="105" t="b">
        <v>0</v>
      </c>
      <c r="J1286" s="105" t="b">
        <v>0</v>
      </c>
      <c r="K1286" s="105" t="b">
        <v>0</v>
      </c>
      <c r="L1286" s="105" t="b">
        <v>0</v>
      </c>
    </row>
    <row r="1287" spans="1:12" ht="15">
      <c r="A1287" s="105" t="s">
        <v>2351</v>
      </c>
      <c r="B1287" s="105" t="s">
        <v>2357</v>
      </c>
      <c r="C1287" s="105">
        <v>2</v>
      </c>
      <c r="D1287" s="110">
        <v>0.0006326061931745943</v>
      </c>
      <c r="E1287" s="110">
        <v>1.1962069000215556</v>
      </c>
      <c r="F1287" s="105" t="s">
        <v>2310</v>
      </c>
      <c r="G1287" s="105" t="b">
        <v>0</v>
      </c>
      <c r="H1287" s="105" t="b">
        <v>0</v>
      </c>
      <c r="I1287" s="105" t="b">
        <v>0</v>
      </c>
      <c r="J1287" s="105" t="b">
        <v>0</v>
      </c>
      <c r="K1287" s="105" t="b">
        <v>0</v>
      </c>
      <c r="L1287" s="105" t="b">
        <v>0</v>
      </c>
    </row>
    <row r="1288" spans="1:12" ht="15">
      <c r="A1288" s="105" t="s">
        <v>2357</v>
      </c>
      <c r="B1288" s="105" t="s">
        <v>3190</v>
      </c>
      <c r="C1288" s="105">
        <v>2</v>
      </c>
      <c r="D1288" s="110">
        <v>0.0006326061931745943</v>
      </c>
      <c r="E1288" s="110">
        <v>2.372298159077237</v>
      </c>
      <c r="F1288" s="105" t="s">
        <v>2310</v>
      </c>
      <c r="G1288" s="105" t="b">
        <v>0</v>
      </c>
      <c r="H1288" s="105" t="b">
        <v>0</v>
      </c>
      <c r="I1288" s="105" t="b">
        <v>0</v>
      </c>
      <c r="J1288" s="105" t="b">
        <v>0</v>
      </c>
      <c r="K1288" s="105" t="b">
        <v>0</v>
      </c>
      <c r="L1288" s="105" t="b">
        <v>0</v>
      </c>
    </row>
    <row r="1289" spans="1:12" ht="15">
      <c r="A1289" s="105" t="s">
        <v>3190</v>
      </c>
      <c r="B1289" s="105" t="s">
        <v>2353</v>
      </c>
      <c r="C1289" s="105">
        <v>2</v>
      </c>
      <c r="D1289" s="110">
        <v>0.0006326061931745943</v>
      </c>
      <c r="E1289" s="110">
        <v>2.330905473919012</v>
      </c>
      <c r="F1289" s="105" t="s">
        <v>2310</v>
      </c>
      <c r="G1289" s="105" t="b">
        <v>0</v>
      </c>
      <c r="H1289" s="105" t="b">
        <v>0</v>
      </c>
      <c r="I1289" s="105" t="b">
        <v>0</v>
      </c>
      <c r="J1289" s="105" t="b">
        <v>0</v>
      </c>
      <c r="K1289" s="105" t="b">
        <v>0</v>
      </c>
      <c r="L1289" s="105" t="b">
        <v>0</v>
      </c>
    </row>
    <row r="1290" spans="1:12" ht="15">
      <c r="A1290" s="105" t="s">
        <v>2342</v>
      </c>
      <c r="B1290" s="105" t="s">
        <v>2363</v>
      </c>
      <c r="C1290" s="105">
        <v>2</v>
      </c>
      <c r="D1290" s="110">
        <v>0.0006326061931745943</v>
      </c>
      <c r="E1290" s="110">
        <v>1.0800420877207608</v>
      </c>
      <c r="F1290" s="105" t="s">
        <v>2310</v>
      </c>
      <c r="G1290" s="105" t="b">
        <v>1</v>
      </c>
      <c r="H1290" s="105" t="b">
        <v>0</v>
      </c>
      <c r="I1290" s="105" t="b">
        <v>0</v>
      </c>
      <c r="J1290" s="105" t="b">
        <v>0</v>
      </c>
      <c r="K1290" s="105" t="b">
        <v>0</v>
      </c>
      <c r="L1290" s="105" t="b">
        <v>0</v>
      </c>
    </row>
    <row r="1291" spans="1:12" ht="15">
      <c r="A1291" s="105" t="s">
        <v>2334</v>
      </c>
      <c r="B1291" s="105" t="s">
        <v>2467</v>
      </c>
      <c r="C1291" s="105">
        <v>2</v>
      </c>
      <c r="D1291" s="110">
        <v>0.0006326061931745943</v>
      </c>
      <c r="E1291" s="110">
        <v>1.4278154869270683</v>
      </c>
      <c r="F1291" s="105" t="s">
        <v>2310</v>
      </c>
      <c r="G1291" s="105" t="b">
        <v>0</v>
      </c>
      <c r="H1291" s="105" t="b">
        <v>0</v>
      </c>
      <c r="I1291" s="105" t="b">
        <v>0</v>
      </c>
      <c r="J1291" s="105" t="b">
        <v>0</v>
      </c>
      <c r="K1291" s="105" t="b">
        <v>0</v>
      </c>
      <c r="L1291" s="105" t="b">
        <v>0</v>
      </c>
    </row>
    <row r="1292" spans="1:12" ht="15">
      <c r="A1292" s="105" t="s">
        <v>2351</v>
      </c>
      <c r="B1292" s="105" t="s">
        <v>2331</v>
      </c>
      <c r="C1292" s="105">
        <v>2</v>
      </c>
      <c r="D1292" s="110">
        <v>0.0006326061931745943</v>
      </c>
      <c r="E1292" s="110">
        <v>0.8159956583099497</v>
      </c>
      <c r="F1292" s="105" t="s">
        <v>2310</v>
      </c>
      <c r="G1292" s="105" t="b">
        <v>0</v>
      </c>
      <c r="H1292" s="105" t="b">
        <v>0</v>
      </c>
      <c r="I1292" s="105" t="b">
        <v>0</v>
      </c>
      <c r="J1292" s="105" t="b">
        <v>0</v>
      </c>
      <c r="K1292" s="105" t="b">
        <v>0</v>
      </c>
      <c r="L1292" s="105" t="b">
        <v>0</v>
      </c>
    </row>
    <row r="1293" spans="1:12" ht="15">
      <c r="A1293" s="105" t="s">
        <v>2339</v>
      </c>
      <c r="B1293" s="105" t="s">
        <v>2394</v>
      </c>
      <c r="C1293" s="105">
        <v>2</v>
      </c>
      <c r="D1293" s="110">
        <v>0.0006326061931745943</v>
      </c>
      <c r="E1293" s="110">
        <v>1.3230801364070555</v>
      </c>
      <c r="F1293" s="105" t="s">
        <v>2310</v>
      </c>
      <c r="G1293" s="105" t="b">
        <v>0</v>
      </c>
      <c r="H1293" s="105" t="b">
        <v>0</v>
      </c>
      <c r="I1293" s="105" t="b">
        <v>0</v>
      </c>
      <c r="J1293" s="105" t="b">
        <v>0</v>
      </c>
      <c r="K1293" s="105" t="b">
        <v>0</v>
      </c>
      <c r="L1293" s="105" t="b">
        <v>0</v>
      </c>
    </row>
    <row r="1294" spans="1:12" ht="15">
      <c r="A1294" s="105" t="s">
        <v>2373</v>
      </c>
      <c r="B1294" s="105" t="s">
        <v>3079</v>
      </c>
      <c r="C1294" s="105">
        <v>2</v>
      </c>
      <c r="D1294" s="110">
        <v>0.0006326061931745943</v>
      </c>
      <c r="E1294" s="110">
        <v>2.4876915777793065</v>
      </c>
      <c r="F1294" s="105" t="s">
        <v>2310</v>
      </c>
      <c r="G1294" s="105" t="b">
        <v>0</v>
      </c>
      <c r="H1294" s="105" t="b">
        <v>0</v>
      </c>
      <c r="I1294" s="105" t="b">
        <v>0</v>
      </c>
      <c r="J1294" s="105" t="b">
        <v>0</v>
      </c>
      <c r="K1294" s="105" t="b">
        <v>0</v>
      </c>
      <c r="L1294" s="105" t="b">
        <v>0</v>
      </c>
    </row>
    <row r="1295" spans="1:12" ht="15">
      <c r="A1295" s="105" t="s">
        <v>2652</v>
      </c>
      <c r="B1295" s="105" t="s">
        <v>2347</v>
      </c>
      <c r="C1295" s="105">
        <v>2</v>
      </c>
      <c r="D1295" s="110">
        <v>0.0006326061931745943</v>
      </c>
      <c r="E1295" s="110">
        <v>1.8832776810578666</v>
      </c>
      <c r="F1295" s="105" t="s">
        <v>2310</v>
      </c>
      <c r="G1295" s="105" t="b">
        <v>1</v>
      </c>
      <c r="H1295" s="105" t="b">
        <v>0</v>
      </c>
      <c r="I1295" s="105" t="b">
        <v>0</v>
      </c>
      <c r="J1295" s="105" t="b">
        <v>0</v>
      </c>
      <c r="K1295" s="105" t="b">
        <v>0</v>
      </c>
      <c r="L1295" s="105" t="b">
        <v>0</v>
      </c>
    </row>
    <row r="1296" spans="1:12" ht="15">
      <c r="A1296" s="105" t="s">
        <v>2347</v>
      </c>
      <c r="B1296" s="105" t="s">
        <v>2746</v>
      </c>
      <c r="C1296" s="105">
        <v>2</v>
      </c>
      <c r="D1296" s="110">
        <v>0.0006326061931745943</v>
      </c>
      <c r="E1296" s="110">
        <v>1.968605821516108</v>
      </c>
      <c r="F1296" s="105" t="s">
        <v>2310</v>
      </c>
      <c r="G1296" s="105" t="b">
        <v>0</v>
      </c>
      <c r="H1296" s="105" t="b">
        <v>0</v>
      </c>
      <c r="I1296" s="105" t="b">
        <v>0</v>
      </c>
      <c r="J1296" s="105" t="b">
        <v>0</v>
      </c>
      <c r="K1296" s="105" t="b">
        <v>0</v>
      </c>
      <c r="L1296" s="105" t="b">
        <v>0</v>
      </c>
    </row>
    <row r="1297" spans="1:12" ht="15">
      <c r="A1297" s="105" t="s">
        <v>2746</v>
      </c>
      <c r="B1297" s="105" t="s">
        <v>2335</v>
      </c>
      <c r="C1297" s="105">
        <v>2</v>
      </c>
      <c r="D1297" s="110">
        <v>0.0006326061931745943</v>
      </c>
      <c r="E1297" s="110">
        <v>1.7702381677492747</v>
      </c>
      <c r="F1297" s="105" t="s">
        <v>2310</v>
      </c>
      <c r="G1297" s="105" t="b">
        <v>0</v>
      </c>
      <c r="H1297" s="105" t="b">
        <v>0</v>
      </c>
      <c r="I1297" s="105" t="b">
        <v>0</v>
      </c>
      <c r="J1297" s="105" t="b">
        <v>0</v>
      </c>
      <c r="K1297" s="105" t="b">
        <v>0</v>
      </c>
      <c r="L1297" s="105" t="b">
        <v>0</v>
      </c>
    </row>
    <row r="1298" spans="1:12" ht="15">
      <c r="A1298" s="105" t="s">
        <v>2330</v>
      </c>
      <c r="B1298" s="105" t="s">
        <v>2386</v>
      </c>
      <c r="C1298" s="105">
        <v>2</v>
      </c>
      <c r="D1298" s="110">
        <v>0.0006326061931745943</v>
      </c>
      <c r="E1298" s="110">
        <v>0.8303031233498266</v>
      </c>
      <c r="F1298" s="105" t="s">
        <v>2310</v>
      </c>
      <c r="G1298" s="105" t="b">
        <v>0</v>
      </c>
      <c r="H1298" s="105" t="b">
        <v>0</v>
      </c>
      <c r="I1298" s="105" t="b">
        <v>0</v>
      </c>
      <c r="J1298" s="105" t="b">
        <v>1</v>
      </c>
      <c r="K1298" s="105" t="b">
        <v>0</v>
      </c>
      <c r="L1298" s="105" t="b">
        <v>0</v>
      </c>
    </row>
    <row r="1299" spans="1:12" ht="15">
      <c r="A1299" s="105" t="s">
        <v>3169</v>
      </c>
      <c r="B1299" s="105" t="s">
        <v>3170</v>
      </c>
      <c r="C1299" s="105">
        <v>2</v>
      </c>
      <c r="D1299" s="110">
        <v>0.0006326061931745943</v>
      </c>
      <c r="E1299" s="110">
        <v>3.5483894181329183</v>
      </c>
      <c r="F1299" s="105" t="s">
        <v>2310</v>
      </c>
      <c r="G1299" s="105" t="b">
        <v>0</v>
      </c>
      <c r="H1299" s="105" t="b">
        <v>0</v>
      </c>
      <c r="I1299" s="105" t="b">
        <v>0</v>
      </c>
      <c r="J1299" s="105" t="b">
        <v>0</v>
      </c>
      <c r="K1299" s="105" t="b">
        <v>0</v>
      </c>
      <c r="L1299" s="105" t="b">
        <v>0</v>
      </c>
    </row>
    <row r="1300" spans="1:12" ht="15">
      <c r="A1300" s="105" t="s">
        <v>2618</v>
      </c>
      <c r="B1300" s="105" t="s">
        <v>2354</v>
      </c>
      <c r="C1300" s="105">
        <v>2</v>
      </c>
      <c r="D1300" s="110">
        <v>0.0006326061931745943</v>
      </c>
      <c r="E1300" s="110">
        <v>1.9890814072259058</v>
      </c>
      <c r="F1300" s="105" t="s">
        <v>2310</v>
      </c>
      <c r="G1300" s="105" t="b">
        <v>0</v>
      </c>
      <c r="H1300" s="105" t="b">
        <v>0</v>
      </c>
      <c r="I1300" s="105" t="b">
        <v>0</v>
      </c>
      <c r="J1300" s="105" t="b">
        <v>0</v>
      </c>
      <c r="K1300" s="105" t="b">
        <v>0</v>
      </c>
      <c r="L1300" s="105" t="b">
        <v>0</v>
      </c>
    </row>
    <row r="1301" spans="1:12" ht="15">
      <c r="A1301" s="105" t="s">
        <v>2354</v>
      </c>
      <c r="B1301" s="105" t="s">
        <v>2739</v>
      </c>
      <c r="C1301" s="105">
        <v>2</v>
      </c>
      <c r="D1301" s="110">
        <v>0.0006326061931745943</v>
      </c>
      <c r="E1301" s="110">
        <v>2.043239439813012</v>
      </c>
      <c r="F1301" s="105" t="s">
        <v>2310</v>
      </c>
      <c r="G1301" s="105" t="b">
        <v>0</v>
      </c>
      <c r="H1301" s="105" t="b">
        <v>0</v>
      </c>
      <c r="I1301" s="105" t="b">
        <v>0</v>
      </c>
      <c r="J1301" s="105" t="b">
        <v>0</v>
      </c>
      <c r="K1301" s="105" t="b">
        <v>0</v>
      </c>
      <c r="L1301" s="105" t="b">
        <v>0</v>
      </c>
    </row>
    <row r="1302" spans="1:12" ht="15">
      <c r="A1302" s="105" t="s">
        <v>2739</v>
      </c>
      <c r="B1302" s="105" t="s">
        <v>3148</v>
      </c>
      <c r="C1302" s="105">
        <v>2</v>
      </c>
      <c r="D1302" s="110">
        <v>0.0006326061931745943</v>
      </c>
      <c r="E1302" s="110">
        <v>3.247359422468937</v>
      </c>
      <c r="F1302" s="105" t="s">
        <v>2310</v>
      </c>
      <c r="G1302" s="105" t="b">
        <v>0</v>
      </c>
      <c r="H1302" s="105" t="b">
        <v>0</v>
      </c>
      <c r="I1302" s="105" t="b">
        <v>0</v>
      </c>
      <c r="J1302" s="105" t="b">
        <v>0</v>
      </c>
      <c r="K1302" s="105" t="b">
        <v>0</v>
      </c>
      <c r="L1302" s="105" t="b">
        <v>0</v>
      </c>
    </row>
    <row r="1303" spans="1:12" ht="15">
      <c r="A1303" s="105" t="s">
        <v>3148</v>
      </c>
      <c r="B1303" s="105" t="s">
        <v>2370</v>
      </c>
      <c r="C1303" s="105">
        <v>2</v>
      </c>
      <c r="D1303" s="110">
        <v>0.0006326061931745943</v>
      </c>
      <c r="E1303" s="110">
        <v>2.5069967329746934</v>
      </c>
      <c r="F1303" s="105" t="s">
        <v>2310</v>
      </c>
      <c r="G1303" s="105" t="b">
        <v>0</v>
      </c>
      <c r="H1303" s="105" t="b">
        <v>0</v>
      </c>
      <c r="I1303" s="105" t="b">
        <v>0</v>
      </c>
      <c r="J1303" s="105" t="b">
        <v>1</v>
      </c>
      <c r="K1303" s="105" t="b">
        <v>0</v>
      </c>
      <c r="L1303" s="105" t="b">
        <v>0</v>
      </c>
    </row>
    <row r="1304" spans="1:12" ht="15">
      <c r="A1304" s="105" t="s">
        <v>2425</v>
      </c>
      <c r="B1304" s="105" t="s">
        <v>2359</v>
      </c>
      <c r="C1304" s="105">
        <v>2</v>
      </c>
      <c r="D1304" s="110">
        <v>0.0006326061931745943</v>
      </c>
      <c r="E1304" s="110">
        <v>1.6088701655142996</v>
      </c>
      <c r="F1304" s="105" t="s">
        <v>2310</v>
      </c>
      <c r="G1304" s="105" t="b">
        <v>0</v>
      </c>
      <c r="H1304" s="105" t="b">
        <v>0</v>
      </c>
      <c r="I1304" s="105" t="b">
        <v>0</v>
      </c>
      <c r="J1304" s="105" t="b">
        <v>0</v>
      </c>
      <c r="K1304" s="105" t="b">
        <v>0</v>
      </c>
      <c r="L1304" s="105" t="b">
        <v>0</v>
      </c>
    </row>
    <row r="1305" spans="1:12" ht="15">
      <c r="A1305" s="105" t="s">
        <v>2874</v>
      </c>
      <c r="B1305" s="105" t="s">
        <v>2633</v>
      </c>
      <c r="C1305" s="105">
        <v>2</v>
      </c>
      <c r="D1305" s="110">
        <v>0.0006326061931745943</v>
      </c>
      <c r="E1305" s="110">
        <v>2.9743581504051995</v>
      </c>
      <c r="F1305" s="105" t="s">
        <v>2310</v>
      </c>
      <c r="G1305" s="105" t="b">
        <v>0</v>
      </c>
      <c r="H1305" s="105" t="b">
        <v>1</v>
      </c>
      <c r="I1305" s="105" t="b">
        <v>0</v>
      </c>
      <c r="J1305" s="105" t="b">
        <v>0</v>
      </c>
      <c r="K1305" s="105" t="b">
        <v>0</v>
      </c>
      <c r="L1305" s="105" t="b">
        <v>0</v>
      </c>
    </row>
    <row r="1306" spans="1:12" ht="15">
      <c r="A1306" s="105" t="s">
        <v>2345</v>
      </c>
      <c r="B1306" s="105" t="s">
        <v>2892</v>
      </c>
      <c r="C1306" s="105">
        <v>2</v>
      </c>
      <c r="D1306" s="110">
        <v>0.0006326061931745943</v>
      </c>
      <c r="E1306" s="110">
        <v>2.0605442980214828</v>
      </c>
      <c r="F1306" s="105" t="s">
        <v>2310</v>
      </c>
      <c r="G1306" s="105" t="b">
        <v>0</v>
      </c>
      <c r="H1306" s="105" t="b">
        <v>0</v>
      </c>
      <c r="I1306" s="105" t="b">
        <v>0</v>
      </c>
      <c r="J1306" s="105" t="b">
        <v>0</v>
      </c>
      <c r="K1306" s="105" t="b">
        <v>0</v>
      </c>
      <c r="L1306" s="105" t="b">
        <v>0</v>
      </c>
    </row>
    <row r="1307" spans="1:12" ht="15">
      <c r="A1307" s="105" t="s">
        <v>2372</v>
      </c>
      <c r="B1307" s="105" t="s">
        <v>2350</v>
      </c>
      <c r="C1307" s="105">
        <v>2</v>
      </c>
      <c r="D1307" s="110">
        <v>0.0006326061931745943</v>
      </c>
      <c r="E1307" s="110">
        <v>1.2967511976847061</v>
      </c>
      <c r="F1307" s="105" t="s">
        <v>2310</v>
      </c>
      <c r="G1307" s="105" t="b">
        <v>0</v>
      </c>
      <c r="H1307" s="105" t="b">
        <v>0</v>
      </c>
      <c r="I1307" s="105" t="b">
        <v>0</v>
      </c>
      <c r="J1307" s="105" t="b">
        <v>0</v>
      </c>
      <c r="K1307" s="105" t="b">
        <v>0</v>
      </c>
      <c r="L1307" s="105" t="b">
        <v>0</v>
      </c>
    </row>
    <row r="1308" spans="1:12" ht="15">
      <c r="A1308" s="105" t="s">
        <v>2332</v>
      </c>
      <c r="B1308" s="105" t="s">
        <v>2406</v>
      </c>
      <c r="C1308" s="105">
        <v>2</v>
      </c>
      <c r="D1308" s="110">
        <v>0.0006326061931745943</v>
      </c>
      <c r="E1308" s="110">
        <v>1.1681781764213122</v>
      </c>
      <c r="F1308" s="105" t="s">
        <v>2310</v>
      </c>
      <c r="G1308" s="105" t="b">
        <v>0</v>
      </c>
      <c r="H1308" s="105" t="b">
        <v>0</v>
      </c>
      <c r="I1308" s="105" t="b">
        <v>0</v>
      </c>
      <c r="J1308" s="105" t="b">
        <v>0</v>
      </c>
      <c r="K1308" s="105" t="b">
        <v>0</v>
      </c>
      <c r="L1308" s="105" t="b">
        <v>0</v>
      </c>
    </row>
    <row r="1309" spans="1:12" ht="15">
      <c r="A1309" s="105" t="s">
        <v>2548</v>
      </c>
      <c r="B1309" s="105" t="s">
        <v>2351</v>
      </c>
      <c r="C1309" s="105">
        <v>2</v>
      </c>
      <c r="D1309" s="110">
        <v>0.0006326061931745943</v>
      </c>
      <c r="E1309" s="110">
        <v>1.7612833250963482</v>
      </c>
      <c r="F1309" s="105" t="s">
        <v>2310</v>
      </c>
      <c r="G1309" s="105" t="b">
        <v>0</v>
      </c>
      <c r="H1309" s="105" t="b">
        <v>0</v>
      </c>
      <c r="I1309" s="105" t="b">
        <v>0</v>
      </c>
      <c r="J1309" s="105" t="b">
        <v>0</v>
      </c>
      <c r="K1309" s="105" t="b">
        <v>0</v>
      </c>
      <c r="L1309" s="105" t="b">
        <v>0</v>
      </c>
    </row>
    <row r="1310" spans="1:12" ht="15">
      <c r="A1310" s="105" t="s">
        <v>2357</v>
      </c>
      <c r="B1310" s="105" t="s">
        <v>2495</v>
      </c>
      <c r="C1310" s="105">
        <v>2</v>
      </c>
      <c r="D1310" s="110">
        <v>0.0006326061931745943</v>
      </c>
      <c r="E1310" s="110">
        <v>1.7702381677492747</v>
      </c>
      <c r="F1310" s="105" t="s">
        <v>2310</v>
      </c>
      <c r="G1310" s="105" t="b">
        <v>0</v>
      </c>
      <c r="H1310" s="105" t="b">
        <v>0</v>
      </c>
      <c r="I1310" s="105" t="b">
        <v>0</v>
      </c>
      <c r="J1310" s="105" t="b">
        <v>0</v>
      </c>
      <c r="K1310" s="105" t="b">
        <v>0</v>
      </c>
      <c r="L1310" s="105" t="b">
        <v>0</v>
      </c>
    </row>
    <row r="1311" spans="1:12" ht="15">
      <c r="A1311" s="105" t="s">
        <v>3159</v>
      </c>
      <c r="B1311" s="105" t="s">
        <v>2334</v>
      </c>
      <c r="C1311" s="105">
        <v>2</v>
      </c>
      <c r="D1311" s="110">
        <v>0.0006326061931745943</v>
      </c>
      <c r="E1311" s="110">
        <v>2.050078864343318</v>
      </c>
      <c r="F1311" s="105" t="s">
        <v>2310</v>
      </c>
      <c r="G1311" s="105" t="b">
        <v>0</v>
      </c>
      <c r="H1311" s="105" t="b">
        <v>0</v>
      </c>
      <c r="I1311" s="105" t="b">
        <v>0</v>
      </c>
      <c r="J1311" s="105" t="b">
        <v>0</v>
      </c>
      <c r="K1311" s="105" t="b">
        <v>0</v>
      </c>
      <c r="L1311" s="105" t="b">
        <v>0</v>
      </c>
    </row>
    <row r="1312" spans="1:12" ht="15">
      <c r="A1312" s="105" t="s">
        <v>2393</v>
      </c>
      <c r="B1312" s="105" t="s">
        <v>3160</v>
      </c>
      <c r="C1312" s="105">
        <v>2</v>
      </c>
      <c r="D1312" s="110">
        <v>0.0006326061931745943</v>
      </c>
      <c r="E1312" s="110">
        <v>2.673328154741218</v>
      </c>
      <c r="F1312" s="105" t="s">
        <v>2310</v>
      </c>
      <c r="G1312" s="105" t="b">
        <v>0</v>
      </c>
      <c r="H1312" s="105" t="b">
        <v>0</v>
      </c>
      <c r="I1312" s="105" t="b">
        <v>0</v>
      </c>
      <c r="J1312" s="105" t="b">
        <v>0</v>
      </c>
      <c r="K1312" s="105" t="b">
        <v>0</v>
      </c>
      <c r="L1312" s="105" t="b">
        <v>0</v>
      </c>
    </row>
    <row r="1313" spans="1:12" ht="15">
      <c r="A1313" s="105" t="s">
        <v>3160</v>
      </c>
      <c r="B1313" s="105" t="s">
        <v>2395</v>
      </c>
      <c r="C1313" s="105">
        <v>2</v>
      </c>
      <c r="D1313" s="110">
        <v>0.0006326061931745943</v>
      </c>
      <c r="E1313" s="110">
        <v>2.6189704924186255</v>
      </c>
      <c r="F1313" s="105" t="s">
        <v>2310</v>
      </c>
      <c r="G1313" s="105" t="b">
        <v>0</v>
      </c>
      <c r="H1313" s="105" t="b">
        <v>0</v>
      </c>
      <c r="I1313" s="105" t="b">
        <v>0</v>
      </c>
      <c r="J1313" s="105" t="b">
        <v>0</v>
      </c>
      <c r="K1313" s="105" t="b">
        <v>0</v>
      </c>
      <c r="L1313" s="105" t="b">
        <v>0</v>
      </c>
    </row>
    <row r="1314" spans="1:12" ht="15">
      <c r="A1314" s="105" t="s">
        <v>2395</v>
      </c>
      <c r="B1314" s="105" t="s">
        <v>2334</v>
      </c>
      <c r="C1314" s="105">
        <v>2</v>
      </c>
      <c r="D1314" s="110">
        <v>0.0006326061931745943</v>
      </c>
      <c r="E1314" s="110">
        <v>1.120659938629025</v>
      </c>
      <c r="F1314" s="105" t="s">
        <v>2310</v>
      </c>
      <c r="G1314" s="105" t="b">
        <v>0</v>
      </c>
      <c r="H1314" s="105" t="b">
        <v>0</v>
      </c>
      <c r="I1314" s="105" t="b">
        <v>0</v>
      </c>
      <c r="J1314" s="105" t="b">
        <v>0</v>
      </c>
      <c r="K1314" s="105" t="b">
        <v>0</v>
      </c>
      <c r="L1314" s="105" t="b">
        <v>0</v>
      </c>
    </row>
    <row r="1315" spans="1:12" ht="15">
      <c r="A1315" s="105" t="s">
        <v>2334</v>
      </c>
      <c r="B1315" s="105" t="s">
        <v>2742</v>
      </c>
      <c r="C1315" s="105">
        <v>2</v>
      </c>
      <c r="D1315" s="110">
        <v>0.0006326061931745943</v>
      </c>
      <c r="E1315" s="110">
        <v>1.7288454825910495</v>
      </c>
      <c r="F1315" s="105" t="s">
        <v>2310</v>
      </c>
      <c r="G1315" s="105" t="b">
        <v>0</v>
      </c>
      <c r="H1315" s="105" t="b">
        <v>0</v>
      </c>
      <c r="I1315" s="105" t="b">
        <v>0</v>
      </c>
      <c r="J1315" s="105" t="b">
        <v>1</v>
      </c>
      <c r="K1315" s="105" t="b">
        <v>0</v>
      </c>
      <c r="L1315" s="105" t="b">
        <v>0</v>
      </c>
    </row>
    <row r="1316" spans="1:12" ht="15">
      <c r="A1316" s="105" t="s">
        <v>2742</v>
      </c>
      <c r="B1316" s="105" t="s">
        <v>3161</v>
      </c>
      <c r="C1316" s="105">
        <v>2</v>
      </c>
      <c r="D1316" s="110">
        <v>0.0006326061931745943</v>
      </c>
      <c r="E1316" s="110">
        <v>3.247359422468937</v>
      </c>
      <c r="F1316" s="105" t="s">
        <v>2310</v>
      </c>
      <c r="G1316" s="105" t="b">
        <v>1</v>
      </c>
      <c r="H1316" s="105" t="b">
        <v>0</v>
      </c>
      <c r="I1316" s="105" t="b">
        <v>0</v>
      </c>
      <c r="J1316" s="105" t="b">
        <v>0</v>
      </c>
      <c r="K1316" s="105" t="b">
        <v>1</v>
      </c>
      <c r="L1316" s="105" t="b">
        <v>0</v>
      </c>
    </row>
    <row r="1317" spans="1:12" ht="15">
      <c r="A1317" s="105" t="s">
        <v>3161</v>
      </c>
      <c r="B1317" s="105" t="s">
        <v>2412</v>
      </c>
      <c r="C1317" s="105">
        <v>2</v>
      </c>
      <c r="D1317" s="110">
        <v>0.0006326061931745943</v>
      </c>
      <c r="E1317" s="110">
        <v>2.7032913781186614</v>
      </c>
      <c r="F1317" s="105" t="s">
        <v>2310</v>
      </c>
      <c r="G1317" s="105" t="b">
        <v>0</v>
      </c>
      <c r="H1317" s="105" t="b">
        <v>1</v>
      </c>
      <c r="I1317" s="105" t="b">
        <v>0</v>
      </c>
      <c r="J1317" s="105" t="b">
        <v>0</v>
      </c>
      <c r="K1317" s="105" t="b">
        <v>0</v>
      </c>
      <c r="L1317" s="105" t="b">
        <v>0</v>
      </c>
    </row>
    <row r="1318" spans="1:12" ht="15">
      <c r="A1318" s="105" t="s">
        <v>2412</v>
      </c>
      <c r="B1318" s="105" t="s">
        <v>2598</v>
      </c>
      <c r="C1318" s="105">
        <v>2</v>
      </c>
      <c r="D1318" s="110">
        <v>0.0006326061931745943</v>
      </c>
      <c r="E1318" s="110">
        <v>2.226170123398999</v>
      </c>
      <c r="F1318" s="105" t="s">
        <v>2310</v>
      </c>
      <c r="G1318" s="105" t="b">
        <v>0</v>
      </c>
      <c r="H1318" s="105" t="b">
        <v>0</v>
      </c>
      <c r="I1318" s="105" t="b">
        <v>0</v>
      </c>
      <c r="J1318" s="105" t="b">
        <v>0</v>
      </c>
      <c r="K1318" s="105" t="b">
        <v>0</v>
      </c>
      <c r="L1318" s="105" t="b">
        <v>0</v>
      </c>
    </row>
    <row r="1319" spans="1:12" ht="15">
      <c r="A1319" s="105" t="s">
        <v>2598</v>
      </c>
      <c r="B1319" s="105" t="s">
        <v>2357</v>
      </c>
      <c r="C1319" s="105">
        <v>2</v>
      </c>
      <c r="D1319" s="110">
        <v>0.0006326061931745943</v>
      </c>
      <c r="E1319" s="110">
        <v>1.8951769043575746</v>
      </c>
      <c r="F1319" s="105" t="s">
        <v>2310</v>
      </c>
      <c r="G1319" s="105" t="b">
        <v>0</v>
      </c>
      <c r="H1319" s="105" t="b">
        <v>0</v>
      </c>
      <c r="I1319" s="105" t="b">
        <v>0</v>
      </c>
      <c r="J1319" s="105" t="b">
        <v>0</v>
      </c>
      <c r="K1319" s="105" t="b">
        <v>0</v>
      </c>
      <c r="L1319" s="105" t="b">
        <v>0</v>
      </c>
    </row>
    <row r="1320" spans="1:12" ht="15">
      <c r="A1320" s="105" t="s">
        <v>2646</v>
      </c>
      <c r="B1320" s="105" t="s">
        <v>3162</v>
      </c>
      <c r="C1320" s="105">
        <v>2</v>
      </c>
      <c r="D1320" s="110">
        <v>0.0006326061931745943</v>
      </c>
      <c r="E1320" s="110">
        <v>3.150449409460881</v>
      </c>
      <c r="F1320" s="105" t="s">
        <v>2310</v>
      </c>
      <c r="G1320" s="105" t="b">
        <v>0</v>
      </c>
      <c r="H1320" s="105" t="b">
        <v>0</v>
      </c>
      <c r="I1320" s="105" t="b">
        <v>0</v>
      </c>
      <c r="J1320" s="105" t="b">
        <v>0</v>
      </c>
      <c r="K1320" s="105" t="b">
        <v>0</v>
      </c>
      <c r="L1320" s="105" t="b">
        <v>0</v>
      </c>
    </row>
    <row r="1321" spans="1:12" ht="15">
      <c r="A1321" s="105" t="s">
        <v>3162</v>
      </c>
      <c r="B1321" s="105" t="s">
        <v>3163</v>
      </c>
      <c r="C1321" s="105">
        <v>2</v>
      </c>
      <c r="D1321" s="110">
        <v>0.0006326061931745943</v>
      </c>
      <c r="E1321" s="110">
        <v>3.5483894181329183</v>
      </c>
      <c r="F1321" s="105" t="s">
        <v>2310</v>
      </c>
      <c r="G1321" s="105" t="b">
        <v>0</v>
      </c>
      <c r="H1321" s="105" t="b">
        <v>0</v>
      </c>
      <c r="I1321" s="105" t="b">
        <v>0</v>
      </c>
      <c r="J1321" s="105" t="b">
        <v>0</v>
      </c>
      <c r="K1321" s="105" t="b">
        <v>0</v>
      </c>
      <c r="L1321" s="105" t="b">
        <v>0</v>
      </c>
    </row>
    <row r="1322" spans="1:12" ht="15">
      <c r="A1322" s="105" t="s">
        <v>3163</v>
      </c>
      <c r="B1322" s="105" t="s">
        <v>2891</v>
      </c>
      <c r="C1322" s="105">
        <v>2</v>
      </c>
      <c r="D1322" s="110">
        <v>0.0006326061931745943</v>
      </c>
      <c r="E1322" s="110">
        <v>3.372298159077237</v>
      </c>
      <c r="F1322" s="105" t="s">
        <v>2310</v>
      </c>
      <c r="G1322" s="105" t="b">
        <v>0</v>
      </c>
      <c r="H1322" s="105" t="b">
        <v>0</v>
      </c>
      <c r="I1322" s="105" t="b">
        <v>0</v>
      </c>
      <c r="J1322" s="105" t="b">
        <v>0</v>
      </c>
      <c r="K1322" s="105" t="b">
        <v>0</v>
      </c>
      <c r="L1322" s="105" t="b">
        <v>0</v>
      </c>
    </row>
    <row r="1323" spans="1:12" ht="15">
      <c r="A1323" s="105" t="s">
        <v>2340</v>
      </c>
      <c r="B1323" s="105" t="s">
        <v>2343</v>
      </c>
      <c r="C1323" s="105">
        <v>2</v>
      </c>
      <c r="D1323" s="110">
        <v>0.0006326061931745943</v>
      </c>
      <c r="E1323" s="110">
        <v>0.8357397165057069</v>
      </c>
      <c r="F1323" s="105" t="s">
        <v>2310</v>
      </c>
      <c r="G1323" s="105" t="b">
        <v>0</v>
      </c>
      <c r="H1323" s="105" t="b">
        <v>0</v>
      </c>
      <c r="I1323" s="105" t="b">
        <v>0</v>
      </c>
      <c r="J1323" s="105" t="b">
        <v>0</v>
      </c>
      <c r="K1323" s="105" t="b">
        <v>0</v>
      </c>
      <c r="L1323" s="105" t="b">
        <v>0</v>
      </c>
    </row>
    <row r="1324" spans="1:12" ht="15">
      <c r="A1324" s="105" t="s">
        <v>2348</v>
      </c>
      <c r="B1324" s="105" t="s">
        <v>2401</v>
      </c>
      <c r="C1324" s="105">
        <v>2</v>
      </c>
      <c r="D1324" s="110">
        <v>0.0006326061931745943</v>
      </c>
      <c r="E1324" s="110">
        <v>1.8002013911267178</v>
      </c>
      <c r="F1324" s="105" t="s">
        <v>2310</v>
      </c>
      <c r="G1324" s="105" t="b">
        <v>0</v>
      </c>
      <c r="H1324" s="105" t="b">
        <v>0</v>
      </c>
      <c r="I1324" s="105" t="b">
        <v>0</v>
      </c>
      <c r="J1324" s="105" t="b">
        <v>0</v>
      </c>
      <c r="K1324" s="105" t="b">
        <v>0</v>
      </c>
      <c r="L1324" s="105" t="b">
        <v>0</v>
      </c>
    </row>
    <row r="1325" spans="1:12" ht="15">
      <c r="A1325" s="105" t="s">
        <v>2461</v>
      </c>
      <c r="B1325" s="105" t="s">
        <v>3158</v>
      </c>
      <c r="C1325" s="105">
        <v>2</v>
      </c>
      <c r="D1325" s="110">
        <v>0.0006326061931745943</v>
      </c>
      <c r="E1325" s="110">
        <v>2.946329426804956</v>
      </c>
      <c r="F1325" s="105" t="s">
        <v>2310</v>
      </c>
      <c r="G1325" s="105" t="b">
        <v>0</v>
      </c>
      <c r="H1325" s="105" t="b">
        <v>0</v>
      </c>
      <c r="I1325" s="105" t="b">
        <v>0</v>
      </c>
      <c r="J1325" s="105" t="b">
        <v>0</v>
      </c>
      <c r="K1325" s="105" t="b">
        <v>0</v>
      </c>
      <c r="L1325" s="105" t="b">
        <v>0</v>
      </c>
    </row>
    <row r="1326" spans="1:12" ht="15">
      <c r="A1326" s="105" t="s">
        <v>3158</v>
      </c>
      <c r="B1326" s="105" t="s">
        <v>2597</v>
      </c>
      <c r="C1326" s="105">
        <v>2</v>
      </c>
      <c r="D1326" s="110">
        <v>0.0006326061931745943</v>
      </c>
      <c r="E1326" s="110">
        <v>3.0712681634132557</v>
      </c>
      <c r="F1326" s="105" t="s">
        <v>2310</v>
      </c>
      <c r="G1326" s="105" t="b">
        <v>0</v>
      </c>
      <c r="H1326" s="105" t="b">
        <v>0</v>
      </c>
      <c r="I1326" s="105" t="b">
        <v>0</v>
      </c>
      <c r="J1326" s="105" t="b">
        <v>0</v>
      </c>
      <c r="K1326" s="105" t="b">
        <v>0</v>
      </c>
      <c r="L1326" s="105" t="b">
        <v>0</v>
      </c>
    </row>
    <row r="1327" spans="1:12" ht="15">
      <c r="A1327" s="105" t="s">
        <v>2597</v>
      </c>
      <c r="B1327" s="105" t="s">
        <v>2394</v>
      </c>
      <c r="C1327" s="105">
        <v>2</v>
      </c>
      <c r="D1327" s="110">
        <v>0.0006326061931745943</v>
      </c>
      <c r="E1327" s="110">
        <v>2.3442694354769933</v>
      </c>
      <c r="F1327" s="105" t="s">
        <v>2310</v>
      </c>
      <c r="G1327" s="105" t="b">
        <v>0</v>
      </c>
      <c r="H1327" s="105" t="b">
        <v>0</v>
      </c>
      <c r="I1327" s="105" t="b">
        <v>0</v>
      </c>
      <c r="J1327" s="105" t="b">
        <v>0</v>
      </c>
      <c r="K1327" s="105" t="b">
        <v>0</v>
      </c>
      <c r="L1327" s="105" t="b">
        <v>0</v>
      </c>
    </row>
    <row r="1328" spans="1:12" ht="15">
      <c r="A1328" s="105" t="s">
        <v>2394</v>
      </c>
      <c r="B1328" s="105" t="s">
        <v>2597</v>
      </c>
      <c r="C1328" s="105">
        <v>2</v>
      </c>
      <c r="D1328" s="110">
        <v>0.0006326061931745943</v>
      </c>
      <c r="E1328" s="110">
        <v>2.1418492376989633</v>
      </c>
      <c r="F1328" s="105" t="s">
        <v>2310</v>
      </c>
      <c r="G1328" s="105" t="b">
        <v>0</v>
      </c>
      <c r="H1328" s="105" t="b">
        <v>0</v>
      </c>
      <c r="I1328" s="105" t="b">
        <v>0</v>
      </c>
      <c r="J1328" s="105" t="b">
        <v>0</v>
      </c>
      <c r="K1328" s="105" t="b">
        <v>0</v>
      </c>
      <c r="L1328" s="105" t="b">
        <v>0</v>
      </c>
    </row>
    <row r="1329" spans="1:12" ht="15">
      <c r="A1329" s="105" t="s">
        <v>2340</v>
      </c>
      <c r="B1329" s="105" t="s">
        <v>2335</v>
      </c>
      <c r="C1329" s="105">
        <v>2</v>
      </c>
      <c r="D1329" s="110">
        <v>0.0006326061931745943</v>
      </c>
      <c r="E1329" s="110">
        <v>0.6910569217016498</v>
      </c>
      <c r="F1329" s="105" t="s">
        <v>2310</v>
      </c>
      <c r="G1329" s="105" t="b">
        <v>0</v>
      </c>
      <c r="H1329" s="105" t="b">
        <v>0</v>
      </c>
      <c r="I1329" s="105" t="b">
        <v>0</v>
      </c>
      <c r="J1329" s="105" t="b">
        <v>0</v>
      </c>
      <c r="K1329" s="105" t="b">
        <v>0</v>
      </c>
      <c r="L1329" s="105" t="b">
        <v>0</v>
      </c>
    </row>
    <row r="1330" spans="1:12" ht="15">
      <c r="A1330" s="105" t="s">
        <v>2361</v>
      </c>
      <c r="B1330" s="105" t="s">
        <v>2349</v>
      </c>
      <c r="C1330" s="105">
        <v>2</v>
      </c>
      <c r="D1330" s="110">
        <v>0.0006326061931745943</v>
      </c>
      <c r="E1330" s="110">
        <v>1.153937737306702</v>
      </c>
      <c r="F1330" s="105" t="s">
        <v>2310</v>
      </c>
      <c r="G1330" s="105" t="b">
        <v>0</v>
      </c>
      <c r="H1330" s="105" t="b">
        <v>0</v>
      </c>
      <c r="I1330" s="105" t="b">
        <v>0</v>
      </c>
      <c r="J1330" s="105" t="b">
        <v>0</v>
      </c>
      <c r="K1330" s="105" t="b">
        <v>0</v>
      </c>
      <c r="L1330" s="105" t="b">
        <v>0</v>
      </c>
    </row>
    <row r="1331" spans="1:12" ht="15">
      <c r="A1331" s="105" t="s">
        <v>2853</v>
      </c>
      <c r="B1331" s="105" t="s">
        <v>2370</v>
      </c>
      <c r="C1331" s="105">
        <v>2</v>
      </c>
      <c r="D1331" s="110">
        <v>0.0006326061931745943</v>
      </c>
      <c r="E1331" s="110">
        <v>2.330905473919012</v>
      </c>
      <c r="F1331" s="105" t="s">
        <v>2310</v>
      </c>
      <c r="G1331" s="105" t="b">
        <v>0</v>
      </c>
      <c r="H1331" s="105" t="b">
        <v>0</v>
      </c>
      <c r="I1331" s="105" t="b">
        <v>0</v>
      </c>
      <c r="J1331" s="105" t="b">
        <v>1</v>
      </c>
      <c r="K1331" s="105" t="b">
        <v>0</v>
      </c>
      <c r="L1331" s="105" t="b">
        <v>0</v>
      </c>
    </row>
    <row r="1332" spans="1:12" ht="15">
      <c r="A1332" s="105" t="s">
        <v>2340</v>
      </c>
      <c r="B1332" s="105" t="s">
        <v>2342</v>
      </c>
      <c r="C1332" s="105">
        <v>2</v>
      </c>
      <c r="D1332" s="110">
        <v>0.0006326061931745943</v>
      </c>
      <c r="E1332" s="110">
        <v>0.8159956583099497</v>
      </c>
      <c r="F1332" s="105" t="s">
        <v>2310</v>
      </c>
      <c r="G1332" s="105" t="b">
        <v>0</v>
      </c>
      <c r="H1332" s="105" t="b">
        <v>0</v>
      </c>
      <c r="I1332" s="105" t="b">
        <v>0</v>
      </c>
      <c r="J1332" s="105" t="b">
        <v>1</v>
      </c>
      <c r="K1332" s="105" t="b">
        <v>0</v>
      </c>
      <c r="L1332" s="105" t="b">
        <v>0</v>
      </c>
    </row>
    <row r="1333" spans="1:12" ht="15">
      <c r="A1333" s="105" t="s">
        <v>3149</v>
      </c>
      <c r="B1333" s="105" t="s">
        <v>2429</v>
      </c>
      <c r="C1333" s="105">
        <v>2</v>
      </c>
      <c r="D1333" s="110">
        <v>0.0006326061931745943</v>
      </c>
      <c r="E1333" s="110">
        <v>2.7702381677492744</v>
      </c>
      <c r="F1333" s="105" t="s">
        <v>2310</v>
      </c>
      <c r="G1333" s="105" t="b">
        <v>0</v>
      </c>
      <c r="H1333" s="105" t="b">
        <v>0</v>
      </c>
      <c r="I1333" s="105" t="b">
        <v>0</v>
      </c>
      <c r="J1333" s="105" t="b">
        <v>0</v>
      </c>
      <c r="K1333" s="105" t="b">
        <v>0</v>
      </c>
      <c r="L1333" s="105" t="b">
        <v>0</v>
      </c>
    </row>
    <row r="1334" spans="1:12" ht="15">
      <c r="A1334" s="105" t="s">
        <v>2429</v>
      </c>
      <c r="B1334" s="105" t="s">
        <v>2330</v>
      </c>
      <c r="C1334" s="105">
        <v>2</v>
      </c>
      <c r="D1334" s="110">
        <v>0.0006326061931745943</v>
      </c>
      <c r="E1334" s="110">
        <v>1.0298754782550308</v>
      </c>
      <c r="F1334" s="105" t="s">
        <v>2310</v>
      </c>
      <c r="G1334" s="105" t="b">
        <v>0</v>
      </c>
      <c r="H1334" s="105" t="b">
        <v>0</v>
      </c>
      <c r="I1334" s="105" t="b">
        <v>0</v>
      </c>
      <c r="J1334" s="105" t="b">
        <v>0</v>
      </c>
      <c r="K1334" s="105" t="b">
        <v>0</v>
      </c>
      <c r="L1334" s="105" t="b">
        <v>0</v>
      </c>
    </row>
    <row r="1335" spans="1:12" ht="15">
      <c r="A1335" s="105" t="s">
        <v>2346</v>
      </c>
      <c r="B1335" s="105" t="s">
        <v>2336</v>
      </c>
      <c r="C1335" s="105">
        <v>2</v>
      </c>
      <c r="D1335" s="110">
        <v>0.0006326061931745943</v>
      </c>
      <c r="E1335" s="110">
        <v>0.811196775428181</v>
      </c>
      <c r="F1335" s="105" t="s">
        <v>2310</v>
      </c>
      <c r="G1335" s="105" t="b">
        <v>0</v>
      </c>
      <c r="H1335" s="105" t="b">
        <v>0</v>
      </c>
      <c r="I1335" s="105" t="b">
        <v>0</v>
      </c>
      <c r="J1335" s="105" t="b">
        <v>0</v>
      </c>
      <c r="K1335" s="105" t="b">
        <v>0</v>
      </c>
      <c r="L1335" s="105" t="b">
        <v>0</v>
      </c>
    </row>
    <row r="1336" spans="1:12" ht="15">
      <c r="A1336" s="105" t="s">
        <v>2427</v>
      </c>
      <c r="B1336" s="105" t="s">
        <v>2888</v>
      </c>
      <c r="C1336" s="105">
        <v>2</v>
      </c>
      <c r="D1336" s="110">
        <v>0.0006326061931745943</v>
      </c>
      <c r="E1336" s="110">
        <v>2.5941469086935935</v>
      </c>
      <c r="F1336" s="105" t="s">
        <v>2310</v>
      </c>
      <c r="G1336" s="105" t="b">
        <v>0</v>
      </c>
      <c r="H1336" s="105" t="b">
        <v>0</v>
      </c>
      <c r="I1336" s="105" t="b">
        <v>0</v>
      </c>
      <c r="J1336" s="105" t="b">
        <v>0</v>
      </c>
      <c r="K1336" s="105" t="b">
        <v>0</v>
      </c>
      <c r="L1336" s="105" t="b">
        <v>0</v>
      </c>
    </row>
    <row r="1337" spans="1:12" ht="15">
      <c r="A1337" s="105" t="s">
        <v>2888</v>
      </c>
      <c r="B1337" s="105" t="s">
        <v>2429</v>
      </c>
      <c r="C1337" s="105">
        <v>2</v>
      </c>
      <c r="D1337" s="110">
        <v>0.0006326061931745943</v>
      </c>
      <c r="E1337" s="110">
        <v>2.5941469086935935</v>
      </c>
      <c r="F1337" s="105" t="s">
        <v>2310</v>
      </c>
      <c r="G1337" s="105" t="b">
        <v>0</v>
      </c>
      <c r="H1337" s="105" t="b">
        <v>0</v>
      </c>
      <c r="I1337" s="105" t="b">
        <v>0</v>
      </c>
      <c r="J1337" s="105" t="b">
        <v>0</v>
      </c>
      <c r="K1337" s="105" t="b">
        <v>0</v>
      </c>
      <c r="L1337" s="105" t="b">
        <v>0</v>
      </c>
    </row>
    <row r="1338" spans="1:12" ht="15">
      <c r="A1338" s="105" t="s">
        <v>2429</v>
      </c>
      <c r="B1338" s="105" t="s">
        <v>2716</v>
      </c>
      <c r="C1338" s="105">
        <v>2</v>
      </c>
      <c r="D1338" s="110">
        <v>0.0006326061931745943</v>
      </c>
      <c r="E1338" s="110">
        <v>2.469208172085293</v>
      </c>
      <c r="F1338" s="105" t="s">
        <v>2310</v>
      </c>
      <c r="G1338" s="105" t="b">
        <v>0</v>
      </c>
      <c r="H1338" s="105" t="b">
        <v>0</v>
      </c>
      <c r="I1338" s="105" t="b">
        <v>0</v>
      </c>
      <c r="J1338" s="105" t="b">
        <v>0</v>
      </c>
      <c r="K1338" s="105" t="b">
        <v>0</v>
      </c>
      <c r="L1338" s="105" t="b">
        <v>0</v>
      </c>
    </row>
    <row r="1339" spans="1:12" ht="15">
      <c r="A1339" s="105" t="s">
        <v>2716</v>
      </c>
      <c r="B1339" s="105" t="s">
        <v>2481</v>
      </c>
      <c r="C1339" s="105">
        <v>2</v>
      </c>
      <c r="D1339" s="110">
        <v>0.0006326061931745943</v>
      </c>
      <c r="E1339" s="110">
        <v>2.6452994311409745</v>
      </c>
      <c r="F1339" s="105" t="s">
        <v>2310</v>
      </c>
      <c r="G1339" s="105" t="b">
        <v>0</v>
      </c>
      <c r="H1339" s="105" t="b">
        <v>0</v>
      </c>
      <c r="I1339" s="105" t="b">
        <v>0</v>
      </c>
      <c r="J1339" s="105" t="b">
        <v>0</v>
      </c>
      <c r="K1339" s="105" t="b">
        <v>0</v>
      </c>
      <c r="L1339" s="105" t="b">
        <v>0</v>
      </c>
    </row>
    <row r="1340" spans="1:12" ht="15">
      <c r="A1340" s="105" t="s">
        <v>2481</v>
      </c>
      <c r="B1340" s="105" t="s">
        <v>3157</v>
      </c>
      <c r="C1340" s="105">
        <v>2</v>
      </c>
      <c r="D1340" s="110">
        <v>0.0006326061931745943</v>
      </c>
      <c r="E1340" s="110">
        <v>2.8951769043575744</v>
      </c>
      <c r="F1340" s="105" t="s">
        <v>2310</v>
      </c>
      <c r="G1340" s="105" t="b">
        <v>0</v>
      </c>
      <c r="H1340" s="105" t="b">
        <v>0</v>
      </c>
      <c r="I1340" s="105" t="b">
        <v>0</v>
      </c>
      <c r="J1340" s="105" t="b">
        <v>0</v>
      </c>
      <c r="K1340" s="105" t="b">
        <v>0</v>
      </c>
      <c r="L1340" s="105" t="b">
        <v>0</v>
      </c>
    </row>
    <row r="1341" spans="1:12" ht="15">
      <c r="A1341" s="105" t="s">
        <v>3157</v>
      </c>
      <c r="B1341" s="105" t="s">
        <v>2370</v>
      </c>
      <c r="C1341" s="105">
        <v>2</v>
      </c>
      <c r="D1341" s="110">
        <v>0.0006326061931745943</v>
      </c>
      <c r="E1341" s="110">
        <v>2.5069967329746934</v>
      </c>
      <c r="F1341" s="105" t="s">
        <v>2310</v>
      </c>
      <c r="G1341" s="105" t="b">
        <v>0</v>
      </c>
      <c r="H1341" s="105" t="b">
        <v>0</v>
      </c>
      <c r="I1341" s="105" t="b">
        <v>0</v>
      </c>
      <c r="J1341" s="105" t="b">
        <v>1</v>
      </c>
      <c r="K1341" s="105" t="b">
        <v>0</v>
      </c>
      <c r="L1341" s="105" t="b">
        <v>0</v>
      </c>
    </row>
    <row r="1342" spans="1:12" ht="15">
      <c r="A1342" s="105" t="s">
        <v>2457</v>
      </c>
      <c r="B1342" s="105" t="s">
        <v>2730</v>
      </c>
      <c r="C1342" s="105">
        <v>2</v>
      </c>
      <c r="D1342" s="110">
        <v>0.0006326061931745943</v>
      </c>
      <c r="E1342" s="110">
        <v>2.673328154741218</v>
      </c>
      <c r="F1342" s="105" t="s">
        <v>2310</v>
      </c>
      <c r="G1342" s="105" t="b">
        <v>0</v>
      </c>
      <c r="H1342" s="105" t="b">
        <v>0</v>
      </c>
      <c r="I1342" s="105" t="b">
        <v>0</v>
      </c>
      <c r="J1342" s="105" t="b">
        <v>0</v>
      </c>
      <c r="K1342" s="105" t="b">
        <v>0</v>
      </c>
      <c r="L1342" s="105" t="b">
        <v>0</v>
      </c>
    </row>
    <row r="1343" spans="1:12" ht="15">
      <c r="A1343" s="105" t="s">
        <v>2730</v>
      </c>
      <c r="B1343" s="105" t="s">
        <v>2407</v>
      </c>
      <c r="C1343" s="105">
        <v>2</v>
      </c>
      <c r="D1343" s="110">
        <v>0.0006326061931745943</v>
      </c>
      <c r="E1343" s="110">
        <v>2.372298159077237</v>
      </c>
      <c r="F1343" s="105" t="s">
        <v>2310</v>
      </c>
      <c r="G1343" s="105" t="b">
        <v>0</v>
      </c>
      <c r="H1343" s="105" t="b">
        <v>0</v>
      </c>
      <c r="I1343" s="105" t="b">
        <v>0</v>
      </c>
      <c r="J1343" s="105" t="b">
        <v>1</v>
      </c>
      <c r="K1343" s="105" t="b">
        <v>0</v>
      </c>
      <c r="L1343" s="105" t="b">
        <v>0</v>
      </c>
    </row>
    <row r="1344" spans="1:12" ht="15">
      <c r="A1344" s="105" t="s">
        <v>2407</v>
      </c>
      <c r="B1344" s="105" t="s">
        <v>2625</v>
      </c>
      <c r="C1344" s="105">
        <v>2</v>
      </c>
      <c r="D1344" s="110">
        <v>0.0006326061931745943</v>
      </c>
      <c r="E1344" s="110">
        <v>2.337536052818025</v>
      </c>
      <c r="F1344" s="105" t="s">
        <v>2310</v>
      </c>
      <c r="G1344" s="105" t="b">
        <v>1</v>
      </c>
      <c r="H1344" s="105" t="b">
        <v>0</v>
      </c>
      <c r="I1344" s="105" t="b">
        <v>0</v>
      </c>
      <c r="J1344" s="105" t="b">
        <v>0</v>
      </c>
      <c r="K1344" s="105" t="b">
        <v>0</v>
      </c>
      <c r="L1344" s="105" t="b">
        <v>0</v>
      </c>
    </row>
    <row r="1345" spans="1:12" ht="15">
      <c r="A1345" s="105" t="s">
        <v>2625</v>
      </c>
      <c r="B1345" s="105" t="s">
        <v>2695</v>
      </c>
      <c r="C1345" s="105">
        <v>2</v>
      </c>
      <c r="D1345" s="110">
        <v>0.0006326061931745943</v>
      </c>
      <c r="E1345" s="110">
        <v>2.8494194137968996</v>
      </c>
      <c r="F1345" s="105" t="s">
        <v>2310</v>
      </c>
      <c r="G1345" s="105" t="b">
        <v>0</v>
      </c>
      <c r="H1345" s="105" t="b">
        <v>0</v>
      </c>
      <c r="I1345" s="105" t="b">
        <v>0</v>
      </c>
      <c r="J1345" s="105" t="b">
        <v>0</v>
      </c>
      <c r="K1345" s="105" t="b">
        <v>0</v>
      </c>
      <c r="L1345" s="105" t="b">
        <v>0</v>
      </c>
    </row>
    <row r="1346" spans="1:12" ht="15">
      <c r="A1346" s="105" t="s">
        <v>2889</v>
      </c>
      <c r="B1346" s="105" t="s">
        <v>2741</v>
      </c>
      <c r="C1346" s="105">
        <v>2</v>
      </c>
      <c r="D1346" s="110">
        <v>0.0006326061931745943</v>
      </c>
      <c r="E1346" s="110">
        <v>3.0712681634132557</v>
      </c>
      <c r="F1346" s="105" t="s">
        <v>2310</v>
      </c>
      <c r="G1346" s="105" t="b">
        <v>0</v>
      </c>
      <c r="H1346" s="105" t="b">
        <v>0</v>
      </c>
      <c r="I1346" s="105" t="b">
        <v>0</v>
      </c>
      <c r="J1346" s="105" t="b">
        <v>0</v>
      </c>
      <c r="K1346" s="105" t="b">
        <v>0</v>
      </c>
      <c r="L1346" s="105" t="b">
        <v>0</v>
      </c>
    </row>
    <row r="1347" spans="1:12" ht="15">
      <c r="A1347" s="105" t="s">
        <v>2741</v>
      </c>
      <c r="B1347" s="105" t="s">
        <v>2649</v>
      </c>
      <c r="C1347" s="105">
        <v>2</v>
      </c>
      <c r="D1347" s="110">
        <v>0.0006326061931745943</v>
      </c>
      <c r="E1347" s="110">
        <v>2.8494194137968996</v>
      </c>
      <c r="F1347" s="105" t="s">
        <v>2310</v>
      </c>
      <c r="G1347" s="105" t="b">
        <v>0</v>
      </c>
      <c r="H1347" s="105" t="b">
        <v>0</v>
      </c>
      <c r="I1347" s="105" t="b">
        <v>0</v>
      </c>
      <c r="J1347" s="105" t="b">
        <v>0</v>
      </c>
      <c r="K1347" s="105" t="b">
        <v>0</v>
      </c>
      <c r="L1347" s="105" t="b">
        <v>0</v>
      </c>
    </row>
    <row r="1348" spans="1:12" ht="15">
      <c r="A1348" s="105" t="s">
        <v>2596</v>
      </c>
      <c r="B1348" s="105" t="s">
        <v>2446</v>
      </c>
      <c r="C1348" s="105">
        <v>2</v>
      </c>
      <c r="D1348" s="110">
        <v>0.0006326061931745943</v>
      </c>
      <c r="E1348" s="110">
        <v>2.330905473919012</v>
      </c>
      <c r="F1348" s="105" t="s">
        <v>2310</v>
      </c>
      <c r="G1348" s="105" t="b">
        <v>0</v>
      </c>
      <c r="H1348" s="105" t="b">
        <v>0</v>
      </c>
      <c r="I1348" s="105" t="b">
        <v>0</v>
      </c>
      <c r="J1348" s="105" t="b">
        <v>0</v>
      </c>
      <c r="K1348" s="105" t="b">
        <v>0</v>
      </c>
      <c r="L1348" s="105" t="b">
        <v>0</v>
      </c>
    </row>
    <row r="1349" spans="1:12" ht="15">
      <c r="A1349" s="105" t="s">
        <v>2446</v>
      </c>
      <c r="B1349" s="105" t="s">
        <v>2741</v>
      </c>
      <c r="C1349" s="105">
        <v>2</v>
      </c>
      <c r="D1349" s="110">
        <v>0.0006326061931745943</v>
      </c>
      <c r="E1349" s="110">
        <v>2.5069967329746934</v>
      </c>
      <c r="F1349" s="105" t="s">
        <v>2310</v>
      </c>
      <c r="G1349" s="105" t="b">
        <v>0</v>
      </c>
      <c r="H1349" s="105" t="b">
        <v>0</v>
      </c>
      <c r="I1349" s="105" t="b">
        <v>0</v>
      </c>
      <c r="J1349" s="105" t="b">
        <v>0</v>
      </c>
      <c r="K1349" s="105" t="b">
        <v>0</v>
      </c>
      <c r="L1349" s="105" t="b">
        <v>0</v>
      </c>
    </row>
    <row r="1350" spans="1:12" ht="15">
      <c r="A1350" s="105" t="s">
        <v>2741</v>
      </c>
      <c r="B1350" s="105" t="s">
        <v>2642</v>
      </c>
      <c r="C1350" s="105">
        <v>2</v>
      </c>
      <c r="D1350" s="110">
        <v>0.0006326061931745943</v>
      </c>
      <c r="E1350" s="110">
        <v>2.8494194137968996</v>
      </c>
      <c r="F1350" s="105" t="s">
        <v>2310</v>
      </c>
      <c r="G1350" s="105" t="b">
        <v>0</v>
      </c>
      <c r="H1350" s="105" t="b">
        <v>0</v>
      </c>
      <c r="I1350" s="105" t="b">
        <v>0</v>
      </c>
      <c r="J1350" s="105" t="b">
        <v>0</v>
      </c>
      <c r="K1350" s="105" t="b">
        <v>0</v>
      </c>
      <c r="L1350" s="105" t="b">
        <v>0</v>
      </c>
    </row>
    <row r="1351" spans="1:12" ht="15">
      <c r="A1351" s="105" t="s">
        <v>2642</v>
      </c>
      <c r="B1351" s="105" t="s">
        <v>2446</v>
      </c>
      <c r="C1351" s="105">
        <v>2</v>
      </c>
      <c r="D1351" s="110">
        <v>0.0006326061931745943</v>
      </c>
      <c r="E1351" s="110">
        <v>2.6319354695829933</v>
      </c>
      <c r="F1351" s="105" t="s">
        <v>2310</v>
      </c>
      <c r="G1351" s="105" t="b">
        <v>0</v>
      </c>
      <c r="H1351" s="105" t="b">
        <v>0</v>
      </c>
      <c r="I1351" s="105" t="b">
        <v>0</v>
      </c>
      <c r="J1351" s="105" t="b">
        <v>0</v>
      </c>
      <c r="K1351" s="105" t="b">
        <v>0</v>
      </c>
      <c r="L1351" s="105" t="b">
        <v>0</v>
      </c>
    </row>
    <row r="1352" spans="1:12" ht="15">
      <c r="A1352" s="105" t="s">
        <v>2480</v>
      </c>
      <c r="B1352" s="105" t="s">
        <v>2342</v>
      </c>
      <c r="C1352" s="105">
        <v>2</v>
      </c>
      <c r="D1352" s="110">
        <v>0.0006326061931745943</v>
      </c>
      <c r="E1352" s="110">
        <v>1.5941469086935933</v>
      </c>
      <c r="F1352" s="105" t="s">
        <v>2310</v>
      </c>
      <c r="G1352" s="105" t="b">
        <v>0</v>
      </c>
      <c r="H1352" s="105" t="b">
        <v>0</v>
      </c>
      <c r="I1352" s="105" t="b">
        <v>0</v>
      </c>
      <c r="J1352" s="105" t="b">
        <v>1</v>
      </c>
      <c r="K1352" s="105" t="b">
        <v>0</v>
      </c>
      <c r="L1352" s="105" t="b">
        <v>0</v>
      </c>
    </row>
    <row r="1353" spans="1:12" ht="15">
      <c r="A1353" s="105" t="s">
        <v>2342</v>
      </c>
      <c r="B1353" s="105" t="s">
        <v>2854</v>
      </c>
      <c r="C1353" s="105">
        <v>2</v>
      </c>
      <c r="D1353" s="110">
        <v>0.0006326061931745943</v>
      </c>
      <c r="E1353" s="110">
        <v>2.050078864343318</v>
      </c>
      <c r="F1353" s="105" t="s">
        <v>2310</v>
      </c>
      <c r="G1353" s="105" t="b">
        <v>1</v>
      </c>
      <c r="H1353" s="105" t="b">
        <v>0</v>
      </c>
      <c r="I1353" s="105" t="b">
        <v>0</v>
      </c>
      <c r="J1353" s="105" t="b">
        <v>1</v>
      </c>
      <c r="K1353" s="105" t="b">
        <v>0</v>
      </c>
      <c r="L1353" s="105" t="b">
        <v>0</v>
      </c>
    </row>
    <row r="1354" spans="1:12" ht="15">
      <c r="A1354" s="105" t="s">
        <v>2854</v>
      </c>
      <c r="B1354" s="105" t="s">
        <v>2596</v>
      </c>
      <c r="C1354" s="105">
        <v>2</v>
      </c>
      <c r="D1354" s="110">
        <v>0.0006326061931745943</v>
      </c>
      <c r="E1354" s="110">
        <v>2.8951769043575744</v>
      </c>
      <c r="F1354" s="105" t="s">
        <v>2310</v>
      </c>
      <c r="G1354" s="105" t="b">
        <v>1</v>
      </c>
      <c r="H1354" s="105" t="b">
        <v>0</v>
      </c>
      <c r="I1354" s="105" t="b">
        <v>0</v>
      </c>
      <c r="J1354" s="105" t="b">
        <v>0</v>
      </c>
      <c r="K1354" s="105" t="b">
        <v>0</v>
      </c>
      <c r="L1354" s="105" t="b">
        <v>0</v>
      </c>
    </row>
    <row r="1355" spans="1:12" ht="15">
      <c r="A1355" s="105" t="s">
        <v>2596</v>
      </c>
      <c r="B1355" s="105" t="s">
        <v>2734</v>
      </c>
      <c r="C1355" s="105">
        <v>2</v>
      </c>
      <c r="D1355" s="110">
        <v>0.0006326061931745943</v>
      </c>
      <c r="E1355" s="110">
        <v>2.7702381677492744</v>
      </c>
      <c r="F1355" s="105" t="s">
        <v>2310</v>
      </c>
      <c r="G1355" s="105" t="b">
        <v>0</v>
      </c>
      <c r="H1355" s="105" t="b">
        <v>0</v>
      </c>
      <c r="I1355" s="105" t="b">
        <v>0</v>
      </c>
      <c r="J1355" s="105" t="b">
        <v>0</v>
      </c>
      <c r="K1355" s="105" t="b">
        <v>1</v>
      </c>
      <c r="L1355" s="105" t="b">
        <v>0</v>
      </c>
    </row>
    <row r="1356" spans="1:12" ht="15">
      <c r="A1356" s="105" t="s">
        <v>2431</v>
      </c>
      <c r="B1356" s="105" t="s">
        <v>2341</v>
      </c>
      <c r="C1356" s="105">
        <v>2</v>
      </c>
      <c r="D1356" s="110">
        <v>0.0006326061931745943</v>
      </c>
      <c r="E1356" s="110">
        <v>1.4369588663669381</v>
      </c>
      <c r="F1356" s="105" t="s">
        <v>2310</v>
      </c>
      <c r="G1356" s="105" t="b">
        <v>0</v>
      </c>
      <c r="H1356" s="105" t="b">
        <v>0</v>
      </c>
      <c r="I1356" s="105" t="b">
        <v>0</v>
      </c>
      <c r="J1356" s="105" t="b">
        <v>0</v>
      </c>
      <c r="K1356" s="105" t="b">
        <v>0</v>
      </c>
      <c r="L1356" s="105" t="b">
        <v>0</v>
      </c>
    </row>
    <row r="1357" spans="1:12" ht="15">
      <c r="A1357" s="105" t="s">
        <v>2331</v>
      </c>
      <c r="B1357" s="105" t="s">
        <v>3098</v>
      </c>
      <c r="C1357" s="105">
        <v>2</v>
      </c>
      <c r="D1357" s="110">
        <v>0.0006326061931745943</v>
      </c>
      <c r="E1357" s="110">
        <v>1.9303413214208256</v>
      </c>
      <c r="F1357" s="105" t="s">
        <v>2310</v>
      </c>
      <c r="G1357" s="105" t="b">
        <v>0</v>
      </c>
      <c r="H1357" s="105" t="b">
        <v>0</v>
      </c>
      <c r="I1357" s="105" t="b">
        <v>0</v>
      </c>
      <c r="J1357" s="105" t="b">
        <v>0</v>
      </c>
      <c r="K1357" s="105" t="b">
        <v>1</v>
      </c>
      <c r="L1357" s="105" t="b">
        <v>0</v>
      </c>
    </row>
    <row r="1358" spans="1:12" ht="15">
      <c r="A1358" s="105" t="s">
        <v>2340</v>
      </c>
      <c r="B1358" s="105" t="s">
        <v>2611</v>
      </c>
      <c r="C1358" s="105">
        <v>2</v>
      </c>
      <c r="D1358" s="110">
        <v>0.0006326061931745943</v>
      </c>
      <c r="E1358" s="110">
        <v>1.867148180757331</v>
      </c>
      <c r="F1358" s="105" t="s">
        <v>2310</v>
      </c>
      <c r="G1358" s="105" t="b">
        <v>0</v>
      </c>
      <c r="H1358" s="105" t="b">
        <v>0</v>
      </c>
      <c r="I1358" s="105" t="b">
        <v>0</v>
      </c>
      <c r="J1358" s="105" t="b">
        <v>0</v>
      </c>
      <c r="K1358" s="105" t="b">
        <v>0</v>
      </c>
      <c r="L1358" s="105" t="b">
        <v>0</v>
      </c>
    </row>
    <row r="1359" spans="1:12" ht="15">
      <c r="A1359" s="105" t="s">
        <v>2443</v>
      </c>
      <c r="B1359" s="105" t="s">
        <v>2374</v>
      </c>
      <c r="C1359" s="105">
        <v>2</v>
      </c>
      <c r="D1359" s="110">
        <v>0.0006326061931745943</v>
      </c>
      <c r="E1359" s="110">
        <v>1.7868374295687361</v>
      </c>
      <c r="F1359" s="105" t="s">
        <v>2310</v>
      </c>
      <c r="G1359" s="105" t="b">
        <v>0</v>
      </c>
      <c r="H1359" s="105" t="b">
        <v>0</v>
      </c>
      <c r="I1359" s="105" t="b">
        <v>0</v>
      </c>
      <c r="J1359" s="105" t="b">
        <v>0</v>
      </c>
      <c r="K1359" s="105" t="b">
        <v>0</v>
      </c>
      <c r="L1359" s="105" t="b">
        <v>0</v>
      </c>
    </row>
    <row r="1360" spans="1:12" ht="15">
      <c r="A1360" s="105" t="s">
        <v>2651</v>
      </c>
      <c r="B1360" s="105" t="s">
        <v>2630</v>
      </c>
      <c r="C1360" s="105">
        <v>2</v>
      </c>
      <c r="D1360" s="110">
        <v>0.0006326061931745943</v>
      </c>
      <c r="E1360" s="110">
        <v>2.9743581504051995</v>
      </c>
      <c r="F1360" s="105" t="s">
        <v>2310</v>
      </c>
      <c r="G1360" s="105" t="b">
        <v>0</v>
      </c>
      <c r="H1360" s="105" t="b">
        <v>0</v>
      </c>
      <c r="I1360" s="105" t="b">
        <v>0</v>
      </c>
      <c r="J1360" s="105" t="b">
        <v>0</v>
      </c>
      <c r="K1360" s="105" t="b">
        <v>0</v>
      </c>
      <c r="L1360" s="105" t="b">
        <v>0</v>
      </c>
    </row>
    <row r="1361" spans="1:12" ht="15">
      <c r="A1361" s="105" t="s">
        <v>2630</v>
      </c>
      <c r="B1361" s="105" t="s">
        <v>2457</v>
      </c>
      <c r="C1361" s="105">
        <v>2</v>
      </c>
      <c r="D1361" s="110">
        <v>0.0006326061931745943</v>
      </c>
      <c r="E1361" s="110">
        <v>2.4514794051248616</v>
      </c>
      <c r="F1361" s="105" t="s">
        <v>2310</v>
      </c>
      <c r="G1361" s="105" t="b">
        <v>0</v>
      </c>
      <c r="H1361" s="105" t="b">
        <v>0</v>
      </c>
      <c r="I1361" s="105" t="b">
        <v>0</v>
      </c>
      <c r="J1361" s="105" t="b">
        <v>0</v>
      </c>
      <c r="K1361" s="105" t="b">
        <v>0</v>
      </c>
      <c r="L1361" s="105" t="b">
        <v>0</v>
      </c>
    </row>
    <row r="1362" spans="1:12" ht="15">
      <c r="A1362" s="105" t="s">
        <v>3135</v>
      </c>
      <c r="B1362" s="105" t="s">
        <v>2496</v>
      </c>
      <c r="C1362" s="105">
        <v>2</v>
      </c>
      <c r="D1362" s="110">
        <v>0.0006326061931745943</v>
      </c>
      <c r="E1362" s="110">
        <v>2.946329426804956</v>
      </c>
      <c r="F1362" s="105" t="s">
        <v>2310</v>
      </c>
      <c r="G1362" s="105" t="b">
        <v>0</v>
      </c>
      <c r="H1362" s="105" t="b">
        <v>0</v>
      </c>
      <c r="I1362" s="105" t="b">
        <v>0</v>
      </c>
      <c r="J1362" s="105" t="b">
        <v>0</v>
      </c>
      <c r="K1362" s="105" t="b">
        <v>0</v>
      </c>
      <c r="L1362" s="105" t="b">
        <v>0</v>
      </c>
    </row>
    <row r="1363" spans="1:12" ht="15">
      <c r="A1363" s="105" t="s">
        <v>2496</v>
      </c>
      <c r="B1363" s="105" t="s">
        <v>3136</v>
      </c>
      <c r="C1363" s="105">
        <v>2</v>
      </c>
      <c r="D1363" s="110">
        <v>0.0006326061931745943</v>
      </c>
      <c r="E1363" s="110">
        <v>2.946329426804956</v>
      </c>
      <c r="F1363" s="105" t="s">
        <v>2310</v>
      </c>
      <c r="G1363" s="105" t="b">
        <v>0</v>
      </c>
      <c r="H1363" s="105" t="b">
        <v>0</v>
      </c>
      <c r="I1363" s="105" t="b">
        <v>0</v>
      </c>
      <c r="J1363" s="105" t="b">
        <v>0</v>
      </c>
      <c r="K1363" s="105" t="b">
        <v>0</v>
      </c>
      <c r="L1363" s="105" t="b">
        <v>0</v>
      </c>
    </row>
    <row r="1364" spans="1:12" ht="15">
      <c r="A1364" s="105" t="s">
        <v>3136</v>
      </c>
      <c r="B1364" s="105" t="s">
        <v>3137</v>
      </c>
      <c r="C1364" s="105">
        <v>2</v>
      </c>
      <c r="D1364" s="110">
        <v>0.0006326061931745943</v>
      </c>
      <c r="E1364" s="110">
        <v>3.5483894181329183</v>
      </c>
      <c r="F1364" s="105" t="s">
        <v>2310</v>
      </c>
      <c r="G1364" s="105" t="b">
        <v>0</v>
      </c>
      <c r="H1364" s="105" t="b">
        <v>0</v>
      </c>
      <c r="I1364" s="105" t="b">
        <v>0</v>
      </c>
      <c r="J1364" s="105" t="b">
        <v>0</v>
      </c>
      <c r="K1364" s="105" t="b">
        <v>1</v>
      </c>
      <c r="L1364" s="105" t="b">
        <v>0</v>
      </c>
    </row>
    <row r="1365" spans="1:12" ht="15">
      <c r="A1365" s="105" t="s">
        <v>2429</v>
      </c>
      <c r="B1365" s="105" t="s">
        <v>3027</v>
      </c>
      <c r="C1365" s="105">
        <v>2</v>
      </c>
      <c r="D1365" s="110">
        <v>0.0006326061931745943</v>
      </c>
      <c r="E1365" s="110">
        <v>2.7702381677492744</v>
      </c>
      <c r="F1365" s="105" t="s">
        <v>2310</v>
      </c>
      <c r="G1365" s="105" t="b">
        <v>0</v>
      </c>
      <c r="H1365" s="105" t="b">
        <v>0</v>
      </c>
      <c r="I1365" s="105" t="b">
        <v>0</v>
      </c>
      <c r="J1365" s="105" t="b">
        <v>0</v>
      </c>
      <c r="K1365" s="105" t="b">
        <v>0</v>
      </c>
      <c r="L1365" s="105" t="b">
        <v>0</v>
      </c>
    </row>
    <row r="1366" spans="1:12" ht="15">
      <c r="A1366" s="105" t="s">
        <v>2358</v>
      </c>
      <c r="B1366" s="105" t="s">
        <v>2330</v>
      </c>
      <c r="C1366" s="105">
        <v>2</v>
      </c>
      <c r="D1366" s="110">
        <v>0.0006326061931745943</v>
      </c>
      <c r="E1366" s="110">
        <v>0.6176950304683828</v>
      </c>
      <c r="F1366" s="105" t="s">
        <v>2310</v>
      </c>
      <c r="G1366" s="105" t="b">
        <v>0</v>
      </c>
      <c r="H1366" s="105" t="b">
        <v>0</v>
      </c>
      <c r="I1366" s="105" t="b">
        <v>0</v>
      </c>
      <c r="J1366" s="105" t="b">
        <v>0</v>
      </c>
      <c r="K1366" s="105" t="b">
        <v>0</v>
      </c>
      <c r="L1366" s="105" t="b">
        <v>0</v>
      </c>
    </row>
    <row r="1367" spans="1:12" ht="15">
      <c r="A1367" s="105" t="s">
        <v>2330</v>
      </c>
      <c r="B1367" s="105" t="s">
        <v>2610</v>
      </c>
      <c r="C1367" s="105">
        <v>2</v>
      </c>
      <c r="D1367" s="110">
        <v>0.0006326061931745943</v>
      </c>
      <c r="E1367" s="110">
        <v>1.4100867199666367</v>
      </c>
      <c r="F1367" s="105" t="s">
        <v>2310</v>
      </c>
      <c r="G1367" s="105" t="b">
        <v>0</v>
      </c>
      <c r="H1367" s="105" t="b">
        <v>0</v>
      </c>
      <c r="I1367" s="105" t="b">
        <v>0</v>
      </c>
      <c r="J1367" s="105" t="b">
        <v>0</v>
      </c>
      <c r="K1367" s="105" t="b">
        <v>0</v>
      </c>
      <c r="L1367" s="105" t="b">
        <v>0</v>
      </c>
    </row>
    <row r="1368" spans="1:12" ht="15">
      <c r="A1368" s="105" t="s">
        <v>2358</v>
      </c>
      <c r="B1368" s="105" t="s">
        <v>2696</v>
      </c>
      <c r="C1368" s="105">
        <v>2</v>
      </c>
      <c r="D1368" s="110">
        <v>0.0006326061931745943</v>
      </c>
      <c r="E1368" s="110">
        <v>2.1819664609069456</v>
      </c>
      <c r="F1368" s="105" t="s">
        <v>2310</v>
      </c>
      <c r="G1368" s="105" t="b">
        <v>0</v>
      </c>
      <c r="H1368" s="105" t="b">
        <v>0</v>
      </c>
      <c r="I1368" s="105" t="b">
        <v>0</v>
      </c>
      <c r="J1368" s="105" t="b">
        <v>0</v>
      </c>
      <c r="K1368" s="105" t="b">
        <v>0</v>
      </c>
      <c r="L1368" s="105" t="b">
        <v>0</v>
      </c>
    </row>
    <row r="1369" spans="1:12" ht="15">
      <c r="A1369" s="105" t="s">
        <v>2422</v>
      </c>
      <c r="B1369" s="105" t="s">
        <v>2702</v>
      </c>
      <c r="C1369" s="105">
        <v>2</v>
      </c>
      <c r="D1369" s="110">
        <v>0.0006326061931745943</v>
      </c>
      <c r="E1369" s="110">
        <v>2.4344460658260814</v>
      </c>
      <c r="F1369" s="105" t="s">
        <v>2310</v>
      </c>
      <c r="G1369" s="105" t="b">
        <v>0</v>
      </c>
      <c r="H1369" s="105" t="b">
        <v>0</v>
      </c>
      <c r="I1369" s="105" t="b">
        <v>0</v>
      </c>
      <c r="J1369" s="105" t="b">
        <v>0</v>
      </c>
      <c r="K1369" s="105" t="b">
        <v>0</v>
      </c>
      <c r="L1369" s="105" t="b">
        <v>0</v>
      </c>
    </row>
    <row r="1370" spans="1:12" ht="15">
      <c r="A1370" s="105" t="s">
        <v>2458</v>
      </c>
      <c r="B1370" s="105" t="s">
        <v>2432</v>
      </c>
      <c r="C1370" s="105">
        <v>2</v>
      </c>
      <c r="D1370" s="110">
        <v>0.0006326061931745943</v>
      </c>
      <c r="E1370" s="110">
        <v>2.1090567243026555</v>
      </c>
      <c r="F1370" s="105" t="s">
        <v>2310</v>
      </c>
      <c r="G1370" s="105" t="b">
        <v>0</v>
      </c>
      <c r="H1370" s="105" t="b">
        <v>0</v>
      </c>
      <c r="I1370" s="105" t="b">
        <v>0</v>
      </c>
      <c r="J1370" s="105" t="b">
        <v>0</v>
      </c>
      <c r="K1370" s="105" t="b">
        <v>0</v>
      </c>
      <c r="L1370" s="105" t="b">
        <v>0</v>
      </c>
    </row>
    <row r="1371" spans="1:12" ht="15">
      <c r="A1371" s="105" t="s">
        <v>3125</v>
      </c>
      <c r="B1371" s="105" t="s">
        <v>2875</v>
      </c>
      <c r="C1371" s="105">
        <v>2</v>
      </c>
      <c r="D1371" s="110">
        <v>0.0006326061931745943</v>
      </c>
      <c r="E1371" s="110">
        <v>3.372298159077237</v>
      </c>
      <c r="F1371" s="105" t="s">
        <v>2310</v>
      </c>
      <c r="G1371" s="105" t="b">
        <v>0</v>
      </c>
      <c r="H1371" s="105" t="b">
        <v>0</v>
      </c>
      <c r="I1371" s="105" t="b">
        <v>0</v>
      </c>
      <c r="J1371" s="105" t="b">
        <v>0</v>
      </c>
      <c r="K1371" s="105" t="b">
        <v>0</v>
      </c>
      <c r="L1371" s="105" t="b">
        <v>0</v>
      </c>
    </row>
    <row r="1372" spans="1:12" ht="15">
      <c r="A1372" s="105" t="s">
        <v>2875</v>
      </c>
      <c r="B1372" s="105" t="s">
        <v>2589</v>
      </c>
      <c r="C1372" s="105">
        <v>2</v>
      </c>
      <c r="D1372" s="110">
        <v>0.0006326061931745943</v>
      </c>
      <c r="E1372" s="110">
        <v>2.8951769043575744</v>
      </c>
      <c r="F1372" s="105" t="s">
        <v>2310</v>
      </c>
      <c r="G1372" s="105" t="b">
        <v>0</v>
      </c>
      <c r="H1372" s="105" t="b">
        <v>0</v>
      </c>
      <c r="I1372" s="105" t="b">
        <v>0</v>
      </c>
      <c r="J1372" s="105" t="b">
        <v>0</v>
      </c>
      <c r="K1372" s="105" t="b">
        <v>0</v>
      </c>
      <c r="L1372" s="105" t="b">
        <v>0</v>
      </c>
    </row>
    <row r="1373" spans="1:12" ht="15">
      <c r="A1373" s="105" t="s">
        <v>2517</v>
      </c>
      <c r="B1373" s="105" t="s">
        <v>3127</v>
      </c>
      <c r="C1373" s="105">
        <v>2</v>
      </c>
      <c r="D1373" s="110">
        <v>0.0006326061931745943</v>
      </c>
      <c r="E1373" s="110">
        <v>2.946329426804956</v>
      </c>
      <c r="F1373" s="105" t="s">
        <v>2310</v>
      </c>
      <c r="G1373" s="105" t="b">
        <v>0</v>
      </c>
      <c r="H1373" s="105" t="b">
        <v>0</v>
      </c>
      <c r="I1373" s="105" t="b">
        <v>0</v>
      </c>
      <c r="J1373" s="105" t="b">
        <v>0</v>
      </c>
      <c r="K1373" s="105" t="b">
        <v>0</v>
      </c>
      <c r="L1373" s="105" t="b">
        <v>0</v>
      </c>
    </row>
    <row r="1374" spans="1:12" ht="15">
      <c r="A1374" s="105" t="s">
        <v>3127</v>
      </c>
      <c r="B1374" s="105" t="s">
        <v>2589</v>
      </c>
      <c r="C1374" s="105">
        <v>2</v>
      </c>
      <c r="D1374" s="110">
        <v>0.0006326061931745943</v>
      </c>
      <c r="E1374" s="110">
        <v>3.0712681634132557</v>
      </c>
      <c r="F1374" s="105" t="s">
        <v>2310</v>
      </c>
      <c r="G1374" s="105" t="b">
        <v>0</v>
      </c>
      <c r="H1374" s="105" t="b">
        <v>0</v>
      </c>
      <c r="I1374" s="105" t="b">
        <v>0</v>
      </c>
      <c r="J1374" s="105" t="b">
        <v>0</v>
      </c>
      <c r="K1374" s="105" t="b">
        <v>0</v>
      </c>
      <c r="L1374" s="105" t="b">
        <v>0</v>
      </c>
    </row>
    <row r="1375" spans="1:12" ht="15">
      <c r="A1375" s="105" t="s">
        <v>2589</v>
      </c>
      <c r="B1375" s="105" t="s">
        <v>2647</v>
      </c>
      <c r="C1375" s="105">
        <v>2</v>
      </c>
      <c r="D1375" s="110">
        <v>0.0006326061931745943</v>
      </c>
      <c r="E1375" s="110">
        <v>2.673328154741218</v>
      </c>
      <c r="F1375" s="105" t="s">
        <v>2310</v>
      </c>
      <c r="G1375" s="105" t="b">
        <v>0</v>
      </c>
      <c r="H1375" s="105" t="b">
        <v>0</v>
      </c>
      <c r="I1375" s="105" t="b">
        <v>0</v>
      </c>
      <c r="J1375" s="105" t="b">
        <v>0</v>
      </c>
      <c r="K1375" s="105" t="b">
        <v>1</v>
      </c>
      <c r="L1375" s="105" t="b">
        <v>0</v>
      </c>
    </row>
    <row r="1376" spans="1:12" ht="15">
      <c r="A1376" s="105" t="s">
        <v>2647</v>
      </c>
      <c r="B1376" s="105" t="s">
        <v>2363</v>
      </c>
      <c r="C1376" s="105">
        <v>2</v>
      </c>
      <c r="D1376" s="110">
        <v>0.0006326061931745943</v>
      </c>
      <c r="E1376" s="110">
        <v>2.101231386790699</v>
      </c>
      <c r="F1376" s="105" t="s">
        <v>2310</v>
      </c>
      <c r="G1376" s="105" t="b">
        <v>0</v>
      </c>
      <c r="H1376" s="105" t="b">
        <v>1</v>
      </c>
      <c r="I1376" s="105" t="b">
        <v>0</v>
      </c>
      <c r="J1376" s="105" t="b">
        <v>0</v>
      </c>
      <c r="K1376" s="105" t="b">
        <v>0</v>
      </c>
      <c r="L1376" s="105" t="b">
        <v>0</v>
      </c>
    </row>
    <row r="1377" spans="1:12" ht="15">
      <c r="A1377" s="105" t="s">
        <v>2384</v>
      </c>
      <c r="B1377" s="105" t="s">
        <v>2619</v>
      </c>
      <c r="C1377" s="105">
        <v>2</v>
      </c>
      <c r="D1377" s="110">
        <v>0.0006326061931745943</v>
      </c>
      <c r="E1377" s="110">
        <v>2.1504494094608804</v>
      </c>
      <c r="F1377" s="105" t="s">
        <v>2310</v>
      </c>
      <c r="G1377" s="105" t="b">
        <v>0</v>
      </c>
      <c r="H1377" s="105" t="b">
        <v>0</v>
      </c>
      <c r="I1377" s="105" t="b">
        <v>0</v>
      </c>
      <c r="J1377" s="105" t="b">
        <v>0</v>
      </c>
      <c r="K1377" s="105" t="b">
        <v>0</v>
      </c>
      <c r="L1377" s="105" t="b">
        <v>0</v>
      </c>
    </row>
    <row r="1378" spans="1:12" ht="15">
      <c r="A1378" s="105" t="s">
        <v>2499</v>
      </c>
      <c r="B1378" s="105" t="s">
        <v>2388</v>
      </c>
      <c r="C1378" s="105">
        <v>2</v>
      </c>
      <c r="D1378" s="110">
        <v>0.0006326061931745943</v>
      </c>
      <c r="E1378" s="110">
        <v>1.968605821516108</v>
      </c>
      <c r="F1378" s="105" t="s">
        <v>2310</v>
      </c>
      <c r="G1378" s="105" t="b">
        <v>0</v>
      </c>
      <c r="H1378" s="105" t="b">
        <v>0</v>
      </c>
      <c r="I1378" s="105" t="b">
        <v>0</v>
      </c>
      <c r="J1378" s="105" t="b">
        <v>0</v>
      </c>
      <c r="K1378" s="105" t="b">
        <v>0</v>
      </c>
      <c r="L1378" s="105" t="b">
        <v>0</v>
      </c>
    </row>
    <row r="1379" spans="1:12" ht="15">
      <c r="A1379" s="105" t="s">
        <v>2839</v>
      </c>
      <c r="B1379" s="105" t="s">
        <v>2370</v>
      </c>
      <c r="C1379" s="105">
        <v>2</v>
      </c>
      <c r="D1379" s="110">
        <v>0.0006326061931745943</v>
      </c>
      <c r="E1379" s="110">
        <v>2.330905473919012</v>
      </c>
      <c r="F1379" s="105" t="s">
        <v>2310</v>
      </c>
      <c r="G1379" s="105" t="b">
        <v>0</v>
      </c>
      <c r="H1379" s="105" t="b">
        <v>0</v>
      </c>
      <c r="I1379" s="105" t="b">
        <v>0</v>
      </c>
      <c r="J1379" s="105" t="b">
        <v>1</v>
      </c>
      <c r="K1379" s="105" t="b">
        <v>0</v>
      </c>
      <c r="L1379" s="105" t="b">
        <v>0</v>
      </c>
    </row>
    <row r="1380" spans="1:12" ht="15">
      <c r="A1380" s="105" t="s">
        <v>2429</v>
      </c>
      <c r="B1380" s="105" t="s">
        <v>3130</v>
      </c>
      <c r="C1380" s="105">
        <v>2</v>
      </c>
      <c r="D1380" s="110">
        <v>0.0007122542936280884</v>
      </c>
      <c r="E1380" s="110">
        <v>2.7702381677492744</v>
      </c>
      <c r="F1380" s="105" t="s">
        <v>2310</v>
      </c>
      <c r="G1380" s="105" t="b">
        <v>0</v>
      </c>
      <c r="H1380" s="105" t="b">
        <v>0</v>
      </c>
      <c r="I1380" s="105" t="b">
        <v>0</v>
      </c>
      <c r="J1380" s="105" t="b">
        <v>0</v>
      </c>
      <c r="K1380" s="105" t="b">
        <v>0</v>
      </c>
      <c r="L1380" s="105" t="b">
        <v>0</v>
      </c>
    </row>
    <row r="1381" spans="1:12" ht="15">
      <c r="A1381" s="105" t="s">
        <v>2796</v>
      </c>
      <c r="B1381" s="105" t="s">
        <v>2466</v>
      </c>
      <c r="C1381" s="105">
        <v>2</v>
      </c>
      <c r="D1381" s="110">
        <v>0.0006326061931745943</v>
      </c>
      <c r="E1381" s="110">
        <v>2.7702381677492744</v>
      </c>
      <c r="F1381" s="105" t="s">
        <v>2310</v>
      </c>
      <c r="G1381" s="105" t="b">
        <v>1</v>
      </c>
      <c r="H1381" s="105" t="b">
        <v>0</v>
      </c>
      <c r="I1381" s="105" t="b">
        <v>0</v>
      </c>
      <c r="J1381" s="105" t="b">
        <v>0</v>
      </c>
      <c r="K1381" s="105" t="b">
        <v>0</v>
      </c>
      <c r="L1381" s="105" t="b">
        <v>0</v>
      </c>
    </row>
    <row r="1382" spans="1:12" ht="15">
      <c r="A1382" s="105" t="s">
        <v>2466</v>
      </c>
      <c r="B1382" s="105" t="s">
        <v>2405</v>
      </c>
      <c r="C1382" s="105">
        <v>2</v>
      </c>
      <c r="D1382" s="110">
        <v>0.0006326061931745943</v>
      </c>
      <c r="E1382" s="110">
        <v>2.050078864343318</v>
      </c>
      <c r="F1382" s="105" t="s">
        <v>2310</v>
      </c>
      <c r="G1382" s="105" t="b">
        <v>0</v>
      </c>
      <c r="H1382" s="105" t="b">
        <v>0</v>
      </c>
      <c r="I1382" s="105" t="b">
        <v>0</v>
      </c>
      <c r="J1382" s="105" t="b">
        <v>0</v>
      </c>
      <c r="K1382" s="105" t="b">
        <v>0</v>
      </c>
      <c r="L1382" s="105" t="b">
        <v>0</v>
      </c>
    </row>
    <row r="1383" spans="1:12" ht="15">
      <c r="A1383" s="105" t="s">
        <v>2405</v>
      </c>
      <c r="B1383" s="105" t="s">
        <v>2362</v>
      </c>
      <c r="C1383" s="105">
        <v>2</v>
      </c>
      <c r="D1383" s="110">
        <v>0.0006326061931745943</v>
      </c>
      <c r="E1383" s="110">
        <v>1.5941469086935933</v>
      </c>
      <c r="F1383" s="105" t="s">
        <v>2310</v>
      </c>
      <c r="G1383" s="105" t="b">
        <v>0</v>
      </c>
      <c r="H1383" s="105" t="b">
        <v>0</v>
      </c>
      <c r="I1383" s="105" t="b">
        <v>0</v>
      </c>
      <c r="J1383" s="105" t="b">
        <v>0</v>
      </c>
      <c r="K1383" s="105" t="b">
        <v>0</v>
      </c>
      <c r="L1383" s="105" t="b">
        <v>0</v>
      </c>
    </row>
    <row r="1384" spans="1:12" ht="15">
      <c r="A1384" s="105" t="s">
        <v>3104</v>
      </c>
      <c r="B1384" s="105" t="s">
        <v>2512</v>
      </c>
      <c r="C1384" s="105">
        <v>2</v>
      </c>
      <c r="D1384" s="110">
        <v>0.0006326061931745943</v>
      </c>
      <c r="E1384" s="110">
        <v>2.946329426804956</v>
      </c>
      <c r="F1384" s="105" t="s">
        <v>2310</v>
      </c>
      <c r="G1384" s="105" t="b">
        <v>0</v>
      </c>
      <c r="H1384" s="105" t="b">
        <v>0</v>
      </c>
      <c r="I1384" s="105" t="b">
        <v>0</v>
      </c>
      <c r="J1384" s="105" t="b">
        <v>0</v>
      </c>
      <c r="K1384" s="105" t="b">
        <v>0</v>
      </c>
      <c r="L1384" s="105" t="b">
        <v>0</v>
      </c>
    </row>
    <row r="1385" spans="1:12" ht="15">
      <c r="A1385" s="105" t="s">
        <v>2401</v>
      </c>
      <c r="B1385" s="105" t="s">
        <v>2340</v>
      </c>
      <c r="C1385" s="105">
        <v>2</v>
      </c>
      <c r="D1385" s="110">
        <v>0.0006326061931745943</v>
      </c>
      <c r="E1385" s="110">
        <v>1.2561333467764422</v>
      </c>
      <c r="F1385" s="105" t="s">
        <v>2310</v>
      </c>
      <c r="G1385" s="105" t="b">
        <v>0</v>
      </c>
      <c r="H1385" s="105" t="b">
        <v>0</v>
      </c>
      <c r="I1385" s="105" t="b">
        <v>0</v>
      </c>
      <c r="J1385" s="105" t="b">
        <v>0</v>
      </c>
      <c r="K1385" s="105" t="b">
        <v>0</v>
      </c>
      <c r="L1385" s="105" t="b">
        <v>0</v>
      </c>
    </row>
    <row r="1386" spans="1:12" ht="15">
      <c r="A1386" s="105" t="s">
        <v>2677</v>
      </c>
      <c r="B1386" s="105" t="s">
        <v>2331</v>
      </c>
      <c r="C1386" s="105">
        <v>2</v>
      </c>
      <c r="D1386" s="110">
        <v>0.0006326061931745943</v>
      </c>
      <c r="E1386" s="110">
        <v>1.6910569217016498</v>
      </c>
      <c r="F1386" s="105" t="s">
        <v>2310</v>
      </c>
      <c r="G1386" s="105" t="b">
        <v>0</v>
      </c>
      <c r="H1386" s="105" t="b">
        <v>0</v>
      </c>
      <c r="I1386" s="105" t="b">
        <v>0</v>
      </c>
      <c r="J1386" s="105" t="b">
        <v>0</v>
      </c>
      <c r="K1386" s="105" t="b">
        <v>0</v>
      </c>
      <c r="L1386" s="105" t="b">
        <v>0</v>
      </c>
    </row>
    <row r="1387" spans="1:12" ht="15">
      <c r="A1387" s="105" t="s">
        <v>2613</v>
      </c>
      <c r="B1387" s="105" t="s">
        <v>2512</v>
      </c>
      <c r="C1387" s="105">
        <v>2</v>
      </c>
      <c r="D1387" s="110">
        <v>0.0006326061931745943</v>
      </c>
      <c r="E1387" s="110">
        <v>2.5483894181329183</v>
      </c>
      <c r="F1387" s="105" t="s">
        <v>2310</v>
      </c>
      <c r="G1387" s="105" t="b">
        <v>0</v>
      </c>
      <c r="H1387" s="105" t="b">
        <v>0</v>
      </c>
      <c r="I1387" s="105" t="b">
        <v>0</v>
      </c>
      <c r="J1387" s="105" t="b">
        <v>0</v>
      </c>
      <c r="K1387" s="105" t="b">
        <v>0</v>
      </c>
      <c r="L1387" s="105" t="b">
        <v>0</v>
      </c>
    </row>
    <row r="1388" spans="1:12" ht="15">
      <c r="A1388" s="105" t="s">
        <v>2529</v>
      </c>
      <c r="B1388" s="105" t="s">
        <v>2406</v>
      </c>
      <c r="C1388" s="105">
        <v>2</v>
      </c>
      <c r="D1388" s="110">
        <v>0.0006326061931745943</v>
      </c>
      <c r="E1388" s="110">
        <v>2.1292601103909425</v>
      </c>
      <c r="F1388" s="105" t="s">
        <v>2310</v>
      </c>
      <c r="G1388" s="105" t="b">
        <v>0</v>
      </c>
      <c r="H1388" s="105" t="b">
        <v>0</v>
      </c>
      <c r="I1388" s="105" t="b">
        <v>0</v>
      </c>
      <c r="J1388" s="105" t="b">
        <v>0</v>
      </c>
      <c r="K1388" s="105" t="b">
        <v>0</v>
      </c>
      <c r="L1388" s="105" t="b">
        <v>0</v>
      </c>
    </row>
    <row r="1389" spans="1:12" ht="15">
      <c r="A1389" s="105" t="s">
        <v>3045</v>
      </c>
      <c r="B1389" s="105" t="s">
        <v>3046</v>
      </c>
      <c r="C1389" s="105">
        <v>2</v>
      </c>
      <c r="D1389" s="110">
        <v>0.0006326061931745943</v>
      </c>
      <c r="E1389" s="110">
        <v>3.5483894181329183</v>
      </c>
      <c r="F1389" s="105" t="s">
        <v>2310</v>
      </c>
      <c r="G1389" s="105" t="b">
        <v>0</v>
      </c>
      <c r="H1389" s="105" t="b">
        <v>0</v>
      </c>
      <c r="I1389" s="105" t="b">
        <v>0</v>
      </c>
      <c r="J1389" s="105" t="b">
        <v>0</v>
      </c>
      <c r="K1389" s="105" t="b">
        <v>1</v>
      </c>
      <c r="L1389" s="105" t="b">
        <v>0</v>
      </c>
    </row>
    <row r="1390" spans="1:12" ht="15">
      <c r="A1390" s="105" t="s">
        <v>3084</v>
      </c>
      <c r="B1390" s="105" t="s">
        <v>3085</v>
      </c>
      <c r="C1390" s="105">
        <v>2</v>
      </c>
      <c r="D1390" s="110">
        <v>0.0007122542936280884</v>
      </c>
      <c r="E1390" s="110">
        <v>3.5483894181329183</v>
      </c>
      <c r="F1390" s="105" t="s">
        <v>2310</v>
      </c>
      <c r="G1390" s="105" t="b">
        <v>0</v>
      </c>
      <c r="H1390" s="105" t="b">
        <v>0</v>
      </c>
      <c r="I1390" s="105" t="b">
        <v>0</v>
      </c>
      <c r="J1390" s="105" t="b">
        <v>0</v>
      </c>
      <c r="K1390" s="105" t="b">
        <v>0</v>
      </c>
      <c r="L1390" s="105" t="b">
        <v>0</v>
      </c>
    </row>
    <row r="1391" spans="1:12" ht="15">
      <c r="A1391" s="105" t="s">
        <v>2373</v>
      </c>
      <c r="B1391" s="105" t="s">
        <v>2509</v>
      </c>
      <c r="C1391" s="105">
        <v>2</v>
      </c>
      <c r="D1391" s="110">
        <v>0.0006326061931745943</v>
      </c>
      <c r="E1391" s="110">
        <v>1.8856315864513442</v>
      </c>
      <c r="F1391" s="105" t="s">
        <v>2310</v>
      </c>
      <c r="G1391" s="105" t="b">
        <v>0</v>
      </c>
      <c r="H1391" s="105" t="b">
        <v>0</v>
      </c>
      <c r="I1391" s="105" t="b">
        <v>0</v>
      </c>
      <c r="J1391" s="105" t="b">
        <v>0</v>
      </c>
      <c r="K1391" s="105" t="b">
        <v>0</v>
      </c>
      <c r="L1391" s="105" t="b">
        <v>0</v>
      </c>
    </row>
    <row r="1392" spans="1:12" ht="15">
      <c r="A1392" s="105" t="s">
        <v>2372</v>
      </c>
      <c r="B1392" s="105" t="s">
        <v>2612</v>
      </c>
      <c r="C1392" s="105">
        <v>2</v>
      </c>
      <c r="D1392" s="110">
        <v>0.0006326061931745943</v>
      </c>
      <c r="E1392" s="110">
        <v>2.1292601103909425</v>
      </c>
      <c r="F1392" s="105" t="s">
        <v>2310</v>
      </c>
      <c r="G1392" s="105" t="b">
        <v>0</v>
      </c>
      <c r="H1392" s="105" t="b">
        <v>0</v>
      </c>
      <c r="I1392" s="105" t="b">
        <v>0</v>
      </c>
      <c r="J1392" s="105" t="b">
        <v>0</v>
      </c>
      <c r="K1392" s="105" t="b">
        <v>0</v>
      </c>
      <c r="L1392" s="105" t="b">
        <v>0</v>
      </c>
    </row>
    <row r="1393" spans="1:12" ht="15">
      <c r="A1393" s="105" t="s">
        <v>2505</v>
      </c>
      <c r="B1393" s="105" t="s">
        <v>2407</v>
      </c>
      <c r="C1393" s="105">
        <v>2</v>
      </c>
      <c r="D1393" s="110">
        <v>0.0006326061931745943</v>
      </c>
      <c r="E1393" s="110">
        <v>2.0712681634132557</v>
      </c>
      <c r="F1393" s="105" t="s">
        <v>2310</v>
      </c>
      <c r="G1393" s="105" t="b">
        <v>0</v>
      </c>
      <c r="H1393" s="105" t="b">
        <v>0</v>
      </c>
      <c r="I1393" s="105" t="b">
        <v>0</v>
      </c>
      <c r="J1393" s="105" t="b">
        <v>1</v>
      </c>
      <c r="K1393" s="105" t="b">
        <v>0</v>
      </c>
      <c r="L1393" s="105" t="b">
        <v>0</v>
      </c>
    </row>
    <row r="1394" spans="1:12" ht="15">
      <c r="A1394" s="105" t="s">
        <v>2354</v>
      </c>
      <c r="B1394" s="105" t="s">
        <v>3048</v>
      </c>
      <c r="C1394" s="105">
        <v>2</v>
      </c>
      <c r="D1394" s="110">
        <v>0.0006326061931745943</v>
      </c>
      <c r="E1394" s="110">
        <v>2.3442694354769933</v>
      </c>
      <c r="F1394" s="105" t="s">
        <v>2310</v>
      </c>
      <c r="G1394" s="105" t="b">
        <v>0</v>
      </c>
      <c r="H1394" s="105" t="b">
        <v>0</v>
      </c>
      <c r="I1394" s="105" t="b">
        <v>0</v>
      </c>
      <c r="J1394" s="105" t="b">
        <v>0</v>
      </c>
      <c r="K1394" s="105" t="b">
        <v>0</v>
      </c>
      <c r="L1394" s="105" t="b">
        <v>0</v>
      </c>
    </row>
    <row r="1395" spans="1:12" ht="15">
      <c r="A1395" s="105" t="s">
        <v>3048</v>
      </c>
      <c r="B1395" s="105" t="s">
        <v>2835</v>
      </c>
      <c r="C1395" s="105">
        <v>2</v>
      </c>
      <c r="D1395" s="110">
        <v>0.0006326061931745943</v>
      </c>
      <c r="E1395" s="110">
        <v>3.372298159077237</v>
      </c>
      <c r="F1395" s="105" t="s">
        <v>2310</v>
      </c>
      <c r="G1395" s="105" t="b">
        <v>0</v>
      </c>
      <c r="H1395" s="105" t="b">
        <v>0</v>
      </c>
      <c r="I1395" s="105" t="b">
        <v>0</v>
      </c>
      <c r="J1395" s="105" t="b">
        <v>0</v>
      </c>
      <c r="K1395" s="105" t="b">
        <v>0</v>
      </c>
      <c r="L1395" s="105" t="b">
        <v>0</v>
      </c>
    </row>
    <row r="1396" spans="1:12" ht="15">
      <c r="A1396" s="105" t="s">
        <v>2354</v>
      </c>
      <c r="B1396" s="105" t="s">
        <v>2360</v>
      </c>
      <c r="C1396" s="105">
        <v>2</v>
      </c>
      <c r="D1396" s="110">
        <v>0.0006326061931745943</v>
      </c>
      <c r="E1396" s="110">
        <v>1.1681781764213122</v>
      </c>
      <c r="F1396" s="105" t="s">
        <v>2310</v>
      </c>
      <c r="G1396" s="105" t="b">
        <v>0</v>
      </c>
      <c r="H1396" s="105" t="b">
        <v>0</v>
      </c>
      <c r="I1396" s="105" t="b">
        <v>0</v>
      </c>
      <c r="J1396" s="105" t="b">
        <v>0</v>
      </c>
      <c r="K1396" s="105" t="b">
        <v>0</v>
      </c>
      <c r="L1396" s="105" t="b">
        <v>0</v>
      </c>
    </row>
    <row r="1397" spans="1:12" ht="15">
      <c r="A1397" s="105" t="s">
        <v>2360</v>
      </c>
      <c r="B1397" s="105" t="s">
        <v>2350</v>
      </c>
      <c r="C1397" s="105">
        <v>2</v>
      </c>
      <c r="D1397" s="110">
        <v>0.0006326061931745943</v>
      </c>
      <c r="E1397" s="110">
        <v>1.141849237698963</v>
      </c>
      <c r="F1397" s="105" t="s">
        <v>2310</v>
      </c>
      <c r="G1397" s="105" t="b">
        <v>0</v>
      </c>
      <c r="H1397" s="105" t="b">
        <v>0</v>
      </c>
      <c r="I1397" s="105" t="b">
        <v>0</v>
      </c>
      <c r="J1397" s="105" t="b">
        <v>0</v>
      </c>
      <c r="K1397" s="105" t="b">
        <v>0</v>
      </c>
      <c r="L1397" s="105" t="b">
        <v>0</v>
      </c>
    </row>
    <row r="1398" spans="1:12" ht="15">
      <c r="A1398" s="105" t="s">
        <v>2366</v>
      </c>
      <c r="B1398" s="105" t="s">
        <v>2456</v>
      </c>
      <c r="C1398" s="105">
        <v>2</v>
      </c>
      <c r="D1398" s="110">
        <v>0.0006326061931745943</v>
      </c>
      <c r="E1398" s="110">
        <v>1.7648431358625682</v>
      </c>
      <c r="F1398" s="105" t="s">
        <v>2310</v>
      </c>
      <c r="G1398" s="105" t="b">
        <v>0</v>
      </c>
      <c r="H1398" s="105" t="b">
        <v>0</v>
      </c>
      <c r="I1398" s="105" t="b">
        <v>0</v>
      </c>
      <c r="J1398" s="105" t="b">
        <v>0</v>
      </c>
      <c r="K1398" s="105" t="b">
        <v>0</v>
      </c>
      <c r="L1398" s="105" t="b">
        <v>0</v>
      </c>
    </row>
    <row r="1399" spans="1:12" ht="15">
      <c r="A1399" s="105" t="s">
        <v>2366</v>
      </c>
      <c r="B1399" s="105" t="s">
        <v>2421</v>
      </c>
      <c r="C1399" s="105">
        <v>2</v>
      </c>
      <c r="D1399" s="110">
        <v>0.0006326061931745943</v>
      </c>
      <c r="E1399" s="110">
        <v>1.6776929601436683</v>
      </c>
      <c r="F1399" s="105" t="s">
        <v>2310</v>
      </c>
      <c r="G1399" s="105" t="b">
        <v>0</v>
      </c>
      <c r="H1399" s="105" t="b">
        <v>0</v>
      </c>
      <c r="I1399" s="105" t="b">
        <v>0</v>
      </c>
      <c r="J1399" s="105" t="b">
        <v>0</v>
      </c>
      <c r="K1399" s="105" t="b">
        <v>0</v>
      </c>
      <c r="L1399" s="105" t="b">
        <v>0</v>
      </c>
    </row>
    <row r="1400" spans="1:12" ht="15">
      <c r="A1400" s="105" t="s">
        <v>2817</v>
      </c>
      <c r="B1400" s="105" t="s">
        <v>2435</v>
      </c>
      <c r="C1400" s="105">
        <v>2</v>
      </c>
      <c r="D1400" s="110">
        <v>0.0006326061931745943</v>
      </c>
      <c r="E1400" s="110">
        <v>2.673328154741218</v>
      </c>
      <c r="F1400" s="105" t="s">
        <v>2310</v>
      </c>
      <c r="G1400" s="105" t="b">
        <v>1</v>
      </c>
      <c r="H1400" s="105" t="b">
        <v>0</v>
      </c>
      <c r="I1400" s="105" t="b">
        <v>0</v>
      </c>
      <c r="J1400" s="105" t="b">
        <v>0</v>
      </c>
      <c r="K1400" s="105" t="b">
        <v>0</v>
      </c>
      <c r="L1400" s="105" t="b">
        <v>0</v>
      </c>
    </row>
    <row r="1401" spans="1:12" ht="15">
      <c r="A1401" s="105" t="s">
        <v>2419</v>
      </c>
      <c r="B1401" s="105" t="s">
        <v>2816</v>
      </c>
      <c r="C1401" s="105">
        <v>2</v>
      </c>
      <c r="D1401" s="110">
        <v>0.0006326061931745943</v>
      </c>
      <c r="E1401" s="110">
        <v>2.5941469086935935</v>
      </c>
      <c r="F1401" s="105" t="s">
        <v>2310</v>
      </c>
      <c r="G1401" s="105" t="b">
        <v>0</v>
      </c>
      <c r="H1401" s="105" t="b">
        <v>1</v>
      </c>
      <c r="I1401" s="105" t="b">
        <v>0</v>
      </c>
      <c r="J1401" s="105" t="b">
        <v>0</v>
      </c>
      <c r="K1401" s="105" t="b">
        <v>0</v>
      </c>
      <c r="L1401" s="105" t="b">
        <v>0</v>
      </c>
    </row>
    <row r="1402" spans="1:12" ht="15">
      <c r="A1402" s="105" t="s">
        <v>2701</v>
      </c>
      <c r="B1402" s="105" t="s">
        <v>2623</v>
      </c>
      <c r="C1402" s="105">
        <v>2</v>
      </c>
      <c r="D1402" s="110">
        <v>0.0006326061931745943</v>
      </c>
      <c r="E1402" s="110">
        <v>2.8494194137968996</v>
      </c>
      <c r="F1402" s="105" t="s">
        <v>2310</v>
      </c>
      <c r="G1402" s="105" t="b">
        <v>0</v>
      </c>
      <c r="H1402" s="105" t="b">
        <v>1</v>
      </c>
      <c r="I1402" s="105" t="b">
        <v>0</v>
      </c>
      <c r="J1402" s="105" t="b">
        <v>0</v>
      </c>
      <c r="K1402" s="105" t="b">
        <v>0</v>
      </c>
      <c r="L1402" s="105" t="b">
        <v>0</v>
      </c>
    </row>
    <row r="1403" spans="1:12" ht="15">
      <c r="A1403" s="105" t="s">
        <v>2806</v>
      </c>
      <c r="B1403" s="105" t="s">
        <v>2404</v>
      </c>
      <c r="C1403" s="105">
        <v>2</v>
      </c>
      <c r="D1403" s="110">
        <v>0.0006326061931745943</v>
      </c>
      <c r="E1403" s="110">
        <v>2.5593848024343813</v>
      </c>
      <c r="F1403" s="105" t="s">
        <v>2310</v>
      </c>
      <c r="G1403" s="105" t="b">
        <v>0</v>
      </c>
      <c r="H1403" s="105" t="b">
        <v>0</v>
      </c>
      <c r="I1403" s="105" t="b">
        <v>0</v>
      </c>
      <c r="J1403" s="105" t="b">
        <v>1</v>
      </c>
      <c r="K1403" s="105" t="b">
        <v>0</v>
      </c>
      <c r="L1403" s="105" t="b">
        <v>0</v>
      </c>
    </row>
    <row r="1404" spans="1:12" ht="15">
      <c r="A1404" s="105" t="s">
        <v>2531</v>
      </c>
      <c r="B1404" s="105" t="s">
        <v>2495</v>
      </c>
      <c r="C1404" s="105">
        <v>2</v>
      </c>
      <c r="D1404" s="110">
        <v>0.0006326061931745943</v>
      </c>
      <c r="E1404" s="110">
        <v>2.40226138245468</v>
      </c>
      <c r="F1404" s="105" t="s">
        <v>2310</v>
      </c>
      <c r="G1404" s="105" t="b">
        <v>0</v>
      </c>
      <c r="H1404" s="105" t="b">
        <v>0</v>
      </c>
      <c r="I1404" s="105" t="b">
        <v>0</v>
      </c>
      <c r="J1404" s="105" t="b">
        <v>0</v>
      </c>
      <c r="K1404" s="105" t="b">
        <v>0</v>
      </c>
      <c r="L1404" s="105" t="b">
        <v>0</v>
      </c>
    </row>
    <row r="1405" spans="1:12" ht="15">
      <c r="A1405" s="105" t="s">
        <v>2404</v>
      </c>
      <c r="B1405" s="105" t="s">
        <v>2386</v>
      </c>
      <c r="C1405" s="105">
        <v>2</v>
      </c>
      <c r="D1405" s="110">
        <v>0.0006326061931745943</v>
      </c>
      <c r="E1405" s="110">
        <v>1.6956045494523704</v>
      </c>
      <c r="F1405" s="105" t="s">
        <v>2310</v>
      </c>
      <c r="G1405" s="105" t="b">
        <v>1</v>
      </c>
      <c r="H1405" s="105" t="b">
        <v>0</v>
      </c>
      <c r="I1405" s="105" t="b">
        <v>0</v>
      </c>
      <c r="J1405" s="105" t="b">
        <v>1</v>
      </c>
      <c r="K1405" s="105" t="b">
        <v>0</v>
      </c>
      <c r="L1405" s="10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0-E7C9-4CA5-AAFE-26CBBB24E8D1}">
  <dimension ref="A1:D50"/>
  <sheetViews>
    <sheetView workbookViewId="0" topLeftCell="A1"/>
  </sheetViews>
  <sheetFormatPr defaultColWidth="9.140625" defaultRowHeight="15"/>
  <cols>
    <col min="1" max="1" width="46.7109375" style="0" customWidth="1"/>
    <col min="2" max="2" width="20.28125" style="0" bestFit="1" customWidth="1"/>
    <col min="3" max="3" width="36.7109375" style="0" customWidth="1"/>
    <col min="4" max="4" width="11.28125" style="0" bestFit="1" customWidth="1"/>
  </cols>
  <sheetData>
    <row r="1" spans="1:4" ht="15" customHeight="1">
      <c r="A1" s="13" t="s">
        <v>3374</v>
      </c>
      <c r="B1" s="13" t="s">
        <v>3379</v>
      </c>
      <c r="C1" s="13" t="s">
        <v>3380</v>
      </c>
      <c r="D1" s="13" t="s">
        <v>3381</v>
      </c>
    </row>
    <row r="2" spans="1:4" ht="15">
      <c r="A2" s="85" t="s">
        <v>3375</v>
      </c>
      <c r="B2" s="83">
        <v>2</v>
      </c>
      <c r="C2" s="85" t="s">
        <v>3375</v>
      </c>
      <c r="D2" s="83">
        <v>2</v>
      </c>
    </row>
    <row r="3" spans="1:4" ht="15">
      <c r="A3" s="85" t="s">
        <v>3376</v>
      </c>
      <c r="B3" s="83">
        <v>1</v>
      </c>
      <c r="C3" s="85" t="s">
        <v>3378</v>
      </c>
      <c r="D3" s="83">
        <v>1</v>
      </c>
    </row>
    <row r="4" spans="1:4" ht="15">
      <c r="A4" s="85" t="s">
        <v>3377</v>
      </c>
      <c r="B4" s="83">
        <v>1</v>
      </c>
      <c r="C4" s="85" t="s">
        <v>3377</v>
      </c>
      <c r="D4" s="83">
        <v>1</v>
      </c>
    </row>
    <row r="5" spans="1:4" ht="15">
      <c r="A5" s="85" t="s">
        <v>3378</v>
      </c>
      <c r="B5" s="83">
        <v>1</v>
      </c>
      <c r="C5" s="85" t="s">
        <v>3376</v>
      </c>
      <c r="D5" s="83">
        <v>1</v>
      </c>
    </row>
    <row r="8" spans="1:4" ht="15" customHeight="1">
      <c r="A8" s="13" t="s">
        <v>3384</v>
      </c>
      <c r="B8" s="13" t="s">
        <v>3379</v>
      </c>
      <c r="C8" s="13" t="s">
        <v>3385</v>
      </c>
      <c r="D8" s="13" t="s">
        <v>3381</v>
      </c>
    </row>
    <row r="9" spans="1:4" ht="15">
      <c r="A9" s="83" t="s">
        <v>1712</v>
      </c>
      <c r="B9" s="83">
        <v>3</v>
      </c>
      <c r="C9" s="83" t="s">
        <v>1712</v>
      </c>
      <c r="D9" s="83">
        <v>3</v>
      </c>
    </row>
    <row r="10" spans="1:4" ht="15">
      <c r="A10" s="83" t="s">
        <v>1711</v>
      </c>
      <c r="B10" s="83">
        <v>1</v>
      </c>
      <c r="C10" s="83" t="s">
        <v>1710</v>
      </c>
      <c r="D10" s="83">
        <v>1</v>
      </c>
    </row>
    <row r="11" spans="1:4" ht="15">
      <c r="A11" s="83" t="s">
        <v>1710</v>
      </c>
      <c r="B11" s="83">
        <v>1</v>
      </c>
      <c r="C11" s="83" t="s">
        <v>1711</v>
      </c>
      <c r="D11" s="83">
        <v>1</v>
      </c>
    </row>
    <row r="14" spans="1:4" ht="15" customHeight="1">
      <c r="A14" s="13" t="s">
        <v>3388</v>
      </c>
      <c r="B14" s="13" t="s">
        <v>3379</v>
      </c>
      <c r="C14" s="13" t="s">
        <v>3399</v>
      </c>
      <c r="D14" s="13" t="s">
        <v>3381</v>
      </c>
    </row>
    <row r="15" spans="1:4" ht="15">
      <c r="A15" s="83" t="s">
        <v>3389</v>
      </c>
      <c r="B15" s="83">
        <v>31</v>
      </c>
      <c r="C15" s="83" t="s">
        <v>3389</v>
      </c>
      <c r="D15" s="83">
        <v>31</v>
      </c>
    </row>
    <row r="16" spans="1:4" ht="15">
      <c r="A16" s="83" t="s">
        <v>3390</v>
      </c>
      <c r="B16" s="83">
        <v>29</v>
      </c>
      <c r="C16" s="83" t="s">
        <v>3390</v>
      </c>
      <c r="D16" s="83">
        <v>29</v>
      </c>
    </row>
    <row r="17" spans="1:4" ht="15">
      <c r="A17" s="83" t="s">
        <v>3391</v>
      </c>
      <c r="B17" s="83">
        <v>17</v>
      </c>
      <c r="C17" s="83" t="s">
        <v>3391</v>
      </c>
      <c r="D17" s="83">
        <v>17</v>
      </c>
    </row>
    <row r="18" spans="1:4" ht="15">
      <c r="A18" s="83" t="s">
        <v>3392</v>
      </c>
      <c r="B18" s="83">
        <v>16</v>
      </c>
      <c r="C18" s="83" t="s">
        <v>3392</v>
      </c>
      <c r="D18" s="83">
        <v>16</v>
      </c>
    </row>
    <row r="19" spans="1:4" ht="15">
      <c r="A19" s="83" t="s">
        <v>3393</v>
      </c>
      <c r="B19" s="83">
        <v>8</v>
      </c>
      <c r="C19" s="83" t="s">
        <v>3393</v>
      </c>
      <c r="D19" s="83">
        <v>8</v>
      </c>
    </row>
    <row r="20" spans="1:4" ht="15">
      <c r="A20" s="83" t="s">
        <v>3394</v>
      </c>
      <c r="B20" s="83">
        <v>7</v>
      </c>
      <c r="C20" s="83" t="s">
        <v>3394</v>
      </c>
      <c r="D20" s="83">
        <v>7</v>
      </c>
    </row>
    <row r="21" spans="1:4" ht="15">
      <c r="A21" s="83" t="s">
        <v>3395</v>
      </c>
      <c r="B21" s="83">
        <v>7</v>
      </c>
      <c r="C21" s="83" t="s">
        <v>3395</v>
      </c>
      <c r="D21" s="83">
        <v>7</v>
      </c>
    </row>
    <row r="22" spans="1:4" ht="15">
      <c r="A22" s="83" t="s">
        <v>3396</v>
      </c>
      <c r="B22" s="83">
        <v>5</v>
      </c>
      <c r="C22" s="83" t="s">
        <v>3396</v>
      </c>
      <c r="D22" s="83">
        <v>5</v>
      </c>
    </row>
    <row r="23" spans="1:4" ht="15">
      <c r="A23" s="83" t="s">
        <v>3397</v>
      </c>
      <c r="B23" s="83">
        <v>4</v>
      </c>
      <c r="C23" s="83" t="s">
        <v>3397</v>
      </c>
      <c r="D23" s="83">
        <v>4</v>
      </c>
    </row>
    <row r="24" spans="1:4" ht="15">
      <c r="A24" s="83" t="s">
        <v>3398</v>
      </c>
      <c r="B24" s="83">
        <v>4</v>
      </c>
      <c r="C24" s="83" t="s">
        <v>3398</v>
      </c>
      <c r="D24" s="83">
        <v>4</v>
      </c>
    </row>
    <row r="27" spans="1:4" ht="15" customHeight="1">
      <c r="A27" s="13" t="s">
        <v>3402</v>
      </c>
      <c r="B27" s="13" t="s">
        <v>3379</v>
      </c>
      <c r="C27" s="13" t="s">
        <v>3403</v>
      </c>
      <c r="D27" s="13" t="s">
        <v>3381</v>
      </c>
    </row>
    <row r="28" spans="1:4" ht="15">
      <c r="A28" s="105" t="s">
        <v>2325</v>
      </c>
      <c r="B28" s="105">
        <v>434</v>
      </c>
      <c r="C28" s="105" t="s">
        <v>2330</v>
      </c>
      <c r="D28" s="105">
        <v>112</v>
      </c>
    </row>
    <row r="29" spans="1:4" ht="15">
      <c r="A29" s="105" t="s">
        <v>2326</v>
      </c>
      <c r="B29" s="105">
        <v>323</v>
      </c>
      <c r="C29" s="105" t="s">
        <v>2331</v>
      </c>
      <c r="D29" s="105">
        <v>83</v>
      </c>
    </row>
    <row r="30" spans="1:4" ht="15">
      <c r="A30" s="105" t="s">
        <v>2327</v>
      </c>
      <c r="B30" s="105">
        <v>0</v>
      </c>
      <c r="C30" s="105" t="s">
        <v>2332</v>
      </c>
      <c r="D30" s="105">
        <v>70</v>
      </c>
    </row>
    <row r="31" spans="1:4" ht="15">
      <c r="A31" s="105" t="s">
        <v>2328</v>
      </c>
      <c r="B31" s="105">
        <v>12289</v>
      </c>
      <c r="C31" s="105" t="s">
        <v>2333</v>
      </c>
      <c r="D31" s="105">
        <v>69</v>
      </c>
    </row>
    <row r="32" spans="1:4" ht="15">
      <c r="A32" s="105" t="s">
        <v>2329</v>
      </c>
      <c r="B32" s="105">
        <v>13046</v>
      </c>
      <c r="C32" s="105" t="s">
        <v>2334</v>
      </c>
      <c r="D32" s="105">
        <v>67</v>
      </c>
    </row>
    <row r="33" spans="1:4" ht="15">
      <c r="A33" s="105" t="s">
        <v>2330</v>
      </c>
      <c r="B33" s="105">
        <v>112</v>
      </c>
      <c r="C33" s="105" t="s">
        <v>2335</v>
      </c>
      <c r="D33" s="105">
        <v>62</v>
      </c>
    </row>
    <row r="34" spans="1:4" ht="15">
      <c r="A34" s="105" t="s">
        <v>2331</v>
      </c>
      <c r="B34" s="105">
        <v>83</v>
      </c>
      <c r="C34" s="105" t="s">
        <v>2336</v>
      </c>
      <c r="D34" s="105">
        <v>57</v>
      </c>
    </row>
    <row r="35" spans="1:4" ht="15">
      <c r="A35" s="105" t="s">
        <v>2332</v>
      </c>
      <c r="B35" s="105">
        <v>70</v>
      </c>
      <c r="C35" s="105" t="s">
        <v>2337</v>
      </c>
      <c r="D35" s="105">
        <v>53</v>
      </c>
    </row>
    <row r="36" spans="1:4" ht="15">
      <c r="A36" s="105" t="s">
        <v>2333</v>
      </c>
      <c r="B36" s="105">
        <v>69</v>
      </c>
      <c r="C36" s="105" t="s">
        <v>2338</v>
      </c>
      <c r="D36" s="105">
        <v>52</v>
      </c>
    </row>
    <row r="37" spans="1:4" ht="15">
      <c r="A37" s="105" t="s">
        <v>2334</v>
      </c>
      <c r="B37" s="105">
        <v>67</v>
      </c>
      <c r="C37" s="105" t="s">
        <v>2339</v>
      </c>
      <c r="D37" s="105">
        <v>51</v>
      </c>
    </row>
    <row r="40" spans="1:4" ht="15" customHeight="1">
      <c r="A40" s="13" t="s">
        <v>3406</v>
      </c>
      <c r="B40" s="13" t="s">
        <v>3379</v>
      </c>
      <c r="C40" s="13" t="s">
        <v>3417</v>
      </c>
      <c r="D40" s="13" t="s">
        <v>3381</v>
      </c>
    </row>
    <row r="41" spans="1:4" ht="15">
      <c r="A41" s="105" t="s">
        <v>3407</v>
      </c>
      <c r="B41" s="105">
        <v>62</v>
      </c>
      <c r="C41" s="105" t="s">
        <v>3407</v>
      </c>
      <c r="D41" s="105">
        <v>62</v>
      </c>
    </row>
    <row r="42" spans="1:4" ht="15">
      <c r="A42" s="105" t="s">
        <v>3408</v>
      </c>
      <c r="B42" s="105">
        <v>35</v>
      </c>
      <c r="C42" s="105" t="s">
        <v>3408</v>
      </c>
      <c r="D42" s="105">
        <v>35</v>
      </c>
    </row>
    <row r="43" spans="1:4" ht="15">
      <c r="A43" s="105" t="s">
        <v>3409</v>
      </c>
      <c r="B43" s="105">
        <v>21</v>
      </c>
      <c r="C43" s="105" t="s">
        <v>3409</v>
      </c>
      <c r="D43" s="105">
        <v>21</v>
      </c>
    </row>
    <row r="44" spans="1:4" ht="15">
      <c r="A44" s="105" t="s">
        <v>3410</v>
      </c>
      <c r="B44" s="105">
        <v>20</v>
      </c>
      <c r="C44" s="105" t="s">
        <v>3410</v>
      </c>
      <c r="D44" s="105">
        <v>20</v>
      </c>
    </row>
    <row r="45" spans="1:4" ht="15">
      <c r="A45" s="105" t="s">
        <v>3411</v>
      </c>
      <c r="B45" s="105">
        <v>13</v>
      </c>
      <c r="C45" s="105" t="s">
        <v>3411</v>
      </c>
      <c r="D45" s="105">
        <v>13</v>
      </c>
    </row>
    <row r="46" spans="1:4" ht="15">
      <c r="A46" s="105" t="s">
        <v>3412</v>
      </c>
      <c r="B46" s="105">
        <v>12</v>
      </c>
      <c r="C46" s="105" t="s">
        <v>3412</v>
      </c>
      <c r="D46" s="105">
        <v>12</v>
      </c>
    </row>
    <row r="47" spans="1:4" ht="15">
      <c r="A47" s="105" t="s">
        <v>3413</v>
      </c>
      <c r="B47" s="105">
        <v>11</v>
      </c>
      <c r="C47" s="105" t="s">
        <v>3415</v>
      </c>
      <c r="D47" s="105">
        <v>11</v>
      </c>
    </row>
    <row r="48" spans="1:4" ht="15">
      <c r="A48" s="105" t="s">
        <v>3414</v>
      </c>
      <c r="B48" s="105">
        <v>11</v>
      </c>
      <c r="C48" s="105" t="s">
        <v>3418</v>
      </c>
      <c r="D48" s="105">
        <v>11</v>
      </c>
    </row>
    <row r="49" spans="1:4" ht="15">
      <c r="A49" s="105" t="s">
        <v>3415</v>
      </c>
      <c r="B49" s="105">
        <v>11</v>
      </c>
      <c r="C49" s="105" t="s">
        <v>3414</v>
      </c>
      <c r="D49" s="105">
        <v>11</v>
      </c>
    </row>
    <row r="50" spans="1:4" ht="15">
      <c r="A50" s="105" t="s">
        <v>3416</v>
      </c>
      <c r="B50" s="105">
        <v>11</v>
      </c>
      <c r="C50" s="105" t="s">
        <v>3416</v>
      </c>
      <c r="D50" s="105">
        <v>11</v>
      </c>
    </row>
  </sheetData>
  <hyperlinks>
    <hyperlink ref="A2" r:id="rId1" display="http://greenpeace.org/saverangtan"/>
    <hyperlink ref="A3" r:id="rId2" display="http://greenpeace.org/breakfreefromplastic"/>
    <hyperlink ref="A4" r:id="rId3" display="http://act.gp/stop-pipelines"/>
    <hyperlink ref="A5" r:id="rId4" display="http://ow.ly/E3N830kJpGx"/>
    <hyperlink ref="C2" r:id="rId5" display="http://greenpeace.org/saverangtan"/>
    <hyperlink ref="C3" r:id="rId6" display="http://ow.ly/E3N830kJpGx"/>
    <hyperlink ref="C4" r:id="rId7" display="http://act.gp/stop-pipelines"/>
    <hyperlink ref="C5" r:id="rId8" display="http://greenpeace.org/breakfreefromplastic"/>
  </hyperlinks>
  <printOptions/>
  <pageMargins left="0.7" right="0.7" top="0.75" bottom="0.75" header="0.3" footer="0.3"/>
  <pageSetup orientation="portrait" paperSize="9"/>
  <tableParts>
    <tablePart r:id="rId9"/>
    <tablePart r:id="rId13"/>
    <tablePart r:id="rId11"/>
    <tablePart r:id="rId10"/>
    <tablePart r:id="rId1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FFBB3-6ED9-4177-91B2-14EDAB92B2AF}">
  <dimension ref="A25:B234"/>
  <sheetViews>
    <sheetView tabSelected="1" workbookViewId="0" topLeftCell="A1"/>
  </sheetViews>
  <sheetFormatPr defaultColWidth="9.140625" defaultRowHeight="15"/>
  <cols>
    <col min="1" max="1" width="13.140625" style="0" bestFit="1" customWidth="1"/>
    <col min="2" max="2" width="13.57421875" style="0" bestFit="1" customWidth="1"/>
  </cols>
  <sheetData>
    <row r="25" spans="1:2" ht="15">
      <c r="A25" s="113" t="s">
        <v>4466</v>
      </c>
      <c r="B25" t="s">
        <v>4465</v>
      </c>
    </row>
    <row r="26" spans="1:2" ht="15">
      <c r="A26" s="114" t="s">
        <v>2513</v>
      </c>
      <c r="B26" s="3">
        <v>404</v>
      </c>
    </row>
    <row r="27" spans="1:2" ht="15">
      <c r="A27" s="115" t="s">
        <v>4468</v>
      </c>
      <c r="B27" s="3">
        <v>29</v>
      </c>
    </row>
    <row r="28" spans="1:2" ht="15">
      <c r="A28" s="116" t="s">
        <v>4469</v>
      </c>
      <c r="B28" s="3">
        <v>2</v>
      </c>
    </row>
    <row r="29" spans="1:2" ht="15">
      <c r="A29" s="116" t="s">
        <v>4470</v>
      </c>
      <c r="B29" s="3">
        <v>2</v>
      </c>
    </row>
    <row r="30" spans="1:2" ht="15">
      <c r="A30" s="116" t="s">
        <v>4471</v>
      </c>
      <c r="B30" s="3">
        <v>3</v>
      </c>
    </row>
    <row r="31" spans="1:2" ht="15">
      <c r="A31" s="116" t="s">
        <v>4472</v>
      </c>
      <c r="B31" s="3">
        <v>1</v>
      </c>
    </row>
    <row r="32" spans="1:2" ht="15">
      <c r="A32" s="116" t="s">
        <v>4473</v>
      </c>
      <c r="B32" s="3">
        <v>1</v>
      </c>
    </row>
    <row r="33" spans="1:2" ht="15">
      <c r="A33" s="116" t="s">
        <v>4474</v>
      </c>
      <c r="B33" s="3">
        <v>3</v>
      </c>
    </row>
    <row r="34" spans="1:2" ht="15">
      <c r="A34" s="116" t="s">
        <v>4475</v>
      </c>
      <c r="B34" s="3">
        <v>1</v>
      </c>
    </row>
    <row r="35" spans="1:2" ht="15">
      <c r="A35" s="116" t="s">
        <v>4476</v>
      </c>
      <c r="B35" s="3">
        <v>1</v>
      </c>
    </row>
    <row r="36" spans="1:2" ht="15">
      <c r="A36" s="116" t="s">
        <v>4477</v>
      </c>
      <c r="B36" s="3">
        <v>3</v>
      </c>
    </row>
    <row r="37" spans="1:2" ht="15">
      <c r="A37" s="116" t="s">
        <v>4478</v>
      </c>
      <c r="B37" s="3">
        <v>3</v>
      </c>
    </row>
    <row r="38" spans="1:2" ht="15">
      <c r="A38" s="116" t="s">
        <v>4479</v>
      </c>
      <c r="B38" s="3">
        <v>4</v>
      </c>
    </row>
    <row r="39" spans="1:2" ht="15">
      <c r="A39" s="116" t="s">
        <v>4480</v>
      </c>
      <c r="B39" s="3">
        <v>2</v>
      </c>
    </row>
    <row r="40" spans="1:2" ht="15">
      <c r="A40" s="116" t="s">
        <v>4481</v>
      </c>
      <c r="B40" s="3">
        <v>2</v>
      </c>
    </row>
    <row r="41" spans="1:2" ht="15">
      <c r="A41" s="116" t="s">
        <v>4482</v>
      </c>
      <c r="B41" s="3">
        <v>1</v>
      </c>
    </row>
    <row r="42" spans="1:2" ht="15">
      <c r="A42" s="115" t="s">
        <v>4483</v>
      </c>
      <c r="B42" s="3">
        <v>24</v>
      </c>
    </row>
    <row r="43" spans="1:2" ht="15">
      <c r="A43" s="116" t="s">
        <v>4484</v>
      </c>
      <c r="B43" s="3">
        <v>1</v>
      </c>
    </row>
    <row r="44" spans="1:2" ht="15">
      <c r="A44" s="116" t="s">
        <v>4485</v>
      </c>
      <c r="B44" s="3">
        <v>1</v>
      </c>
    </row>
    <row r="45" spans="1:2" ht="15">
      <c r="A45" s="116" t="s">
        <v>4486</v>
      </c>
      <c r="B45" s="3">
        <v>5</v>
      </c>
    </row>
    <row r="46" spans="1:2" ht="15">
      <c r="A46" s="116" t="s">
        <v>4487</v>
      </c>
      <c r="B46" s="3">
        <v>1</v>
      </c>
    </row>
    <row r="47" spans="1:2" ht="15">
      <c r="A47" s="116" t="s">
        <v>4488</v>
      </c>
      <c r="B47" s="3">
        <v>1</v>
      </c>
    </row>
    <row r="48" spans="1:2" ht="15">
      <c r="A48" s="116" t="s">
        <v>4489</v>
      </c>
      <c r="B48" s="3">
        <v>1</v>
      </c>
    </row>
    <row r="49" spans="1:2" ht="15">
      <c r="A49" s="116" t="s">
        <v>4490</v>
      </c>
      <c r="B49" s="3">
        <v>2</v>
      </c>
    </row>
    <row r="50" spans="1:2" ht="15">
      <c r="A50" s="116" t="s">
        <v>4491</v>
      </c>
      <c r="B50" s="3">
        <v>1</v>
      </c>
    </row>
    <row r="51" spans="1:2" ht="15">
      <c r="A51" s="116" t="s">
        <v>4492</v>
      </c>
      <c r="B51" s="3">
        <v>1</v>
      </c>
    </row>
    <row r="52" spans="1:2" ht="15">
      <c r="A52" s="116" t="s">
        <v>4493</v>
      </c>
      <c r="B52" s="3">
        <v>1</v>
      </c>
    </row>
    <row r="53" spans="1:2" ht="15">
      <c r="A53" s="116" t="s">
        <v>4494</v>
      </c>
      <c r="B53" s="3">
        <v>1</v>
      </c>
    </row>
    <row r="54" spans="1:2" ht="15">
      <c r="A54" s="116" t="s">
        <v>4495</v>
      </c>
      <c r="B54" s="3">
        <v>1</v>
      </c>
    </row>
    <row r="55" spans="1:2" ht="15">
      <c r="A55" s="116" t="s">
        <v>4496</v>
      </c>
      <c r="B55" s="3">
        <v>1</v>
      </c>
    </row>
    <row r="56" spans="1:2" ht="15">
      <c r="A56" s="116" t="s">
        <v>4497</v>
      </c>
      <c r="B56" s="3">
        <v>1</v>
      </c>
    </row>
    <row r="57" spans="1:2" ht="15">
      <c r="A57" s="116" t="s">
        <v>4498</v>
      </c>
      <c r="B57" s="3">
        <v>1</v>
      </c>
    </row>
    <row r="58" spans="1:2" ht="15">
      <c r="A58" s="116" t="s">
        <v>4499</v>
      </c>
      <c r="B58" s="3">
        <v>1</v>
      </c>
    </row>
    <row r="59" spans="1:2" ht="15">
      <c r="A59" s="116" t="s">
        <v>4500</v>
      </c>
      <c r="B59" s="3">
        <v>1</v>
      </c>
    </row>
    <row r="60" spans="1:2" ht="15">
      <c r="A60" s="116" t="s">
        <v>4501</v>
      </c>
      <c r="B60" s="3">
        <v>1</v>
      </c>
    </row>
    <row r="61" spans="1:2" ht="15">
      <c r="A61" s="116" t="s">
        <v>4502</v>
      </c>
      <c r="B61" s="3">
        <v>1</v>
      </c>
    </row>
    <row r="62" spans="1:2" ht="15">
      <c r="A62" s="115" t="s">
        <v>4503</v>
      </c>
      <c r="B62" s="3">
        <v>34</v>
      </c>
    </row>
    <row r="63" spans="1:2" ht="15">
      <c r="A63" s="116" t="s">
        <v>4504</v>
      </c>
      <c r="B63" s="3">
        <v>1</v>
      </c>
    </row>
    <row r="64" spans="1:2" ht="15">
      <c r="A64" s="116" t="s">
        <v>4505</v>
      </c>
      <c r="B64" s="3">
        <v>1</v>
      </c>
    </row>
    <row r="65" spans="1:2" ht="15">
      <c r="A65" s="116" t="s">
        <v>4506</v>
      </c>
      <c r="B65" s="3">
        <v>1</v>
      </c>
    </row>
    <row r="66" spans="1:2" ht="15">
      <c r="A66" s="116" t="s">
        <v>4507</v>
      </c>
      <c r="B66" s="3">
        <v>1</v>
      </c>
    </row>
    <row r="67" spans="1:2" ht="15">
      <c r="A67" s="116" t="s">
        <v>4508</v>
      </c>
      <c r="B67" s="3">
        <v>2</v>
      </c>
    </row>
    <row r="68" spans="1:2" ht="15">
      <c r="A68" s="116" t="s">
        <v>4509</v>
      </c>
      <c r="B68" s="3">
        <v>2</v>
      </c>
    </row>
    <row r="69" spans="1:2" ht="15">
      <c r="A69" s="116" t="s">
        <v>4510</v>
      </c>
      <c r="B69" s="3">
        <v>1</v>
      </c>
    </row>
    <row r="70" spans="1:2" ht="15">
      <c r="A70" s="116" t="s">
        <v>4511</v>
      </c>
      <c r="B70" s="3">
        <v>1</v>
      </c>
    </row>
    <row r="71" spans="1:2" ht="15">
      <c r="A71" s="116" t="s">
        <v>4512</v>
      </c>
      <c r="B71" s="3">
        <v>1</v>
      </c>
    </row>
    <row r="72" spans="1:2" ht="15">
      <c r="A72" s="116" t="s">
        <v>4513</v>
      </c>
      <c r="B72" s="3">
        <v>1</v>
      </c>
    </row>
    <row r="73" spans="1:2" ht="15">
      <c r="A73" s="116" t="s">
        <v>4514</v>
      </c>
      <c r="B73" s="3">
        <v>2</v>
      </c>
    </row>
    <row r="74" spans="1:2" ht="15">
      <c r="A74" s="116" t="s">
        <v>4515</v>
      </c>
      <c r="B74" s="3">
        <v>2</v>
      </c>
    </row>
    <row r="75" spans="1:2" ht="15">
      <c r="A75" s="116" t="s">
        <v>4516</v>
      </c>
      <c r="B75" s="3">
        <v>1</v>
      </c>
    </row>
    <row r="76" spans="1:2" ht="15">
      <c r="A76" s="116" t="s">
        <v>4517</v>
      </c>
      <c r="B76" s="3">
        <v>1</v>
      </c>
    </row>
    <row r="77" spans="1:2" ht="15">
      <c r="A77" s="116" t="s">
        <v>4518</v>
      </c>
      <c r="B77" s="3">
        <v>1</v>
      </c>
    </row>
    <row r="78" spans="1:2" ht="15">
      <c r="A78" s="116" t="s">
        <v>4519</v>
      </c>
      <c r="B78" s="3">
        <v>2</v>
      </c>
    </row>
    <row r="79" spans="1:2" ht="15">
      <c r="A79" s="116" t="s">
        <v>4520</v>
      </c>
      <c r="B79" s="3">
        <v>1</v>
      </c>
    </row>
    <row r="80" spans="1:2" ht="15">
      <c r="A80" s="116" t="s">
        <v>4521</v>
      </c>
      <c r="B80" s="3">
        <v>1</v>
      </c>
    </row>
    <row r="81" spans="1:2" ht="15">
      <c r="A81" s="116" t="s">
        <v>4522</v>
      </c>
      <c r="B81" s="3">
        <v>1</v>
      </c>
    </row>
    <row r="82" spans="1:2" ht="15">
      <c r="A82" s="116" t="s">
        <v>4523</v>
      </c>
      <c r="B82" s="3">
        <v>2</v>
      </c>
    </row>
    <row r="83" spans="1:2" ht="15">
      <c r="A83" s="116" t="s">
        <v>4524</v>
      </c>
      <c r="B83" s="3">
        <v>1</v>
      </c>
    </row>
    <row r="84" spans="1:2" ht="15">
      <c r="A84" s="116" t="s">
        <v>4525</v>
      </c>
      <c r="B84" s="3">
        <v>2</v>
      </c>
    </row>
    <row r="85" spans="1:2" ht="15">
      <c r="A85" s="116" t="s">
        <v>4526</v>
      </c>
      <c r="B85" s="3">
        <v>1</v>
      </c>
    </row>
    <row r="86" spans="1:2" ht="15">
      <c r="A86" s="116" t="s">
        <v>4527</v>
      </c>
      <c r="B86" s="3">
        <v>2</v>
      </c>
    </row>
    <row r="87" spans="1:2" ht="15">
      <c r="A87" s="116" t="s">
        <v>4528</v>
      </c>
      <c r="B87" s="3">
        <v>2</v>
      </c>
    </row>
    <row r="88" spans="1:2" ht="15">
      <c r="A88" s="115" t="s">
        <v>4529</v>
      </c>
      <c r="B88" s="3">
        <v>52</v>
      </c>
    </row>
    <row r="89" spans="1:2" ht="15">
      <c r="A89" s="116" t="s">
        <v>4530</v>
      </c>
      <c r="B89" s="3">
        <v>1</v>
      </c>
    </row>
    <row r="90" spans="1:2" ht="15">
      <c r="A90" s="116" t="s">
        <v>4531</v>
      </c>
      <c r="B90" s="3">
        <v>2</v>
      </c>
    </row>
    <row r="91" spans="1:2" ht="15">
      <c r="A91" s="116" t="s">
        <v>4532</v>
      </c>
      <c r="B91" s="3">
        <v>1</v>
      </c>
    </row>
    <row r="92" spans="1:2" ht="15">
      <c r="A92" s="116" t="s">
        <v>4533</v>
      </c>
      <c r="B92" s="3">
        <v>3</v>
      </c>
    </row>
    <row r="93" spans="1:2" ht="15">
      <c r="A93" s="116" t="s">
        <v>4534</v>
      </c>
      <c r="B93" s="3">
        <v>2</v>
      </c>
    </row>
    <row r="94" spans="1:2" ht="15">
      <c r="A94" s="116" t="s">
        <v>4535</v>
      </c>
      <c r="B94" s="3">
        <v>2</v>
      </c>
    </row>
    <row r="95" spans="1:2" ht="15">
      <c r="A95" s="116" t="s">
        <v>4536</v>
      </c>
      <c r="B95" s="3">
        <v>2</v>
      </c>
    </row>
    <row r="96" spans="1:2" ht="15">
      <c r="A96" s="116" t="s">
        <v>4537</v>
      </c>
      <c r="B96" s="3">
        <v>1</v>
      </c>
    </row>
    <row r="97" spans="1:2" ht="15">
      <c r="A97" s="116" t="s">
        <v>4538</v>
      </c>
      <c r="B97" s="3">
        <v>2</v>
      </c>
    </row>
    <row r="98" spans="1:2" ht="15">
      <c r="A98" s="116" t="s">
        <v>4539</v>
      </c>
      <c r="B98" s="3">
        <v>2</v>
      </c>
    </row>
    <row r="99" spans="1:2" ht="15">
      <c r="A99" s="116" t="s">
        <v>4540</v>
      </c>
      <c r="B99" s="3">
        <v>2</v>
      </c>
    </row>
    <row r="100" spans="1:2" ht="15">
      <c r="A100" s="116" t="s">
        <v>4541</v>
      </c>
      <c r="B100" s="3">
        <v>1</v>
      </c>
    </row>
    <row r="101" spans="1:2" ht="15">
      <c r="A101" s="116" t="s">
        <v>4542</v>
      </c>
      <c r="B101" s="3">
        <v>1</v>
      </c>
    </row>
    <row r="102" spans="1:2" ht="15">
      <c r="A102" s="116" t="s">
        <v>4543</v>
      </c>
      <c r="B102" s="3">
        <v>1</v>
      </c>
    </row>
    <row r="103" spans="1:2" ht="15">
      <c r="A103" s="116" t="s">
        <v>4544</v>
      </c>
      <c r="B103" s="3">
        <v>1</v>
      </c>
    </row>
    <row r="104" spans="1:2" ht="15">
      <c r="A104" s="116" t="s">
        <v>4545</v>
      </c>
      <c r="B104" s="3">
        <v>1</v>
      </c>
    </row>
    <row r="105" spans="1:2" ht="15">
      <c r="A105" s="116" t="s">
        <v>4546</v>
      </c>
      <c r="B105" s="3">
        <v>2</v>
      </c>
    </row>
    <row r="106" spans="1:2" ht="15">
      <c r="A106" s="116" t="s">
        <v>4547</v>
      </c>
      <c r="B106" s="3">
        <v>1</v>
      </c>
    </row>
    <row r="107" spans="1:2" ht="15">
      <c r="A107" s="116" t="s">
        <v>4548</v>
      </c>
      <c r="B107" s="3">
        <v>4</v>
      </c>
    </row>
    <row r="108" spans="1:2" ht="15">
      <c r="A108" s="116" t="s">
        <v>4549</v>
      </c>
      <c r="B108" s="3">
        <v>2</v>
      </c>
    </row>
    <row r="109" spans="1:2" ht="15">
      <c r="A109" s="116" t="s">
        <v>4550</v>
      </c>
      <c r="B109" s="3">
        <v>1</v>
      </c>
    </row>
    <row r="110" spans="1:2" ht="15">
      <c r="A110" s="116" t="s">
        <v>4551</v>
      </c>
      <c r="B110" s="3">
        <v>3</v>
      </c>
    </row>
    <row r="111" spans="1:2" ht="15">
      <c r="A111" s="116" t="s">
        <v>4552</v>
      </c>
      <c r="B111" s="3">
        <v>2</v>
      </c>
    </row>
    <row r="112" spans="1:2" ht="15">
      <c r="A112" s="116" t="s">
        <v>4553</v>
      </c>
      <c r="B112" s="3">
        <v>3</v>
      </c>
    </row>
    <row r="113" spans="1:2" ht="15">
      <c r="A113" s="116" t="s">
        <v>4554</v>
      </c>
      <c r="B113" s="3">
        <v>3</v>
      </c>
    </row>
    <row r="114" spans="1:2" ht="15">
      <c r="A114" s="116" t="s">
        <v>4555</v>
      </c>
      <c r="B114" s="3">
        <v>3</v>
      </c>
    </row>
    <row r="115" spans="1:2" ht="15">
      <c r="A115" s="116" t="s">
        <v>4556</v>
      </c>
      <c r="B115" s="3">
        <v>1</v>
      </c>
    </row>
    <row r="116" spans="1:2" ht="15">
      <c r="A116" s="116" t="s">
        <v>4557</v>
      </c>
      <c r="B116" s="3">
        <v>2</v>
      </c>
    </row>
    <row r="117" spans="1:2" ht="15">
      <c r="A117" s="115" t="s">
        <v>4558</v>
      </c>
      <c r="B117" s="3">
        <v>57</v>
      </c>
    </row>
    <row r="118" spans="1:2" ht="15">
      <c r="A118" s="116" t="s">
        <v>4559</v>
      </c>
      <c r="B118" s="3">
        <v>1</v>
      </c>
    </row>
    <row r="119" spans="1:2" ht="15">
      <c r="A119" s="116" t="s">
        <v>4560</v>
      </c>
      <c r="B119" s="3">
        <v>3</v>
      </c>
    </row>
    <row r="120" spans="1:2" ht="15">
      <c r="A120" s="116" t="s">
        <v>4561</v>
      </c>
      <c r="B120" s="3">
        <v>2</v>
      </c>
    </row>
    <row r="121" spans="1:2" ht="15">
      <c r="A121" s="116" t="s">
        <v>4562</v>
      </c>
      <c r="B121" s="3">
        <v>4</v>
      </c>
    </row>
    <row r="122" spans="1:2" ht="15">
      <c r="A122" s="116" t="s">
        <v>4563</v>
      </c>
      <c r="B122" s="3">
        <v>1</v>
      </c>
    </row>
    <row r="123" spans="1:2" ht="15">
      <c r="A123" s="116" t="s">
        <v>4564</v>
      </c>
      <c r="B123" s="3">
        <v>3</v>
      </c>
    </row>
    <row r="124" spans="1:2" ht="15">
      <c r="A124" s="116" t="s">
        <v>4565</v>
      </c>
      <c r="B124" s="3">
        <v>2</v>
      </c>
    </row>
    <row r="125" spans="1:2" ht="15">
      <c r="A125" s="116" t="s">
        <v>4566</v>
      </c>
      <c r="B125" s="3">
        <v>1</v>
      </c>
    </row>
    <row r="126" spans="1:2" ht="15">
      <c r="A126" s="116" t="s">
        <v>4567</v>
      </c>
      <c r="B126" s="3">
        <v>2</v>
      </c>
    </row>
    <row r="127" spans="1:2" ht="15">
      <c r="A127" s="116" t="s">
        <v>4568</v>
      </c>
      <c r="B127" s="3">
        <v>3</v>
      </c>
    </row>
    <row r="128" spans="1:2" ht="15">
      <c r="A128" s="116" t="s">
        <v>4569</v>
      </c>
      <c r="B128" s="3">
        <v>2</v>
      </c>
    </row>
    <row r="129" spans="1:2" ht="15">
      <c r="A129" s="116" t="s">
        <v>4570</v>
      </c>
      <c r="B129" s="3">
        <v>2</v>
      </c>
    </row>
    <row r="130" spans="1:2" ht="15">
      <c r="A130" s="116" t="s">
        <v>4571</v>
      </c>
      <c r="B130" s="3">
        <v>1</v>
      </c>
    </row>
    <row r="131" spans="1:2" ht="15">
      <c r="A131" s="116" t="s">
        <v>4572</v>
      </c>
      <c r="B131" s="3">
        <v>2</v>
      </c>
    </row>
    <row r="132" spans="1:2" ht="15">
      <c r="A132" s="116" t="s">
        <v>4573</v>
      </c>
      <c r="B132" s="3">
        <v>1</v>
      </c>
    </row>
    <row r="133" spans="1:2" ht="15">
      <c r="A133" s="116" t="s">
        <v>4574</v>
      </c>
      <c r="B133" s="3">
        <v>3</v>
      </c>
    </row>
    <row r="134" spans="1:2" ht="15">
      <c r="A134" s="116" t="s">
        <v>4575</v>
      </c>
      <c r="B134" s="3">
        <v>1</v>
      </c>
    </row>
    <row r="135" spans="1:2" ht="15">
      <c r="A135" s="116" t="s">
        <v>4576</v>
      </c>
      <c r="B135" s="3">
        <v>2</v>
      </c>
    </row>
    <row r="136" spans="1:2" ht="15">
      <c r="A136" s="116" t="s">
        <v>4577</v>
      </c>
      <c r="B136" s="3">
        <v>1</v>
      </c>
    </row>
    <row r="137" spans="1:2" ht="15">
      <c r="A137" s="116" t="s">
        <v>4578</v>
      </c>
      <c r="B137" s="3">
        <v>1</v>
      </c>
    </row>
    <row r="138" spans="1:2" ht="15">
      <c r="A138" s="116" t="s">
        <v>4579</v>
      </c>
      <c r="B138" s="3">
        <v>1</v>
      </c>
    </row>
    <row r="139" spans="1:2" ht="15">
      <c r="A139" s="116" t="s">
        <v>4580</v>
      </c>
      <c r="B139" s="3">
        <v>3</v>
      </c>
    </row>
    <row r="140" spans="1:2" ht="15">
      <c r="A140" s="116" t="s">
        <v>4581</v>
      </c>
      <c r="B140" s="3">
        <v>2</v>
      </c>
    </row>
    <row r="141" spans="1:2" ht="15">
      <c r="A141" s="116" t="s">
        <v>4582</v>
      </c>
      <c r="B141" s="3">
        <v>2</v>
      </c>
    </row>
    <row r="142" spans="1:2" ht="15">
      <c r="A142" s="116" t="s">
        <v>4583</v>
      </c>
      <c r="B142" s="3">
        <v>1</v>
      </c>
    </row>
    <row r="143" spans="1:2" ht="15">
      <c r="A143" s="116" t="s">
        <v>4584</v>
      </c>
      <c r="B143" s="3">
        <v>3</v>
      </c>
    </row>
    <row r="144" spans="1:2" ht="15">
      <c r="A144" s="116" t="s">
        <v>4585</v>
      </c>
      <c r="B144" s="3">
        <v>1</v>
      </c>
    </row>
    <row r="145" spans="1:2" ht="15">
      <c r="A145" s="116" t="s">
        <v>4586</v>
      </c>
      <c r="B145" s="3">
        <v>1</v>
      </c>
    </row>
    <row r="146" spans="1:2" ht="15">
      <c r="A146" s="116" t="s">
        <v>4587</v>
      </c>
      <c r="B146" s="3">
        <v>2</v>
      </c>
    </row>
    <row r="147" spans="1:2" ht="15">
      <c r="A147" s="116" t="s">
        <v>4588</v>
      </c>
      <c r="B147" s="3">
        <v>3</v>
      </c>
    </row>
    <row r="148" spans="1:2" ht="15">
      <c r="A148" s="115" t="s">
        <v>4589</v>
      </c>
      <c r="B148" s="3">
        <v>88</v>
      </c>
    </row>
    <row r="149" spans="1:2" ht="15">
      <c r="A149" s="116" t="s">
        <v>4590</v>
      </c>
      <c r="B149" s="3">
        <v>1</v>
      </c>
    </row>
    <row r="150" spans="1:2" ht="15">
      <c r="A150" s="116" t="s">
        <v>4591</v>
      </c>
      <c r="B150" s="3">
        <v>3</v>
      </c>
    </row>
    <row r="151" spans="1:2" ht="15">
      <c r="A151" s="116" t="s">
        <v>4592</v>
      </c>
      <c r="B151" s="3">
        <v>3</v>
      </c>
    </row>
    <row r="152" spans="1:2" ht="15">
      <c r="A152" s="116" t="s">
        <v>4593</v>
      </c>
      <c r="B152" s="3">
        <v>1</v>
      </c>
    </row>
    <row r="153" spans="1:2" ht="15">
      <c r="A153" s="116" t="s">
        <v>4594</v>
      </c>
      <c r="B153" s="3">
        <v>3</v>
      </c>
    </row>
    <row r="154" spans="1:2" ht="15">
      <c r="A154" s="116" t="s">
        <v>4595</v>
      </c>
      <c r="B154" s="3">
        <v>3</v>
      </c>
    </row>
    <row r="155" spans="1:2" ht="15">
      <c r="A155" s="116" t="s">
        <v>4596</v>
      </c>
      <c r="B155" s="3">
        <v>1</v>
      </c>
    </row>
    <row r="156" spans="1:2" ht="15">
      <c r="A156" s="116" t="s">
        <v>4597</v>
      </c>
      <c r="B156" s="3">
        <v>2</v>
      </c>
    </row>
    <row r="157" spans="1:2" ht="15">
      <c r="A157" s="116" t="s">
        <v>4598</v>
      </c>
      <c r="B157" s="3">
        <v>2</v>
      </c>
    </row>
    <row r="158" spans="1:2" ht="15">
      <c r="A158" s="116" t="s">
        <v>4599</v>
      </c>
      <c r="B158" s="3">
        <v>2</v>
      </c>
    </row>
    <row r="159" spans="1:2" ht="15">
      <c r="A159" s="116" t="s">
        <v>4600</v>
      </c>
      <c r="B159" s="3">
        <v>3</v>
      </c>
    </row>
    <row r="160" spans="1:2" ht="15">
      <c r="A160" s="116" t="s">
        <v>4601</v>
      </c>
      <c r="B160" s="3">
        <v>5</v>
      </c>
    </row>
    <row r="161" spans="1:2" ht="15">
      <c r="A161" s="116" t="s">
        <v>4602</v>
      </c>
      <c r="B161" s="3">
        <v>5</v>
      </c>
    </row>
    <row r="162" spans="1:2" ht="15">
      <c r="A162" s="116" t="s">
        <v>4603</v>
      </c>
      <c r="B162" s="3">
        <v>4</v>
      </c>
    </row>
    <row r="163" spans="1:2" ht="15">
      <c r="A163" s="116" t="s">
        <v>4604</v>
      </c>
      <c r="B163" s="3">
        <v>4</v>
      </c>
    </row>
    <row r="164" spans="1:2" ht="15">
      <c r="A164" s="116" t="s">
        <v>4605</v>
      </c>
      <c r="B164" s="3">
        <v>5</v>
      </c>
    </row>
    <row r="165" spans="1:2" ht="15">
      <c r="A165" s="116" t="s">
        <v>4606</v>
      </c>
      <c r="B165" s="3">
        <v>4</v>
      </c>
    </row>
    <row r="166" spans="1:2" ht="15">
      <c r="A166" s="116" t="s">
        <v>4607</v>
      </c>
      <c r="B166" s="3">
        <v>5</v>
      </c>
    </row>
    <row r="167" spans="1:2" ht="15">
      <c r="A167" s="116" t="s">
        <v>4608</v>
      </c>
      <c r="B167" s="3">
        <v>3</v>
      </c>
    </row>
    <row r="168" spans="1:2" ht="15">
      <c r="A168" s="116" t="s">
        <v>4609</v>
      </c>
      <c r="B168" s="3">
        <v>2</v>
      </c>
    </row>
    <row r="169" spans="1:2" ht="15">
      <c r="A169" s="116" t="s">
        <v>4610</v>
      </c>
      <c r="B169" s="3">
        <v>6</v>
      </c>
    </row>
    <row r="170" spans="1:2" ht="15">
      <c r="A170" s="116" t="s">
        <v>4611</v>
      </c>
      <c r="B170" s="3">
        <v>5</v>
      </c>
    </row>
    <row r="171" spans="1:2" ht="15">
      <c r="A171" s="116" t="s">
        <v>4612</v>
      </c>
      <c r="B171" s="3">
        <v>5</v>
      </c>
    </row>
    <row r="172" spans="1:2" ht="15">
      <c r="A172" s="116" t="s">
        <v>4613</v>
      </c>
      <c r="B172" s="3">
        <v>5</v>
      </c>
    </row>
    <row r="173" spans="1:2" ht="15">
      <c r="A173" s="116" t="s">
        <v>4614</v>
      </c>
      <c r="B173" s="3">
        <v>6</v>
      </c>
    </row>
    <row r="174" spans="1:2" ht="15">
      <c r="A174" s="115" t="s">
        <v>4615</v>
      </c>
      <c r="B174" s="3">
        <v>120</v>
      </c>
    </row>
    <row r="175" spans="1:2" ht="15">
      <c r="A175" s="116" t="s">
        <v>4616</v>
      </c>
      <c r="B175" s="3">
        <v>3</v>
      </c>
    </row>
    <row r="176" spans="1:2" ht="15">
      <c r="A176" s="116" t="s">
        <v>4617</v>
      </c>
      <c r="B176" s="3">
        <v>3</v>
      </c>
    </row>
    <row r="177" spans="1:2" ht="15">
      <c r="A177" s="116" t="s">
        <v>4618</v>
      </c>
      <c r="B177" s="3">
        <v>6</v>
      </c>
    </row>
    <row r="178" spans="1:2" ht="15">
      <c r="A178" s="116" t="s">
        <v>4619</v>
      </c>
      <c r="B178" s="3">
        <v>5</v>
      </c>
    </row>
    <row r="179" spans="1:2" ht="15">
      <c r="A179" s="116" t="s">
        <v>4620</v>
      </c>
      <c r="B179" s="3">
        <v>7</v>
      </c>
    </row>
    <row r="180" spans="1:2" ht="15">
      <c r="A180" s="116" t="s">
        <v>4621</v>
      </c>
      <c r="B180" s="3">
        <v>4</v>
      </c>
    </row>
    <row r="181" spans="1:2" ht="15">
      <c r="A181" s="116" t="s">
        <v>4622</v>
      </c>
      <c r="B181" s="3">
        <v>5</v>
      </c>
    </row>
    <row r="182" spans="1:2" ht="15">
      <c r="A182" s="116" t="s">
        <v>4623</v>
      </c>
      <c r="B182" s="3">
        <v>2</v>
      </c>
    </row>
    <row r="183" spans="1:2" ht="15">
      <c r="A183" s="116" t="s">
        <v>4624</v>
      </c>
      <c r="B183" s="3">
        <v>2</v>
      </c>
    </row>
    <row r="184" spans="1:2" ht="15">
      <c r="A184" s="116" t="s">
        <v>4625</v>
      </c>
      <c r="B184" s="3">
        <v>5</v>
      </c>
    </row>
    <row r="185" spans="1:2" ht="15">
      <c r="A185" s="116" t="s">
        <v>4626</v>
      </c>
      <c r="B185" s="3">
        <v>3</v>
      </c>
    </row>
    <row r="186" spans="1:2" ht="15">
      <c r="A186" s="116" t="s">
        <v>4627</v>
      </c>
      <c r="B186" s="3">
        <v>3</v>
      </c>
    </row>
    <row r="187" spans="1:2" ht="15">
      <c r="A187" s="116" t="s">
        <v>4628</v>
      </c>
      <c r="B187" s="3">
        <v>8</v>
      </c>
    </row>
    <row r="188" spans="1:2" ht="15">
      <c r="A188" s="116" t="s">
        <v>4629</v>
      </c>
      <c r="B188" s="3">
        <v>4</v>
      </c>
    </row>
    <row r="189" spans="1:2" ht="15">
      <c r="A189" s="116" t="s">
        <v>4630</v>
      </c>
      <c r="B189" s="3">
        <v>3</v>
      </c>
    </row>
    <row r="190" spans="1:2" ht="15">
      <c r="A190" s="116" t="s">
        <v>4631</v>
      </c>
      <c r="B190" s="3">
        <v>3</v>
      </c>
    </row>
    <row r="191" spans="1:2" ht="15">
      <c r="A191" s="116" t="s">
        <v>4632</v>
      </c>
      <c r="B191" s="3">
        <v>5</v>
      </c>
    </row>
    <row r="192" spans="1:2" ht="15">
      <c r="A192" s="116" t="s">
        <v>4633</v>
      </c>
      <c r="B192" s="3">
        <v>4</v>
      </c>
    </row>
    <row r="193" spans="1:2" ht="15">
      <c r="A193" s="116" t="s">
        <v>4634</v>
      </c>
      <c r="B193" s="3">
        <v>3</v>
      </c>
    </row>
    <row r="194" spans="1:2" ht="15">
      <c r="A194" s="116" t="s">
        <v>4635</v>
      </c>
      <c r="B194" s="3">
        <v>4</v>
      </c>
    </row>
    <row r="195" spans="1:2" ht="15">
      <c r="A195" s="116" t="s">
        <v>4636</v>
      </c>
      <c r="B195" s="3">
        <v>3</v>
      </c>
    </row>
    <row r="196" spans="1:2" ht="15">
      <c r="A196" s="116" t="s">
        <v>4637</v>
      </c>
      <c r="B196" s="3">
        <v>3</v>
      </c>
    </row>
    <row r="197" spans="1:2" ht="15">
      <c r="A197" s="116" t="s">
        <v>4638</v>
      </c>
      <c r="B197" s="3">
        <v>5</v>
      </c>
    </row>
    <row r="198" spans="1:2" ht="15">
      <c r="A198" s="116" t="s">
        <v>4639</v>
      </c>
      <c r="B198" s="3">
        <v>2</v>
      </c>
    </row>
    <row r="199" spans="1:2" ht="15">
      <c r="A199" s="116" t="s">
        <v>4640</v>
      </c>
      <c r="B199" s="3">
        <v>5</v>
      </c>
    </row>
    <row r="200" spans="1:2" ht="15">
      <c r="A200" s="116" t="s">
        <v>4641</v>
      </c>
      <c r="B200" s="3">
        <v>3</v>
      </c>
    </row>
    <row r="201" spans="1:2" ht="15">
      <c r="A201" s="116" t="s">
        <v>4642</v>
      </c>
      <c r="B201" s="3">
        <v>5</v>
      </c>
    </row>
    <row r="202" spans="1:2" ht="15">
      <c r="A202" s="116" t="s">
        <v>4643</v>
      </c>
      <c r="B202" s="3">
        <v>3</v>
      </c>
    </row>
    <row r="203" spans="1:2" ht="15">
      <c r="A203" s="116" t="s">
        <v>4644</v>
      </c>
      <c r="B203" s="3">
        <v>3</v>
      </c>
    </row>
    <row r="204" spans="1:2" ht="15">
      <c r="A204" s="116" t="s">
        <v>4645</v>
      </c>
      <c r="B204" s="3">
        <v>3</v>
      </c>
    </row>
    <row r="205" spans="1:2" ht="15">
      <c r="A205" s="116" t="s">
        <v>4646</v>
      </c>
      <c r="B205" s="3">
        <v>3</v>
      </c>
    </row>
    <row r="206" spans="1:2" ht="15">
      <c r="A206" s="114" t="s">
        <v>2396</v>
      </c>
      <c r="B206" s="3">
        <v>96</v>
      </c>
    </row>
    <row r="207" spans="1:2" ht="15">
      <c r="A207" s="115" t="s">
        <v>4647</v>
      </c>
      <c r="B207" s="3">
        <v>96</v>
      </c>
    </row>
    <row r="208" spans="1:2" ht="15">
      <c r="A208" s="116" t="s">
        <v>4648</v>
      </c>
      <c r="B208" s="3">
        <v>2</v>
      </c>
    </row>
    <row r="209" spans="1:2" ht="15">
      <c r="A209" s="116" t="s">
        <v>4649</v>
      </c>
      <c r="B209" s="3">
        <v>3</v>
      </c>
    </row>
    <row r="210" spans="1:2" ht="15">
      <c r="A210" s="116" t="s">
        <v>4650</v>
      </c>
      <c r="B210" s="3">
        <v>4</v>
      </c>
    </row>
    <row r="211" spans="1:2" ht="15">
      <c r="A211" s="116" t="s">
        <v>4651</v>
      </c>
      <c r="B211" s="3">
        <v>5</v>
      </c>
    </row>
    <row r="212" spans="1:2" ht="15">
      <c r="A212" s="116" t="s">
        <v>4652</v>
      </c>
      <c r="B212" s="3">
        <v>4</v>
      </c>
    </row>
    <row r="213" spans="1:2" ht="15">
      <c r="A213" s="116" t="s">
        <v>4653</v>
      </c>
      <c r="B213" s="3">
        <v>2</v>
      </c>
    </row>
    <row r="214" spans="1:2" ht="15">
      <c r="A214" s="116" t="s">
        <v>4654</v>
      </c>
      <c r="B214" s="3">
        <v>5</v>
      </c>
    </row>
    <row r="215" spans="1:2" ht="15">
      <c r="A215" s="116" t="s">
        <v>4655</v>
      </c>
      <c r="B215" s="3">
        <v>4</v>
      </c>
    </row>
    <row r="216" spans="1:2" ht="15">
      <c r="A216" s="116" t="s">
        <v>4656</v>
      </c>
      <c r="B216" s="3">
        <v>4</v>
      </c>
    </row>
    <row r="217" spans="1:2" ht="15">
      <c r="A217" s="116" t="s">
        <v>4657</v>
      </c>
      <c r="B217" s="3">
        <v>5</v>
      </c>
    </row>
    <row r="218" spans="1:2" ht="15">
      <c r="A218" s="116" t="s">
        <v>4658</v>
      </c>
      <c r="B218" s="3">
        <v>3</v>
      </c>
    </row>
    <row r="219" spans="1:2" ht="15">
      <c r="A219" s="116" t="s">
        <v>4659</v>
      </c>
      <c r="B219" s="3">
        <v>2</v>
      </c>
    </row>
    <row r="220" spans="1:2" ht="15">
      <c r="A220" s="116" t="s">
        <v>4660</v>
      </c>
      <c r="B220" s="3">
        <v>2</v>
      </c>
    </row>
    <row r="221" spans="1:2" ht="15">
      <c r="A221" s="116" t="s">
        <v>4661</v>
      </c>
      <c r="B221" s="3">
        <v>4</v>
      </c>
    </row>
    <row r="222" spans="1:2" ht="15">
      <c r="A222" s="116" t="s">
        <v>4662</v>
      </c>
      <c r="B222" s="3">
        <v>4</v>
      </c>
    </row>
    <row r="223" spans="1:2" ht="15">
      <c r="A223" s="116" t="s">
        <v>4663</v>
      </c>
      <c r="B223" s="3">
        <v>5</v>
      </c>
    </row>
    <row r="224" spans="1:2" ht="15">
      <c r="A224" s="116" t="s">
        <v>4664</v>
      </c>
      <c r="B224" s="3">
        <v>4</v>
      </c>
    </row>
    <row r="225" spans="1:2" ht="15">
      <c r="A225" s="116" t="s">
        <v>4665</v>
      </c>
      <c r="B225" s="3">
        <v>5</v>
      </c>
    </row>
    <row r="226" spans="1:2" ht="15">
      <c r="A226" s="116" t="s">
        <v>4666</v>
      </c>
      <c r="B226" s="3">
        <v>3</v>
      </c>
    </row>
    <row r="227" spans="1:2" ht="15">
      <c r="A227" s="116" t="s">
        <v>4667</v>
      </c>
      <c r="B227" s="3">
        <v>3</v>
      </c>
    </row>
    <row r="228" spans="1:2" ht="15">
      <c r="A228" s="116" t="s">
        <v>4668</v>
      </c>
      <c r="B228" s="3">
        <v>3</v>
      </c>
    </row>
    <row r="229" spans="1:2" ht="15">
      <c r="A229" s="116" t="s">
        <v>4669</v>
      </c>
      <c r="B229" s="3">
        <v>5</v>
      </c>
    </row>
    <row r="230" spans="1:2" ht="15">
      <c r="A230" s="116" t="s">
        <v>4670</v>
      </c>
      <c r="B230" s="3">
        <v>4</v>
      </c>
    </row>
    <row r="231" spans="1:2" ht="15">
      <c r="A231" s="116" t="s">
        <v>4671</v>
      </c>
      <c r="B231" s="3">
        <v>4</v>
      </c>
    </row>
    <row r="232" spans="1:2" ht="15">
      <c r="A232" s="116" t="s">
        <v>4672</v>
      </c>
      <c r="B232" s="3">
        <v>6</v>
      </c>
    </row>
    <row r="233" spans="1:2" ht="15">
      <c r="A233" s="116" t="s">
        <v>4673</v>
      </c>
      <c r="B233" s="3">
        <v>1</v>
      </c>
    </row>
    <row r="234" spans="1:2" ht="15">
      <c r="A234" s="114" t="s">
        <v>4467</v>
      </c>
      <c r="B234" s="3">
        <v>500</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10.421875" style="3" bestFit="1" customWidth="1"/>
    <col min="33" max="33" width="14.00390625" style="3" bestFit="1" customWidth="1"/>
    <col min="34" max="34" width="11.8515625" style="3" bestFit="1" customWidth="1"/>
    <col min="35" max="35" width="8.7109375" style="0" bestFit="1" customWidth="1"/>
    <col min="36" max="36" width="11.7109375" style="0" bestFit="1" customWidth="1"/>
    <col min="37" max="37" width="8.7109375" style="0" bestFit="1" customWidth="1"/>
    <col min="38" max="38" width="10.8515625" style="0" bestFit="1" customWidth="1"/>
    <col min="39" max="39" width="8.140625" style="0" bestFit="1" customWidth="1"/>
    <col min="40" max="40" width="12.8515625" style="0" bestFit="1" customWidth="1"/>
    <col min="42" max="42" width="14.140625" style="0" bestFit="1" customWidth="1"/>
    <col min="43" max="45" width="13.00390625" style="0" bestFit="1" customWidth="1"/>
    <col min="46" max="46" width="11.421875" style="0" bestFit="1" customWidth="1"/>
    <col min="47" max="48" width="12.421875" style="0" bestFit="1" customWidth="1"/>
    <col min="49" max="49" width="9.7109375" style="0" bestFit="1" customWidth="1"/>
    <col min="50" max="50" width="21.7109375" style="0" bestFit="1" customWidth="1"/>
    <col min="51" max="51" width="27.421875" style="0" bestFit="1" customWidth="1"/>
    <col min="52" max="52" width="22.57421875" style="0" bestFit="1" customWidth="1"/>
    <col min="53" max="53" width="28.421875" style="0" bestFit="1" customWidth="1"/>
    <col min="54" max="54" width="23.28125" style="0" bestFit="1" customWidth="1"/>
    <col min="55" max="55" width="29.140625" style="0" bestFit="1" customWidth="1"/>
    <col min="56" max="56" width="18.57421875" style="0" bestFit="1" customWidth="1"/>
    <col min="57" max="57" width="22.28125" style="0" bestFit="1" customWidth="1"/>
    <col min="58" max="58" width="17.421875" style="0" bestFit="1" customWidth="1"/>
    <col min="59" max="60" width="14.28125" style="0" bestFit="1" customWidth="1"/>
    <col min="61" max="61" width="15.57421875" style="0" bestFit="1" customWidth="1"/>
    <col min="62" max="62" width="17.7109375" style="0" bestFit="1" customWidth="1"/>
    <col min="63" max="63" width="15.57421875" style="0" bestFit="1" customWidth="1"/>
    <col min="64" max="64" width="17.7109375" style="0" bestFit="1" customWidth="1"/>
    <col min="65" max="65" width="19.8515625" style="0" bestFit="1" customWidth="1"/>
    <col min="66" max="66" width="21.140625" style="0" bestFit="1" customWidth="1"/>
    <col min="67" max="67" width="23.28125" style="0" bestFit="1" customWidth="1"/>
    <col min="68" max="68" width="23.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0"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1809</v>
      </c>
      <c r="AE2" s="13" t="s">
        <v>1810</v>
      </c>
      <c r="AF2" s="13" t="s">
        <v>1811</v>
      </c>
      <c r="AG2" s="13" t="s">
        <v>1812</v>
      </c>
      <c r="AH2" s="13" t="s">
        <v>1813</v>
      </c>
      <c r="AI2" s="13" t="s">
        <v>1814</v>
      </c>
      <c r="AJ2" s="13" t="s">
        <v>1815</v>
      </c>
      <c r="AK2" s="13" t="s">
        <v>64</v>
      </c>
      <c r="AL2" s="13" t="s">
        <v>209</v>
      </c>
      <c r="AM2" s="13" t="s">
        <v>211</v>
      </c>
      <c r="AN2" s="13" t="s">
        <v>212</v>
      </c>
      <c r="AO2" s="13" t="s">
        <v>1816</v>
      </c>
      <c r="AP2" s="13" t="s">
        <v>1817</v>
      </c>
      <c r="AQ2" s="13" t="s">
        <v>1818</v>
      </c>
      <c r="AR2" s="13" t="s">
        <v>1819</v>
      </c>
      <c r="AS2" s="13" t="s">
        <v>1820</v>
      </c>
      <c r="AT2" s="13" t="s">
        <v>1821</v>
      </c>
      <c r="AU2" s="13" t="s">
        <v>1822</v>
      </c>
      <c r="AV2" s="13" t="s">
        <v>1823</v>
      </c>
      <c r="AW2" s="13" t="s">
        <v>2312</v>
      </c>
      <c r="AX2" s="111" t="s">
        <v>3363</v>
      </c>
      <c r="AY2" s="111" t="s">
        <v>3364</v>
      </c>
      <c r="AZ2" s="111" t="s">
        <v>3365</v>
      </c>
      <c r="BA2" s="111" t="s">
        <v>3366</v>
      </c>
      <c r="BB2" s="111" t="s">
        <v>3367</v>
      </c>
      <c r="BC2" s="111" t="s">
        <v>3368</v>
      </c>
      <c r="BD2" s="111" t="s">
        <v>3369</v>
      </c>
      <c r="BE2" s="111" t="s">
        <v>3370</v>
      </c>
      <c r="BF2" s="111" t="s">
        <v>3372</v>
      </c>
      <c r="BG2" s="111" t="s">
        <v>3421</v>
      </c>
      <c r="BH2" s="111" t="s">
        <v>3422</v>
      </c>
      <c r="BI2" s="111" t="s">
        <v>3423</v>
      </c>
      <c r="BJ2" s="111" t="s">
        <v>3424</v>
      </c>
      <c r="BK2" s="111" t="s">
        <v>3425</v>
      </c>
      <c r="BL2" s="111" t="s">
        <v>3512</v>
      </c>
      <c r="BM2" s="111" t="s">
        <v>3513</v>
      </c>
      <c r="BN2" s="111" t="s">
        <v>3990</v>
      </c>
      <c r="BO2" s="111" t="s">
        <v>3991</v>
      </c>
      <c r="BP2" s="111" t="s">
        <v>4464</v>
      </c>
      <c r="BQ2" s="3"/>
      <c r="BR2" s="3"/>
    </row>
    <row r="3" spans="1:70" ht="15" customHeight="1">
      <c r="A3" s="69" t="s">
        <v>216</v>
      </c>
      <c r="B3" s="70"/>
      <c r="C3" s="70"/>
      <c r="D3" s="71">
        <v>220.88091353996737</v>
      </c>
      <c r="E3" s="73"/>
      <c r="F3" s="103" t="s">
        <v>1825</v>
      </c>
      <c r="G3" s="70"/>
      <c r="H3" s="51" t="s">
        <v>717</v>
      </c>
      <c r="I3" s="75"/>
      <c r="J3" s="75"/>
      <c r="K3" s="51" t="s">
        <v>717</v>
      </c>
      <c r="L3" s="78">
        <v>16.96128613834219</v>
      </c>
      <c r="M3" s="79">
        <v>4812.11083984375</v>
      </c>
      <c r="N3" s="79">
        <v>9101.69140625</v>
      </c>
      <c r="O3" s="80"/>
      <c r="P3" s="81"/>
      <c r="Q3" s="81"/>
      <c r="R3" s="49"/>
      <c r="S3" s="49">
        <v>1</v>
      </c>
      <c r="T3" s="49">
        <v>1</v>
      </c>
      <c r="U3" s="50">
        <v>0</v>
      </c>
      <c r="V3" s="50">
        <v>0</v>
      </c>
      <c r="W3" s="50">
        <v>0.002</v>
      </c>
      <c r="X3" s="50">
        <v>0.999999</v>
      </c>
      <c r="Y3" s="50">
        <v>0</v>
      </c>
      <c r="Z3" s="50" t="s">
        <v>2322</v>
      </c>
      <c r="AA3" s="76">
        <v>3</v>
      </c>
      <c r="AB3" s="76"/>
      <c r="AC3" s="77"/>
      <c r="AD3" s="83" t="s">
        <v>1824</v>
      </c>
      <c r="AE3" s="85" t="s">
        <v>1206</v>
      </c>
      <c r="AF3" s="83" t="s">
        <v>717</v>
      </c>
      <c r="AG3" s="83" t="s">
        <v>716</v>
      </c>
      <c r="AH3" s="83"/>
      <c r="AI3" s="83" t="s">
        <v>2307</v>
      </c>
      <c r="AJ3" s="87">
        <v>43268.208333333336</v>
      </c>
      <c r="AK3" s="85" t="s">
        <v>1825</v>
      </c>
      <c r="AL3" s="85" t="s">
        <v>1206</v>
      </c>
      <c r="AM3" s="83">
        <v>144</v>
      </c>
      <c r="AN3" s="83">
        <v>21</v>
      </c>
      <c r="AO3" s="83">
        <v>47</v>
      </c>
      <c r="AP3" s="83"/>
      <c r="AQ3" s="83"/>
      <c r="AR3" s="83"/>
      <c r="AS3" s="83"/>
      <c r="AT3" s="83"/>
      <c r="AU3" s="83"/>
      <c r="AV3" s="83"/>
      <c r="AW3" s="83" t="str">
        <f>REPLACE(INDEX(GroupVertices[Group],MATCH(Vertices[[#This Row],[Vertex]],GroupVertices[Vertex],0)),1,1,"")</f>
        <v>1</v>
      </c>
      <c r="AX3" s="49">
        <v>0</v>
      </c>
      <c r="AY3" s="50">
        <v>0</v>
      </c>
      <c r="AZ3" s="49">
        <v>0</v>
      </c>
      <c r="BA3" s="50">
        <v>0</v>
      </c>
      <c r="BB3" s="49">
        <v>0</v>
      </c>
      <c r="BC3" s="50">
        <v>0</v>
      </c>
      <c r="BD3" s="49">
        <v>65</v>
      </c>
      <c r="BE3" s="50">
        <v>100</v>
      </c>
      <c r="BF3" s="49">
        <v>65</v>
      </c>
      <c r="BG3" s="49"/>
      <c r="BH3" s="49"/>
      <c r="BI3" s="49"/>
      <c r="BJ3" s="49"/>
      <c r="BK3" s="49"/>
      <c r="BL3" s="49"/>
      <c r="BM3" s="112" t="s">
        <v>3514</v>
      </c>
      <c r="BN3" s="112" t="s">
        <v>3514</v>
      </c>
      <c r="BO3" s="112" t="s">
        <v>3992</v>
      </c>
      <c r="BP3" s="112" t="s">
        <v>3992</v>
      </c>
      <c r="BQ3" s="3"/>
      <c r="BR3" s="3"/>
    </row>
    <row r="4" spans="1:73" ht="15">
      <c r="A4" s="69" t="s">
        <v>217</v>
      </c>
      <c r="B4" s="70"/>
      <c r="C4" s="70"/>
      <c r="D4" s="71">
        <v>360.03262642740617</v>
      </c>
      <c r="E4" s="73"/>
      <c r="F4" s="103" t="s">
        <v>1826</v>
      </c>
      <c r="G4" s="70"/>
      <c r="H4" s="74" t="s">
        <v>718</v>
      </c>
      <c r="I4" s="75"/>
      <c r="J4" s="75"/>
      <c r="K4" s="74" t="s">
        <v>718</v>
      </c>
      <c r="L4" s="78">
        <v>123.32829454463818</v>
      </c>
      <c r="M4" s="79">
        <v>6686.0048828125</v>
      </c>
      <c r="N4" s="79">
        <v>2827.751953125</v>
      </c>
      <c r="O4" s="80"/>
      <c r="P4" s="81"/>
      <c r="Q4" s="81"/>
      <c r="R4" s="89"/>
      <c r="S4" s="49">
        <v>1</v>
      </c>
      <c r="T4" s="49">
        <v>1</v>
      </c>
      <c r="U4" s="50">
        <v>0</v>
      </c>
      <c r="V4" s="50">
        <v>0</v>
      </c>
      <c r="W4" s="50">
        <v>0.002</v>
      </c>
      <c r="X4" s="50">
        <v>0.999999</v>
      </c>
      <c r="Y4" s="50">
        <v>0</v>
      </c>
      <c r="Z4" s="50" t="s">
        <v>2322</v>
      </c>
      <c r="AA4" s="76">
        <v>4</v>
      </c>
      <c r="AB4" s="76"/>
      <c r="AC4" s="77"/>
      <c r="AD4" s="83" t="s">
        <v>1824</v>
      </c>
      <c r="AE4" s="85" t="s">
        <v>1207</v>
      </c>
      <c r="AF4" s="83" t="s">
        <v>718</v>
      </c>
      <c r="AG4" s="83" t="s">
        <v>716</v>
      </c>
      <c r="AH4" s="83"/>
      <c r="AI4" s="83" t="s">
        <v>2307</v>
      </c>
      <c r="AJ4" s="87">
        <v>43268.8125</v>
      </c>
      <c r="AK4" s="85" t="s">
        <v>1826</v>
      </c>
      <c r="AL4" s="85" t="s">
        <v>1207</v>
      </c>
      <c r="AM4" s="83">
        <v>997</v>
      </c>
      <c r="AN4" s="83">
        <v>229</v>
      </c>
      <c r="AO4" s="83">
        <v>3422</v>
      </c>
      <c r="AP4" s="83"/>
      <c r="AQ4" s="83"/>
      <c r="AR4" s="83"/>
      <c r="AS4" s="83"/>
      <c r="AT4" s="83"/>
      <c r="AU4" s="83"/>
      <c r="AV4" s="83"/>
      <c r="AW4" s="83" t="str">
        <f>REPLACE(INDEX(GroupVertices[Group],MATCH(Vertices[[#This Row],[Vertex]],GroupVertices[Vertex],0)),1,1,"")</f>
        <v>1</v>
      </c>
      <c r="AX4" s="49">
        <v>0</v>
      </c>
      <c r="AY4" s="50">
        <v>0</v>
      </c>
      <c r="AZ4" s="49">
        <v>1</v>
      </c>
      <c r="BA4" s="50">
        <v>5</v>
      </c>
      <c r="BB4" s="49">
        <v>0</v>
      </c>
      <c r="BC4" s="50">
        <v>0</v>
      </c>
      <c r="BD4" s="49">
        <v>19</v>
      </c>
      <c r="BE4" s="50">
        <v>95</v>
      </c>
      <c r="BF4" s="49">
        <v>20</v>
      </c>
      <c r="BG4" s="49"/>
      <c r="BH4" s="49"/>
      <c r="BI4" s="49"/>
      <c r="BJ4" s="49"/>
      <c r="BK4" s="49" t="s">
        <v>3389</v>
      </c>
      <c r="BL4" s="49" t="s">
        <v>3389</v>
      </c>
      <c r="BM4" s="112" t="s">
        <v>3515</v>
      </c>
      <c r="BN4" s="112" t="s">
        <v>3515</v>
      </c>
      <c r="BO4" s="112" t="s">
        <v>3993</v>
      </c>
      <c r="BP4" s="112" t="s">
        <v>3993</v>
      </c>
      <c r="BQ4" s="2"/>
      <c r="BR4" s="3"/>
      <c r="BS4" s="3"/>
      <c r="BT4" s="3"/>
      <c r="BU4" s="3"/>
    </row>
    <row r="5" spans="1:73" ht="409.5">
      <c r="A5" s="69" t="s">
        <v>218</v>
      </c>
      <c r="B5" s="70"/>
      <c r="C5" s="70"/>
      <c r="D5" s="71">
        <v>263.4584013050571</v>
      </c>
      <c r="E5" s="73"/>
      <c r="F5" s="103" t="s">
        <v>1827</v>
      </c>
      <c r="G5" s="70"/>
      <c r="H5" s="51" t="s">
        <v>719</v>
      </c>
      <c r="I5" s="75"/>
      <c r="J5" s="75"/>
      <c r="K5" s="51" t="s">
        <v>719</v>
      </c>
      <c r="L5" s="78">
        <v>49.50734615480556</v>
      </c>
      <c r="M5" s="79">
        <v>9309.455078125</v>
      </c>
      <c r="N5" s="79">
        <v>5723.416015625</v>
      </c>
      <c r="O5" s="80"/>
      <c r="P5" s="81"/>
      <c r="Q5" s="81"/>
      <c r="R5" s="89"/>
      <c r="S5" s="49">
        <v>1</v>
      </c>
      <c r="T5" s="49">
        <v>1</v>
      </c>
      <c r="U5" s="50">
        <v>0</v>
      </c>
      <c r="V5" s="50">
        <v>0</v>
      </c>
      <c r="W5" s="50">
        <v>0.002</v>
      </c>
      <c r="X5" s="50">
        <v>0.999999</v>
      </c>
      <c r="Y5" s="50">
        <v>0</v>
      </c>
      <c r="Z5" s="50" t="s">
        <v>2322</v>
      </c>
      <c r="AA5" s="76">
        <v>5</v>
      </c>
      <c r="AB5" s="76"/>
      <c r="AC5" s="77"/>
      <c r="AD5" s="83" t="s">
        <v>1824</v>
      </c>
      <c r="AE5" s="85" t="s">
        <v>1208</v>
      </c>
      <c r="AF5" s="83" t="s">
        <v>719</v>
      </c>
      <c r="AG5" s="83" t="s">
        <v>716</v>
      </c>
      <c r="AH5" s="83"/>
      <c r="AI5" s="83" t="s">
        <v>2307</v>
      </c>
      <c r="AJ5" s="87">
        <v>43269.26231481481</v>
      </c>
      <c r="AK5" s="85" t="s">
        <v>1827</v>
      </c>
      <c r="AL5" s="85" t="s">
        <v>1208</v>
      </c>
      <c r="AM5" s="83">
        <v>405</v>
      </c>
      <c r="AN5" s="83">
        <v>1</v>
      </c>
      <c r="AO5" s="83">
        <v>119</v>
      </c>
      <c r="AP5" s="83"/>
      <c r="AQ5" s="83"/>
      <c r="AR5" s="83"/>
      <c r="AS5" s="83"/>
      <c r="AT5" s="83"/>
      <c r="AU5" s="83"/>
      <c r="AV5" s="83"/>
      <c r="AW5" s="83" t="str">
        <f>REPLACE(INDEX(GroupVertices[Group],MATCH(Vertices[[#This Row],[Vertex]],GroupVertices[Vertex],0)),1,1,"")</f>
        <v>1</v>
      </c>
      <c r="AX5" s="49">
        <v>2</v>
      </c>
      <c r="AY5" s="50">
        <v>4.651162790697675</v>
      </c>
      <c r="AZ5" s="49">
        <v>3</v>
      </c>
      <c r="BA5" s="50">
        <v>6.976744186046512</v>
      </c>
      <c r="BB5" s="49">
        <v>0</v>
      </c>
      <c r="BC5" s="50">
        <v>0</v>
      </c>
      <c r="BD5" s="49">
        <v>38</v>
      </c>
      <c r="BE5" s="50">
        <v>88.37209302325581</v>
      </c>
      <c r="BF5" s="49">
        <v>43</v>
      </c>
      <c r="BG5" s="49"/>
      <c r="BH5" s="49"/>
      <c r="BI5" s="49"/>
      <c r="BJ5" s="49"/>
      <c r="BK5" s="49" t="s">
        <v>3392</v>
      </c>
      <c r="BL5" s="49" t="s">
        <v>3392</v>
      </c>
      <c r="BM5" s="112" t="s">
        <v>3516</v>
      </c>
      <c r="BN5" s="112" t="s">
        <v>3516</v>
      </c>
      <c r="BO5" s="112" t="s">
        <v>3994</v>
      </c>
      <c r="BP5" s="112" t="s">
        <v>3994</v>
      </c>
      <c r="BQ5" s="2"/>
      <c r="BR5" s="3"/>
      <c r="BS5" s="3"/>
      <c r="BT5" s="3"/>
      <c r="BU5" s="3"/>
    </row>
    <row r="6" spans="1:73" ht="409.5">
      <c r="A6" s="69" t="s">
        <v>219</v>
      </c>
      <c r="B6" s="70"/>
      <c r="C6" s="70"/>
      <c r="D6" s="71">
        <v>273.4094616639478</v>
      </c>
      <c r="E6" s="73"/>
      <c r="F6" s="103" t="s">
        <v>1828</v>
      </c>
      <c r="G6" s="70"/>
      <c r="H6" s="51" t="s">
        <v>720</v>
      </c>
      <c r="I6" s="75"/>
      <c r="J6" s="75"/>
      <c r="K6" s="51" t="s">
        <v>720</v>
      </c>
      <c r="L6" s="78">
        <v>57.113896580109255</v>
      </c>
      <c r="M6" s="79">
        <v>8934.677734375</v>
      </c>
      <c r="N6" s="79">
        <v>5240.8056640625</v>
      </c>
      <c r="O6" s="80"/>
      <c r="P6" s="81"/>
      <c r="Q6" s="81"/>
      <c r="R6" s="89"/>
      <c r="S6" s="49">
        <v>1</v>
      </c>
      <c r="T6" s="49">
        <v>1</v>
      </c>
      <c r="U6" s="50">
        <v>0</v>
      </c>
      <c r="V6" s="50">
        <v>0</v>
      </c>
      <c r="W6" s="50">
        <v>0.002</v>
      </c>
      <c r="X6" s="50">
        <v>0.999999</v>
      </c>
      <c r="Y6" s="50">
        <v>0</v>
      </c>
      <c r="Z6" s="50" t="s">
        <v>2322</v>
      </c>
      <c r="AA6" s="76">
        <v>6</v>
      </c>
      <c r="AB6" s="76"/>
      <c r="AC6" s="77"/>
      <c r="AD6" s="83" t="s">
        <v>1824</v>
      </c>
      <c r="AE6" s="85" t="s">
        <v>1209</v>
      </c>
      <c r="AF6" s="83" t="s">
        <v>720</v>
      </c>
      <c r="AG6" s="83" t="s">
        <v>716</v>
      </c>
      <c r="AH6" s="83"/>
      <c r="AI6" s="83" t="s">
        <v>2307</v>
      </c>
      <c r="AJ6" s="87">
        <v>43269.64702546296</v>
      </c>
      <c r="AK6" s="85" t="s">
        <v>1828</v>
      </c>
      <c r="AL6" s="85" t="s">
        <v>1209</v>
      </c>
      <c r="AM6" s="83">
        <v>466</v>
      </c>
      <c r="AN6" s="83">
        <v>15</v>
      </c>
      <c r="AO6" s="83">
        <v>301</v>
      </c>
      <c r="AP6" s="83"/>
      <c r="AQ6" s="83"/>
      <c r="AR6" s="83"/>
      <c r="AS6" s="83"/>
      <c r="AT6" s="83"/>
      <c r="AU6" s="83"/>
      <c r="AV6" s="83"/>
      <c r="AW6" s="83" t="str">
        <f>REPLACE(INDEX(GroupVertices[Group],MATCH(Vertices[[#This Row],[Vertex]],GroupVertices[Vertex],0)),1,1,"")</f>
        <v>1</v>
      </c>
      <c r="AX6" s="49">
        <v>2</v>
      </c>
      <c r="AY6" s="50">
        <v>6.896551724137931</v>
      </c>
      <c r="AZ6" s="49">
        <v>2</v>
      </c>
      <c r="BA6" s="50">
        <v>6.896551724137931</v>
      </c>
      <c r="BB6" s="49">
        <v>0</v>
      </c>
      <c r="BC6" s="50">
        <v>0</v>
      </c>
      <c r="BD6" s="49">
        <v>25</v>
      </c>
      <c r="BE6" s="50">
        <v>86.20689655172414</v>
      </c>
      <c r="BF6" s="49">
        <v>29</v>
      </c>
      <c r="BG6" s="49"/>
      <c r="BH6" s="49"/>
      <c r="BI6" s="49"/>
      <c r="BJ6" s="49"/>
      <c r="BK6" s="49" t="s">
        <v>3392</v>
      </c>
      <c r="BL6" s="49" t="s">
        <v>3392</v>
      </c>
      <c r="BM6" s="112" t="s">
        <v>3517</v>
      </c>
      <c r="BN6" s="112" t="s">
        <v>3517</v>
      </c>
      <c r="BO6" s="112" t="s">
        <v>3995</v>
      </c>
      <c r="BP6" s="112" t="s">
        <v>3995</v>
      </c>
      <c r="BQ6" s="2"/>
      <c r="BR6" s="3"/>
      <c r="BS6" s="3"/>
      <c r="BT6" s="3"/>
      <c r="BU6" s="3"/>
    </row>
    <row r="7" spans="1:73" ht="390">
      <c r="A7" s="69" t="s">
        <v>220</v>
      </c>
      <c r="B7" s="70"/>
      <c r="C7" s="70"/>
      <c r="D7" s="71">
        <v>302.6101141924959</v>
      </c>
      <c r="E7" s="73"/>
      <c r="F7" s="103" t="s">
        <v>1829</v>
      </c>
      <c r="G7" s="70"/>
      <c r="H7" s="51" t="s">
        <v>721</v>
      </c>
      <c r="I7" s="75"/>
      <c r="J7" s="75"/>
      <c r="K7" s="51" t="s">
        <v>721</v>
      </c>
      <c r="L7" s="78">
        <v>79.43475766419716</v>
      </c>
      <c r="M7" s="79">
        <v>4812.11083984375</v>
      </c>
      <c r="N7" s="79">
        <v>3792.97314453125</v>
      </c>
      <c r="O7" s="80"/>
      <c r="P7" s="81"/>
      <c r="Q7" s="81"/>
      <c r="R7" s="89"/>
      <c r="S7" s="49">
        <v>1</v>
      </c>
      <c r="T7" s="49">
        <v>1</v>
      </c>
      <c r="U7" s="50">
        <v>0</v>
      </c>
      <c r="V7" s="50">
        <v>0</v>
      </c>
      <c r="W7" s="50">
        <v>0.002</v>
      </c>
      <c r="X7" s="50">
        <v>0.999999</v>
      </c>
      <c r="Y7" s="50">
        <v>0</v>
      </c>
      <c r="Z7" s="50" t="s">
        <v>2322</v>
      </c>
      <c r="AA7" s="76">
        <v>7</v>
      </c>
      <c r="AB7" s="76"/>
      <c r="AC7" s="77"/>
      <c r="AD7" s="83" t="s">
        <v>1824</v>
      </c>
      <c r="AE7" s="85" t="s">
        <v>1210</v>
      </c>
      <c r="AF7" s="83" t="s">
        <v>721</v>
      </c>
      <c r="AG7" s="83" t="s">
        <v>716</v>
      </c>
      <c r="AH7" s="83"/>
      <c r="AI7" s="83" t="s">
        <v>2307</v>
      </c>
      <c r="AJ7" s="87">
        <v>43270.197604166664</v>
      </c>
      <c r="AK7" s="85" t="s">
        <v>1829</v>
      </c>
      <c r="AL7" s="85" t="s">
        <v>1210</v>
      </c>
      <c r="AM7" s="83">
        <v>645</v>
      </c>
      <c r="AN7" s="83">
        <v>25</v>
      </c>
      <c r="AO7" s="83">
        <v>145</v>
      </c>
      <c r="AP7" s="83"/>
      <c r="AQ7" s="83"/>
      <c r="AR7" s="83"/>
      <c r="AS7" s="83"/>
      <c r="AT7" s="83"/>
      <c r="AU7" s="83"/>
      <c r="AV7" s="83"/>
      <c r="AW7" s="83" t="str">
        <f>REPLACE(INDEX(GroupVertices[Group],MATCH(Vertices[[#This Row],[Vertex]],GroupVertices[Vertex],0)),1,1,"")</f>
        <v>1</v>
      </c>
      <c r="AX7" s="49">
        <v>1</v>
      </c>
      <c r="AY7" s="50">
        <v>4.3478260869565215</v>
      </c>
      <c r="AZ7" s="49">
        <v>0</v>
      </c>
      <c r="BA7" s="50">
        <v>0</v>
      </c>
      <c r="BB7" s="49">
        <v>0</v>
      </c>
      <c r="BC7" s="50">
        <v>0</v>
      </c>
      <c r="BD7" s="49">
        <v>22</v>
      </c>
      <c r="BE7" s="50">
        <v>95.65217391304348</v>
      </c>
      <c r="BF7" s="49">
        <v>23</v>
      </c>
      <c r="BG7" s="49"/>
      <c r="BH7" s="49"/>
      <c r="BI7" s="49"/>
      <c r="BJ7" s="49"/>
      <c r="BK7" s="49"/>
      <c r="BL7" s="49"/>
      <c r="BM7" s="112" t="s">
        <v>3518</v>
      </c>
      <c r="BN7" s="112" t="s">
        <v>3518</v>
      </c>
      <c r="BO7" s="112" t="s">
        <v>3996</v>
      </c>
      <c r="BP7" s="112" t="s">
        <v>3996</v>
      </c>
      <c r="BQ7" s="2"/>
      <c r="BR7" s="3"/>
      <c r="BS7" s="3"/>
      <c r="BT7" s="3"/>
      <c r="BU7" s="3"/>
    </row>
    <row r="8" spans="1:73" ht="300">
      <c r="A8" s="69" t="s">
        <v>221</v>
      </c>
      <c r="B8" s="70"/>
      <c r="C8" s="70"/>
      <c r="D8" s="71">
        <v>210.27732463295268</v>
      </c>
      <c r="E8" s="73"/>
      <c r="F8" s="103" t="s">
        <v>1830</v>
      </c>
      <c r="G8" s="70"/>
      <c r="H8" s="51" t="s">
        <v>722</v>
      </c>
      <c r="I8" s="75"/>
      <c r="J8" s="75"/>
      <c r="K8" s="51" t="s">
        <v>722</v>
      </c>
      <c r="L8" s="78">
        <v>8.855945521215297</v>
      </c>
      <c r="M8" s="79">
        <v>5561.66845703125</v>
      </c>
      <c r="N8" s="79">
        <v>9584.3017578125</v>
      </c>
      <c r="O8" s="80"/>
      <c r="P8" s="81"/>
      <c r="Q8" s="81"/>
      <c r="R8" s="89"/>
      <c r="S8" s="49">
        <v>1</v>
      </c>
      <c r="T8" s="49">
        <v>1</v>
      </c>
      <c r="U8" s="50">
        <v>0</v>
      </c>
      <c r="V8" s="50">
        <v>0</v>
      </c>
      <c r="W8" s="50">
        <v>0.002</v>
      </c>
      <c r="X8" s="50">
        <v>0.999999</v>
      </c>
      <c r="Y8" s="50">
        <v>0</v>
      </c>
      <c r="Z8" s="50" t="s">
        <v>2322</v>
      </c>
      <c r="AA8" s="76">
        <v>8</v>
      </c>
      <c r="AB8" s="76"/>
      <c r="AC8" s="77"/>
      <c r="AD8" s="83" t="s">
        <v>1824</v>
      </c>
      <c r="AE8" s="85" t="s">
        <v>1211</v>
      </c>
      <c r="AF8" s="83" t="s">
        <v>722</v>
      </c>
      <c r="AG8" s="83" t="s">
        <v>716</v>
      </c>
      <c r="AH8" s="83"/>
      <c r="AI8" s="83" t="s">
        <v>2307</v>
      </c>
      <c r="AJ8" s="87">
        <v>43270.58075231482</v>
      </c>
      <c r="AK8" s="85" t="s">
        <v>1830</v>
      </c>
      <c r="AL8" s="85" t="s">
        <v>1211</v>
      </c>
      <c r="AM8" s="83">
        <v>79</v>
      </c>
      <c r="AN8" s="83">
        <v>4</v>
      </c>
      <c r="AO8" s="83">
        <v>12</v>
      </c>
      <c r="AP8" s="83"/>
      <c r="AQ8" s="83"/>
      <c r="AR8" s="83"/>
      <c r="AS8" s="83"/>
      <c r="AT8" s="83"/>
      <c r="AU8" s="83"/>
      <c r="AV8" s="83"/>
      <c r="AW8" s="83" t="str">
        <f>REPLACE(INDEX(GroupVertices[Group],MATCH(Vertices[[#This Row],[Vertex]],GroupVertices[Vertex],0)),1,1,"")</f>
        <v>1</v>
      </c>
      <c r="AX8" s="49">
        <v>0</v>
      </c>
      <c r="AY8" s="50">
        <v>0</v>
      </c>
      <c r="AZ8" s="49">
        <v>1</v>
      </c>
      <c r="BA8" s="50">
        <v>5</v>
      </c>
      <c r="BB8" s="49">
        <v>0</v>
      </c>
      <c r="BC8" s="50">
        <v>0</v>
      </c>
      <c r="BD8" s="49">
        <v>19</v>
      </c>
      <c r="BE8" s="50">
        <v>95</v>
      </c>
      <c r="BF8" s="49">
        <v>20</v>
      </c>
      <c r="BG8" s="49"/>
      <c r="BH8" s="49"/>
      <c r="BI8" s="49"/>
      <c r="BJ8" s="49"/>
      <c r="BK8" s="49" t="s">
        <v>3426</v>
      </c>
      <c r="BL8" s="49" t="s">
        <v>3426</v>
      </c>
      <c r="BM8" s="112" t="s">
        <v>3519</v>
      </c>
      <c r="BN8" s="112" t="s">
        <v>3519</v>
      </c>
      <c r="BO8" s="112" t="s">
        <v>3997</v>
      </c>
      <c r="BP8" s="112" t="s">
        <v>3997</v>
      </c>
      <c r="BQ8" s="2"/>
      <c r="BR8" s="3"/>
      <c r="BS8" s="3"/>
      <c r="BT8" s="3"/>
      <c r="BU8" s="3"/>
    </row>
    <row r="9" spans="1:73" ht="360">
      <c r="A9" s="69" t="s">
        <v>222</v>
      </c>
      <c r="B9" s="70"/>
      <c r="C9" s="70"/>
      <c r="D9" s="71">
        <v>250.08156606851549</v>
      </c>
      <c r="E9" s="73"/>
      <c r="F9" s="103" t="s">
        <v>1831</v>
      </c>
      <c r="G9" s="70"/>
      <c r="H9" s="51" t="s">
        <v>723</v>
      </c>
      <c r="I9" s="75"/>
      <c r="J9" s="75"/>
      <c r="K9" s="51" t="s">
        <v>723</v>
      </c>
      <c r="L9" s="78">
        <v>39.28214722243009</v>
      </c>
      <c r="M9" s="79">
        <v>2938.216552734375</v>
      </c>
      <c r="N9" s="79">
        <v>6206.02685546875</v>
      </c>
      <c r="O9" s="80"/>
      <c r="P9" s="81"/>
      <c r="Q9" s="81"/>
      <c r="R9" s="89"/>
      <c r="S9" s="49">
        <v>1</v>
      </c>
      <c r="T9" s="49">
        <v>1</v>
      </c>
      <c r="U9" s="50">
        <v>0</v>
      </c>
      <c r="V9" s="50">
        <v>0</v>
      </c>
      <c r="W9" s="50">
        <v>0.002</v>
      </c>
      <c r="X9" s="50">
        <v>0.999999</v>
      </c>
      <c r="Y9" s="50">
        <v>0</v>
      </c>
      <c r="Z9" s="50" t="s">
        <v>2322</v>
      </c>
      <c r="AA9" s="76">
        <v>9</v>
      </c>
      <c r="AB9" s="76"/>
      <c r="AC9" s="77"/>
      <c r="AD9" s="83" t="s">
        <v>1824</v>
      </c>
      <c r="AE9" s="85" t="s">
        <v>1212</v>
      </c>
      <c r="AF9" s="83" t="s">
        <v>723</v>
      </c>
      <c r="AG9" s="83" t="s">
        <v>716</v>
      </c>
      <c r="AH9" s="83"/>
      <c r="AI9" s="83" t="s">
        <v>2307</v>
      </c>
      <c r="AJ9" s="87">
        <v>43270.774305555555</v>
      </c>
      <c r="AK9" s="85" t="s">
        <v>1831</v>
      </c>
      <c r="AL9" s="85" t="s">
        <v>1212</v>
      </c>
      <c r="AM9" s="83">
        <v>323</v>
      </c>
      <c r="AN9" s="83">
        <v>3</v>
      </c>
      <c r="AO9" s="83">
        <v>235</v>
      </c>
      <c r="AP9" s="83"/>
      <c r="AQ9" s="83"/>
      <c r="AR9" s="83"/>
      <c r="AS9" s="83"/>
      <c r="AT9" s="83"/>
      <c r="AU9" s="83"/>
      <c r="AV9" s="83"/>
      <c r="AW9" s="83" t="str">
        <f>REPLACE(INDEX(GroupVertices[Group],MATCH(Vertices[[#This Row],[Vertex]],GroupVertices[Vertex],0)),1,1,"")</f>
        <v>1</v>
      </c>
      <c r="AX9" s="49">
        <v>0</v>
      </c>
      <c r="AY9" s="50">
        <v>0</v>
      </c>
      <c r="AZ9" s="49">
        <v>1</v>
      </c>
      <c r="BA9" s="50">
        <v>5</v>
      </c>
      <c r="BB9" s="49">
        <v>0</v>
      </c>
      <c r="BC9" s="50">
        <v>0</v>
      </c>
      <c r="BD9" s="49">
        <v>19</v>
      </c>
      <c r="BE9" s="50">
        <v>95</v>
      </c>
      <c r="BF9" s="49">
        <v>20</v>
      </c>
      <c r="BG9" s="49"/>
      <c r="BH9" s="49"/>
      <c r="BI9" s="49"/>
      <c r="BJ9" s="49"/>
      <c r="BK9" s="49" t="s">
        <v>3392</v>
      </c>
      <c r="BL9" s="49" t="s">
        <v>3392</v>
      </c>
      <c r="BM9" s="112" t="s">
        <v>3520</v>
      </c>
      <c r="BN9" s="112" t="s">
        <v>3520</v>
      </c>
      <c r="BO9" s="112" t="s">
        <v>3998</v>
      </c>
      <c r="BP9" s="112" t="s">
        <v>3998</v>
      </c>
      <c r="BQ9" s="2"/>
      <c r="BR9" s="3"/>
      <c r="BS9" s="3"/>
      <c r="BT9" s="3"/>
      <c r="BU9" s="3"/>
    </row>
    <row r="10" spans="1:73" ht="15">
      <c r="A10" s="69" t="s">
        <v>223</v>
      </c>
      <c r="B10" s="70"/>
      <c r="C10" s="70"/>
      <c r="D10" s="71">
        <v>224.46982055464926</v>
      </c>
      <c r="E10" s="73"/>
      <c r="F10" s="103" t="s">
        <v>1832</v>
      </c>
      <c r="G10" s="70"/>
      <c r="H10" s="74" t="s">
        <v>724</v>
      </c>
      <c r="I10" s="75"/>
      <c r="J10" s="75"/>
      <c r="K10" s="74" t="s">
        <v>724</v>
      </c>
      <c r="L10" s="78">
        <v>19.70463219336975</v>
      </c>
      <c r="M10" s="79">
        <v>2563.43798828125</v>
      </c>
      <c r="N10" s="79">
        <v>8619.080078125</v>
      </c>
      <c r="O10" s="80"/>
      <c r="P10" s="81"/>
      <c r="Q10" s="81"/>
      <c r="R10" s="89"/>
      <c r="S10" s="49">
        <v>1</v>
      </c>
      <c r="T10" s="49">
        <v>1</v>
      </c>
      <c r="U10" s="50">
        <v>0</v>
      </c>
      <c r="V10" s="50">
        <v>0</v>
      </c>
      <c r="W10" s="50">
        <v>0.002</v>
      </c>
      <c r="X10" s="50">
        <v>0.999999</v>
      </c>
      <c r="Y10" s="50">
        <v>0</v>
      </c>
      <c r="Z10" s="50" t="s">
        <v>2322</v>
      </c>
      <c r="AA10" s="76">
        <v>10</v>
      </c>
      <c r="AB10" s="76"/>
      <c r="AC10" s="77"/>
      <c r="AD10" s="83" t="s">
        <v>1824</v>
      </c>
      <c r="AE10" s="85" t="s">
        <v>1213</v>
      </c>
      <c r="AF10" s="83" t="s">
        <v>724</v>
      </c>
      <c r="AG10" s="83" t="s">
        <v>716</v>
      </c>
      <c r="AH10" s="83"/>
      <c r="AI10" s="83" t="s">
        <v>2307</v>
      </c>
      <c r="AJ10" s="87">
        <v>43271.85076388889</v>
      </c>
      <c r="AK10" s="85" t="s">
        <v>1832</v>
      </c>
      <c r="AL10" s="85" t="s">
        <v>1213</v>
      </c>
      <c r="AM10" s="83">
        <v>166</v>
      </c>
      <c r="AN10" s="83">
        <v>8</v>
      </c>
      <c r="AO10" s="83">
        <v>46</v>
      </c>
      <c r="AP10" s="83"/>
      <c r="AQ10" s="83"/>
      <c r="AR10" s="83"/>
      <c r="AS10" s="83"/>
      <c r="AT10" s="83"/>
      <c r="AU10" s="83"/>
      <c r="AV10" s="83"/>
      <c r="AW10" s="83" t="str">
        <f>REPLACE(INDEX(GroupVertices[Group],MATCH(Vertices[[#This Row],[Vertex]],GroupVertices[Vertex],0)),1,1,"")</f>
        <v>1</v>
      </c>
      <c r="AX10" s="49">
        <v>0</v>
      </c>
      <c r="AY10" s="50">
        <v>0</v>
      </c>
      <c r="AZ10" s="49">
        <v>2</v>
      </c>
      <c r="BA10" s="50">
        <v>8.695652173913043</v>
      </c>
      <c r="BB10" s="49">
        <v>0</v>
      </c>
      <c r="BC10" s="50">
        <v>0</v>
      </c>
      <c r="BD10" s="49">
        <v>21</v>
      </c>
      <c r="BE10" s="50">
        <v>91.30434782608695</v>
      </c>
      <c r="BF10" s="49">
        <v>23</v>
      </c>
      <c r="BG10" s="49"/>
      <c r="BH10" s="49"/>
      <c r="BI10" s="49"/>
      <c r="BJ10" s="49"/>
      <c r="BK10" s="49" t="s">
        <v>3392</v>
      </c>
      <c r="BL10" s="49" t="s">
        <v>3392</v>
      </c>
      <c r="BM10" s="112" t="s">
        <v>3521</v>
      </c>
      <c r="BN10" s="112" t="s">
        <v>3521</v>
      </c>
      <c r="BO10" s="112" t="s">
        <v>3999</v>
      </c>
      <c r="BP10" s="112" t="s">
        <v>3999</v>
      </c>
      <c r="BQ10" s="2"/>
      <c r="BR10" s="3"/>
      <c r="BS10" s="3"/>
      <c r="BT10" s="3"/>
      <c r="BU10" s="3"/>
    </row>
    <row r="11" spans="1:73" ht="15">
      <c r="A11" s="69" t="s">
        <v>224</v>
      </c>
      <c r="B11" s="70"/>
      <c r="C11" s="70"/>
      <c r="D11" s="71">
        <v>285.6443719412724</v>
      </c>
      <c r="E11" s="73"/>
      <c r="F11" s="103" t="s">
        <v>1833</v>
      </c>
      <c r="G11" s="70"/>
      <c r="H11" s="74" t="s">
        <v>725</v>
      </c>
      <c r="I11" s="75"/>
      <c r="J11" s="75"/>
      <c r="K11" s="74" t="s">
        <v>725</v>
      </c>
      <c r="L11" s="78">
        <v>66.46621267679413</v>
      </c>
      <c r="M11" s="79">
        <v>2563.43798828125</v>
      </c>
      <c r="N11" s="79">
        <v>4275.583984375</v>
      </c>
      <c r="O11" s="80"/>
      <c r="P11" s="81"/>
      <c r="Q11" s="81"/>
      <c r="R11" s="89"/>
      <c r="S11" s="49">
        <v>1</v>
      </c>
      <c r="T11" s="49">
        <v>1</v>
      </c>
      <c r="U11" s="50">
        <v>0</v>
      </c>
      <c r="V11" s="50">
        <v>0</v>
      </c>
      <c r="W11" s="50">
        <v>0.002</v>
      </c>
      <c r="X11" s="50">
        <v>0.999999</v>
      </c>
      <c r="Y11" s="50">
        <v>0</v>
      </c>
      <c r="Z11" s="50" t="s">
        <v>2322</v>
      </c>
      <c r="AA11" s="76">
        <v>11</v>
      </c>
      <c r="AB11" s="76"/>
      <c r="AC11" s="77"/>
      <c r="AD11" s="83" t="s">
        <v>1824</v>
      </c>
      <c r="AE11" s="85" t="s">
        <v>1214</v>
      </c>
      <c r="AF11" s="83" t="s">
        <v>725</v>
      </c>
      <c r="AG11" s="83" t="s">
        <v>716</v>
      </c>
      <c r="AH11" s="83"/>
      <c r="AI11" s="83" t="s">
        <v>2307</v>
      </c>
      <c r="AJ11" s="87">
        <v>43272.81251157408</v>
      </c>
      <c r="AK11" s="85" t="s">
        <v>1833</v>
      </c>
      <c r="AL11" s="85" t="s">
        <v>1214</v>
      </c>
      <c r="AM11" s="83">
        <v>541</v>
      </c>
      <c r="AN11" s="83">
        <v>66</v>
      </c>
      <c r="AO11" s="83">
        <v>702</v>
      </c>
      <c r="AP11" s="83"/>
      <c r="AQ11" s="83"/>
      <c r="AR11" s="83"/>
      <c r="AS11" s="83"/>
      <c r="AT11" s="83"/>
      <c r="AU11" s="83"/>
      <c r="AV11" s="83"/>
      <c r="AW11" s="83" t="str">
        <f>REPLACE(INDEX(GroupVertices[Group],MATCH(Vertices[[#This Row],[Vertex]],GroupVertices[Vertex],0)),1,1,"")</f>
        <v>1</v>
      </c>
      <c r="AX11" s="49">
        <v>0</v>
      </c>
      <c r="AY11" s="50">
        <v>0</v>
      </c>
      <c r="AZ11" s="49">
        <v>0</v>
      </c>
      <c r="BA11" s="50">
        <v>0</v>
      </c>
      <c r="BB11" s="49">
        <v>0</v>
      </c>
      <c r="BC11" s="50">
        <v>0</v>
      </c>
      <c r="BD11" s="49">
        <v>20</v>
      </c>
      <c r="BE11" s="50">
        <v>100</v>
      </c>
      <c r="BF11" s="49">
        <v>20</v>
      </c>
      <c r="BG11" s="49"/>
      <c r="BH11" s="49"/>
      <c r="BI11" s="49"/>
      <c r="BJ11" s="49"/>
      <c r="BK11" s="49"/>
      <c r="BL11" s="49"/>
      <c r="BM11" s="112" t="s">
        <v>3522</v>
      </c>
      <c r="BN11" s="112" t="s">
        <v>3522</v>
      </c>
      <c r="BO11" s="112" t="s">
        <v>4000</v>
      </c>
      <c r="BP11" s="112" t="s">
        <v>4000</v>
      </c>
      <c r="BQ11" s="2"/>
      <c r="BR11" s="3"/>
      <c r="BS11" s="3"/>
      <c r="BT11" s="3"/>
      <c r="BU11" s="3"/>
    </row>
    <row r="12" spans="1:73" ht="285">
      <c r="A12" s="69" t="s">
        <v>225</v>
      </c>
      <c r="B12" s="70"/>
      <c r="C12" s="70"/>
      <c r="D12" s="71">
        <v>232.13703099510604</v>
      </c>
      <c r="E12" s="73"/>
      <c r="F12" s="103" t="s">
        <v>1834</v>
      </c>
      <c r="G12" s="70"/>
      <c r="H12" s="51" t="s">
        <v>726</v>
      </c>
      <c r="I12" s="75"/>
      <c r="J12" s="75"/>
      <c r="K12" s="51" t="s">
        <v>726</v>
      </c>
      <c r="L12" s="78">
        <v>25.565416947292274</v>
      </c>
      <c r="M12" s="79">
        <v>8934.677734375</v>
      </c>
      <c r="N12" s="79">
        <v>8136.46875</v>
      </c>
      <c r="O12" s="80"/>
      <c r="P12" s="81"/>
      <c r="Q12" s="81"/>
      <c r="R12" s="89"/>
      <c r="S12" s="49">
        <v>1</v>
      </c>
      <c r="T12" s="49">
        <v>1</v>
      </c>
      <c r="U12" s="50">
        <v>0</v>
      </c>
      <c r="V12" s="50">
        <v>0</v>
      </c>
      <c r="W12" s="50">
        <v>0.002</v>
      </c>
      <c r="X12" s="50">
        <v>0.999999</v>
      </c>
      <c r="Y12" s="50">
        <v>0</v>
      </c>
      <c r="Z12" s="50" t="s">
        <v>2322</v>
      </c>
      <c r="AA12" s="76">
        <v>12</v>
      </c>
      <c r="AB12" s="76"/>
      <c r="AC12" s="77"/>
      <c r="AD12" s="83" t="s">
        <v>1824</v>
      </c>
      <c r="AE12" s="85" t="s">
        <v>1215</v>
      </c>
      <c r="AF12" s="83" t="s">
        <v>726</v>
      </c>
      <c r="AG12" s="83" t="s">
        <v>716</v>
      </c>
      <c r="AH12" s="83"/>
      <c r="AI12" s="83" t="s">
        <v>2307</v>
      </c>
      <c r="AJ12" s="87">
        <v>43273.26111111111</v>
      </c>
      <c r="AK12" s="85" t="s">
        <v>1834</v>
      </c>
      <c r="AL12" s="85" t="s">
        <v>1215</v>
      </c>
      <c r="AM12" s="83">
        <v>213</v>
      </c>
      <c r="AN12" s="83">
        <v>14</v>
      </c>
      <c r="AO12" s="83">
        <v>157</v>
      </c>
      <c r="AP12" s="83"/>
      <c r="AQ12" s="83"/>
      <c r="AR12" s="83"/>
      <c r="AS12" s="83"/>
      <c r="AT12" s="83"/>
      <c r="AU12" s="83"/>
      <c r="AV12" s="83"/>
      <c r="AW12" s="83" t="str">
        <f>REPLACE(INDEX(GroupVertices[Group],MATCH(Vertices[[#This Row],[Vertex]],GroupVertices[Vertex],0)),1,1,"")</f>
        <v>1</v>
      </c>
      <c r="AX12" s="49">
        <v>1</v>
      </c>
      <c r="AY12" s="50">
        <v>7.6923076923076925</v>
      </c>
      <c r="AZ12" s="49">
        <v>1</v>
      </c>
      <c r="BA12" s="50">
        <v>7.6923076923076925</v>
      </c>
      <c r="BB12" s="49">
        <v>0</v>
      </c>
      <c r="BC12" s="50">
        <v>0</v>
      </c>
      <c r="BD12" s="49">
        <v>11</v>
      </c>
      <c r="BE12" s="50">
        <v>84.61538461538461</v>
      </c>
      <c r="BF12" s="49">
        <v>13</v>
      </c>
      <c r="BG12" s="49"/>
      <c r="BH12" s="49"/>
      <c r="BI12" s="49"/>
      <c r="BJ12" s="49"/>
      <c r="BK12" s="49"/>
      <c r="BL12" s="49"/>
      <c r="BM12" s="112" t="s">
        <v>3523</v>
      </c>
      <c r="BN12" s="112" t="s">
        <v>3523</v>
      </c>
      <c r="BO12" s="112" t="s">
        <v>4001</v>
      </c>
      <c r="BP12" s="112" t="s">
        <v>4001</v>
      </c>
      <c r="BQ12" s="2"/>
      <c r="BR12" s="3"/>
      <c r="BS12" s="3"/>
      <c r="BT12" s="3"/>
      <c r="BU12" s="3"/>
    </row>
    <row r="13" spans="1:73" ht="15">
      <c r="A13" s="69" t="s">
        <v>226</v>
      </c>
      <c r="B13" s="70"/>
      <c r="C13" s="70"/>
      <c r="D13" s="71">
        <v>1000</v>
      </c>
      <c r="E13" s="73"/>
      <c r="F13" s="103" t="s">
        <v>1835</v>
      </c>
      <c r="G13" s="70"/>
      <c r="H13" s="74" t="s">
        <v>727</v>
      </c>
      <c r="I13" s="75"/>
      <c r="J13" s="75"/>
      <c r="K13" s="74" t="s">
        <v>727</v>
      </c>
      <c r="L13" s="78">
        <v>928.7497567911397</v>
      </c>
      <c r="M13" s="79">
        <v>8934.677734375</v>
      </c>
      <c r="N13" s="79">
        <v>897.3087158203125</v>
      </c>
      <c r="O13" s="80"/>
      <c r="P13" s="81"/>
      <c r="Q13" s="81"/>
      <c r="R13" s="89"/>
      <c r="S13" s="49">
        <v>1</v>
      </c>
      <c r="T13" s="49">
        <v>1</v>
      </c>
      <c r="U13" s="50">
        <v>0</v>
      </c>
      <c r="V13" s="50">
        <v>0</v>
      </c>
      <c r="W13" s="50">
        <v>0.002</v>
      </c>
      <c r="X13" s="50">
        <v>0.999999</v>
      </c>
      <c r="Y13" s="50">
        <v>0</v>
      </c>
      <c r="Z13" s="50" t="s">
        <v>2322</v>
      </c>
      <c r="AA13" s="76">
        <v>13</v>
      </c>
      <c r="AB13" s="76"/>
      <c r="AC13" s="77"/>
      <c r="AD13" s="83" t="s">
        <v>1824</v>
      </c>
      <c r="AE13" s="85" t="s">
        <v>1216</v>
      </c>
      <c r="AF13" s="83" t="s">
        <v>727</v>
      </c>
      <c r="AG13" s="83" t="s">
        <v>716</v>
      </c>
      <c r="AH13" s="83"/>
      <c r="AI13" s="83" t="s">
        <v>2307</v>
      </c>
      <c r="AJ13" s="87">
        <v>43273.78357638889</v>
      </c>
      <c r="AK13" s="85" t="s">
        <v>1835</v>
      </c>
      <c r="AL13" s="85" t="s">
        <v>1216</v>
      </c>
      <c r="AM13" s="83">
        <v>7456</v>
      </c>
      <c r="AN13" s="83">
        <v>245</v>
      </c>
      <c r="AO13" s="83">
        <v>3496</v>
      </c>
      <c r="AP13" s="83"/>
      <c r="AQ13" s="83"/>
      <c r="AR13" s="83"/>
      <c r="AS13" s="83"/>
      <c r="AT13" s="83"/>
      <c r="AU13" s="83"/>
      <c r="AV13" s="83"/>
      <c r="AW13" s="83" t="str">
        <f>REPLACE(INDEX(GroupVertices[Group],MATCH(Vertices[[#This Row],[Vertex]],GroupVertices[Vertex],0)),1,1,"")</f>
        <v>1</v>
      </c>
      <c r="AX13" s="49">
        <v>2</v>
      </c>
      <c r="AY13" s="50">
        <v>11.764705882352942</v>
      </c>
      <c r="AZ13" s="49">
        <v>0</v>
      </c>
      <c r="BA13" s="50">
        <v>0</v>
      </c>
      <c r="BB13" s="49">
        <v>0</v>
      </c>
      <c r="BC13" s="50">
        <v>0</v>
      </c>
      <c r="BD13" s="49">
        <v>15</v>
      </c>
      <c r="BE13" s="50">
        <v>88.23529411764706</v>
      </c>
      <c r="BF13" s="49">
        <v>17</v>
      </c>
      <c r="BG13" s="49"/>
      <c r="BH13" s="49"/>
      <c r="BI13" s="49"/>
      <c r="BJ13" s="49"/>
      <c r="BK13" s="49"/>
      <c r="BL13" s="49"/>
      <c r="BM13" s="112" t="s">
        <v>3524</v>
      </c>
      <c r="BN13" s="112" t="s">
        <v>3524</v>
      </c>
      <c r="BO13" s="112" t="s">
        <v>4002</v>
      </c>
      <c r="BP13" s="112" t="s">
        <v>4002</v>
      </c>
      <c r="BQ13" s="2"/>
      <c r="BR13" s="3"/>
      <c r="BS13" s="3"/>
      <c r="BT13" s="3"/>
      <c r="BU13" s="3"/>
    </row>
    <row r="14" spans="1:73" ht="409.5">
      <c r="A14" s="69" t="s">
        <v>227</v>
      </c>
      <c r="B14" s="70"/>
      <c r="C14" s="70"/>
      <c r="D14" s="71">
        <v>279.44535073409463</v>
      </c>
      <c r="E14" s="73"/>
      <c r="F14" s="103" t="s">
        <v>1836</v>
      </c>
      <c r="G14" s="70"/>
      <c r="H14" s="51" t="s">
        <v>728</v>
      </c>
      <c r="I14" s="75"/>
      <c r="J14" s="75"/>
      <c r="K14" s="51" t="s">
        <v>728</v>
      </c>
      <c r="L14" s="78">
        <v>61.7277058544738</v>
      </c>
      <c r="M14" s="79">
        <v>5936.44677734375</v>
      </c>
      <c r="N14" s="79">
        <v>4758.1943359375</v>
      </c>
      <c r="O14" s="80"/>
      <c r="P14" s="81"/>
      <c r="Q14" s="81"/>
      <c r="R14" s="89"/>
      <c r="S14" s="49">
        <v>1</v>
      </c>
      <c r="T14" s="49">
        <v>1</v>
      </c>
      <c r="U14" s="50">
        <v>0</v>
      </c>
      <c r="V14" s="50">
        <v>0</v>
      </c>
      <c r="W14" s="50">
        <v>0.002</v>
      </c>
      <c r="X14" s="50">
        <v>0.999999</v>
      </c>
      <c r="Y14" s="50">
        <v>0</v>
      </c>
      <c r="Z14" s="50" t="s">
        <v>2322</v>
      </c>
      <c r="AA14" s="76">
        <v>14</v>
      </c>
      <c r="AB14" s="76"/>
      <c r="AC14" s="77"/>
      <c r="AD14" s="83" t="s">
        <v>1824</v>
      </c>
      <c r="AE14" s="85" t="s">
        <v>1217</v>
      </c>
      <c r="AF14" s="83" t="s">
        <v>728</v>
      </c>
      <c r="AG14" s="83" t="s">
        <v>716</v>
      </c>
      <c r="AH14" s="83"/>
      <c r="AI14" s="83" t="s">
        <v>2307</v>
      </c>
      <c r="AJ14" s="87">
        <v>43273.87501157408</v>
      </c>
      <c r="AK14" s="85" t="s">
        <v>1836</v>
      </c>
      <c r="AL14" s="85" t="s">
        <v>1217</v>
      </c>
      <c r="AM14" s="83">
        <v>503</v>
      </c>
      <c r="AN14" s="83">
        <v>11</v>
      </c>
      <c r="AO14" s="83">
        <v>252</v>
      </c>
      <c r="AP14" s="83"/>
      <c r="AQ14" s="83"/>
      <c r="AR14" s="83"/>
      <c r="AS14" s="83"/>
      <c r="AT14" s="83"/>
      <c r="AU14" s="83"/>
      <c r="AV14" s="83"/>
      <c r="AW14" s="83" t="str">
        <f>REPLACE(INDEX(GroupVertices[Group],MATCH(Vertices[[#This Row],[Vertex]],GroupVertices[Vertex],0)),1,1,"")</f>
        <v>1</v>
      </c>
      <c r="AX14" s="49">
        <v>4</v>
      </c>
      <c r="AY14" s="50">
        <v>14.285714285714286</v>
      </c>
      <c r="AZ14" s="49">
        <v>3</v>
      </c>
      <c r="BA14" s="50">
        <v>10.714285714285714</v>
      </c>
      <c r="BB14" s="49">
        <v>0</v>
      </c>
      <c r="BC14" s="50">
        <v>0</v>
      </c>
      <c r="BD14" s="49">
        <v>21</v>
      </c>
      <c r="BE14" s="50">
        <v>75</v>
      </c>
      <c r="BF14" s="49">
        <v>28</v>
      </c>
      <c r="BG14" s="49"/>
      <c r="BH14" s="49"/>
      <c r="BI14" s="49"/>
      <c r="BJ14" s="49"/>
      <c r="BK14" s="49" t="s">
        <v>3392</v>
      </c>
      <c r="BL14" s="49" t="s">
        <v>3392</v>
      </c>
      <c r="BM14" s="112" t="s">
        <v>3525</v>
      </c>
      <c r="BN14" s="112" t="s">
        <v>3525</v>
      </c>
      <c r="BO14" s="112" t="s">
        <v>4003</v>
      </c>
      <c r="BP14" s="112" t="s">
        <v>4003</v>
      </c>
      <c r="BQ14" s="2"/>
      <c r="BR14" s="3"/>
      <c r="BS14" s="3"/>
      <c r="BT14" s="3"/>
      <c r="BU14" s="3"/>
    </row>
    <row r="15" spans="1:73" ht="409.5">
      <c r="A15" s="69" t="s">
        <v>228</v>
      </c>
      <c r="B15" s="70"/>
      <c r="C15" s="70"/>
      <c r="D15" s="71">
        <v>232.626427406199</v>
      </c>
      <c r="E15" s="73"/>
      <c r="F15" s="103" t="s">
        <v>1837</v>
      </c>
      <c r="G15" s="70"/>
      <c r="H15" s="51" t="s">
        <v>729</v>
      </c>
      <c r="I15" s="75"/>
      <c r="J15" s="75"/>
      <c r="K15" s="51" t="s">
        <v>729</v>
      </c>
      <c r="L15" s="78">
        <v>25.93950959115967</v>
      </c>
      <c r="M15" s="79">
        <v>314.76519775390625</v>
      </c>
      <c r="N15" s="79">
        <v>7653.85888671875</v>
      </c>
      <c r="O15" s="80"/>
      <c r="P15" s="81"/>
      <c r="Q15" s="81"/>
      <c r="R15" s="89"/>
      <c r="S15" s="49">
        <v>1</v>
      </c>
      <c r="T15" s="49">
        <v>1</v>
      </c>
      <c r="U15" s="50">
        <v>0</v>
      </c>
      <c r="V15" s="50">
        <v>0</v>
      </c>
      <c r="W15" s="50">
        <v>0.002</v>
      </c>
      <c r="X15" s="50">
        <v>0.999999</v>
      </c>
      <c r="Y15" s="50">
        <v>0</v>
      </c>
      <c r="Z15" s="50" t="s">
        <v>2322</v>
      </c>
      <c r="AA15" s="76">
        <v>15</v>
      </c>
      <c r="AB15" s="76"/>
      <c r="AC15" s="77"/>
      <c r="AD15" s="83" t="s">
        <v>1824</v>
      </c>
      <c r="AE15" s="85" t="s">
        <v>1218</v>
      </c>
      <c r="AF15" s="83" t="s">
        <v>729</v>
      </c>
      <c r="AG15" s="83" t="s">
        <v>716</v>
      </c>
      <c r="AH15" s="83"/>
      <c r="AI15" s="83" t="s">
        <v>2307</v>
      </c>
      <c r="AJ15" s="87">
        <v>43274.76666666667</v>
      </c>
      <c r="AK15" s="85" t="s">
        <v>1837</v>
      </c>
      <c r="AL15" s="85" t="s">
        <v>1218</v>
      </c>
      <c r="AM15" s="83">
        <v>216</v>
      </c>
      <c r="AN15" s="83">
        <v>24</v>
      </c>
      <c r="AO15" s="83">
        <v>282</v>
      </c>
      <c r="AP15" s="83"/>
      <c r="AQ15" s="83"/>
      <c r="AR15" s="83"/>
      <c r="AS15" s="83"/>
      <c r="AT15" s="83"/>
      <c r="AU15" s="83"/>
      <c r="AV15" s="83"/>
      <c r="AW15" s="83" t="str">
        <f>REPLACE(INDEX(GroupVertices[Group],MATCH(Vertices[[#This Row],[Vertex]],GroupVertices[Vertex],0)),1,1,"")</f>
        <v>1</v>
      </c>
      <c r="AX15" s="49">
        <v>1</v>
      </c>
      <c r="AY15" s="50">
        <v>2.5641025641025643</v>
      </c>
      <c r="AZ15" s="49">
        <v>1</v>
      </c>
      <c r="BA15" s="50">
        <v>2.5641025641025643</v>
      </c>
      <c r="BB15" s="49">
        <v>0</v>
      </c>
      <c r="BC15" s="50">
        <v>0</v>
      </c>
      <c r="BD15" s="49">
        <v>37</v>
      </c>
      <c r="BE15" s="50">
        <v>94.87179487179488</v>
      </c>
      <c r="BF15" s="49">
        <v>39</v>
      </c>
      <c r="BG15" s="49"/>
      <c r="BH15" s="49"/>
      <c r="BI15" s="49"/>
      <c r="BJ15" s="49"/>
      <c r="BK15" s="49"/>
      <c r="BL15" s="49"/>
      <c r="BM15" s="112" t="s">
        <v>3526</v>
      </c>
      <c r="BN15" s="112" t="s">
        <v>3526</v>
      </c>
      <c r="BO15" s="112" t="s">
        <v>4004</v>
      </c>
      <c r="BP15" s="112" t="s">
        <v>4004</v>
      </c>
      <c r="BQ15" s="2"/>
      <c r="BR15" s="3"/>
      <c r="BS15" s="3"/>
      <c r="BT15" s="3"/>
      <c r="BU15" s="3"/>
    </row>
    <row r="16" spans="1:73" ht="15">
      <c r="A16" s="69" t="s">
        <v>229</v>
      </c>
      <c r="B16" s="70"/>
      <c r="C16" s="70"/>
      <c r="D16" s="71">
        <v>425.7748776508972</v>
      </c>
      <c r="E16" s="73"/>
      <c r="F16" s="103" t="s">
        <v>1838</v>
      </c>
      <c r="G16" s="70"/>
      <c r="H16" s="74" t="s">
        <v>730</v>
      </c>
      <c r="I16" s="75"/>
      <c r="J16" s="75"/>
      <c r="K16" s="74" t="s">
        <v>730</v>
      </c>
      <c r="L16" s="78">
        <v>173.5814063708249</v>
      </c>
      <c r="M16" s="79">
        <v>9684.234375</v>
      </c>
      <c r="N16" s="79">
        <v>2345.14111328125</v>
      </c>
      <c r="O16" s="80"/>
      <c r="P16" s="81"/>
      <c r="Q16" s="81"/>
      <c r="R16" s="89"/>
      <c r="S16" s="49">
        <v>1</v>
      </c>
      <c r="T16" s="49">
        <v>1</v>
      </c>
      <c r="U16" s="50">
        <v>0</v>
      </c>
      <c r="V16" s="50">
        <v>0</v>
      </c>
      <c r="W16" s="50">
        <v>0.002</v>
      </c>
      <c r="X16" s="50">
        <v>0.999999</v>
      </c>
      <c r="Y16" s="50">
        <v>0</v>
      </c>
      <c r="Z16" s="50" t="s">
        <v>2322</v>
      </c>
      <c r="AA16" s="76">
        <v>16</v>
      </c>
      <c r="AB16" s="76"/>
      <c r="AC16" s="77"/>
      <c r="AD16" s="83" t="s">
        <v>1824</v>
      </c>
      <c r="AE16" s="85" t="s">
        <v>1219</v>
      </c>
      <c r="AF16" s="83" t="s">
        <v>730</v>
      </c>
      <c r="AG16" s="83" t="s">
        <v>716</v>
      </c>
      <c r="AH16" s="83"/>
      <c r="AI16" s="83" t="s">
        <v>2307</v>
      </c>
      <c r="AJ16" s="87">
        <v>43275.802083333336</v>
      </c>
      <c r="AK16" s="85" t="s">
        <v>1838</v>
      </c>
      <c r="AL16" s="85" t="s">
        <v>1219</v>
      </c>
      <c r="AM16" s="83">
        <v>1400</v>
      </c>
      <c r="AN16" s="83">
        <v>54</v>
      </c>
      <c r="AO16" s="83">
        <v>810</v>
      </c>
      <c r="AP16" s="83"/>
      <c r="AQ16" s="83"/>
      <c r="AR16" s="83"/>
      <c r="AS16" s="83"/>
      <c r="AT16" s="83"/>
      <c r="AU16" s="83"/>
      <c r="AV16" s="83"/>
      <c r="AW16" s="83" t="str">
        <f>REPLACE(INDEX(GroupVertices[Group],MATCH(Vertices[[#This Row],[Vertex]],GroupVertices[Vertex],0)),1,1,"")</f>
        <v>1</v>
      </c>
      <c r="AX16" s="49">
        <v>1</v>
      </c>
      <c r="AY16" s="50">
        <v>4</v>
      </c>
      <c r="AZ16" s="49">
        <v>0</v>
      </c>
      <c r="BA16" s="50">
        <v>0</v>
      </c>
      <c r="BB16" s="49">
        <v>0</v>
      </c>
      <c r="BC16" s="50">
        <v>0</v>
      </c>
      <c r="BD16" s="49">
        <v>24</v>
      </c>
      <c r="BE16" s="50">
        <v>96</v>
      </c>
      <c r="BF16" s="49">
        <v>25</v>
      </c>
      <c r="BG16" s="49"/>
      <c r="BH16" s="49"/>
      <c r="BI16" s="49"/>
      <c r="BJ16" s="49"/>
      <c r="BK16" s="49" t="s">
        <v>3389</v>
      </c>
      <c r="BL16" s="49" t="s">
        <v>3389</v>
      </c>
      <c r="BM16" s="112" t="s">
        <v>3527</v>
      </c>
      <c r="BN16" s="112" t="s">
        <v>3527</v>
      </c>
      <c r="BO16" s="112" t="s">
        <v>4005</v>
      </c>
      <c r="BP16" s="112" t="s">
        <v>4005</v>
      </c>
      <c r="BQ16" s="2"/>
      <c r="BR16" s="3"/>
      <c r="BS16" s="3"/>
      <c r="BT16" s="3"/>
      <c r="BU16" s="3"/>
    </row>
    <row r="17" spans="1:73" ht="390">
      <c r="A17" s="69" t="s">
        <v>230</v>
      </c>
      <c r="B17" s="70"/>
      <c r="C17" s="70"/>
      <c r="D17" s="71">
        <v>316.15008156606854</v>
      </c>
      <c r="E17" s="73"/>
      <c r="F17" s="103" t="s">
        <v>1839</v>
      </c>
      <c r="G17" s="70"/>
      <c r="H17" s="51" t="s">
        <v>731</v>
      </c>
      <c r="I17" s="75"/>
      <c r="J17" s="75"/>
      <c r="K17" s="51" t="s">
        <v>731</v>
      </c>
      <c r="L17" s="78">
        <v>89.78465414452842</v>
      </c>
      <c r="M17" s="79">
        <v>1064.32275390625</v>
      </c>
      <c r="N17" s="79">
        <v>3310.36279296875</v>
      </c>
      <c r="O17" s="80"/>
      <c r="P17" s="81"/>
      <c r="Q17" s="81"/>
      <c r="R17" s="89"/>
      <c r="S17" s="49">
        <v>1</v>
      </c>
      <c r="T17" s="49">
        <v>1</v>
      </c>
      <c r="U17" s="50">
        <v>0</v>
      </c>
      <c r="V17" s="50">
        <v>0</v>
      </c>
      <c r="W17" s="50">
        <v>0.002</v>
      </c>
      <c r="X17" s="50">
        <v>0.999999</v>
      </c>
      <c r="Y17" s="50">
        <v>0</v>
      </c>
      <c r="Z17" s="50" t="s">
        <v>2322</v>
      </c>
      <c r="AA17" s="76">
        <v>17</v>
      </c>
      <c r="AB17" s="76"/>
      <c r="AC17" s="77"/>
      <c r="AD17" s="83" t="s">
        <v>1824</v>
      </c>
      <c r="AE17" s="85" t="s">
        <v>1220</v>
      </c>
      <c r="AF17" s="83" t="s">
        <v>731</v>
      </c>
      <c r="AG17" s="83" t="s">
        <v>716</v>
      </c>
      <c r="AH17" s="83"/>
      <c r="AI17" s="83" t="s">
        <v>2307</v>
      </c>
      <c r="AJ17" s="87">
        <v>43276.248773148145</v>
      </c>
      <c r="AK17" s="85" t="s">
        <v>1839</v>
      </c>
      <c r="AL17" s="85" t="s">
        <v>1220</v>
      </c>
      <c r="AM17" s="83">
        <v>728</v>
      </c>
      <c r="AN17" s="83">
        <v>17</v>
      </c>
      <c r="AO17" s="83">
        <v>213</v>
      </c>
      <c r="AP17" s="83"/>
      <c r="AQ17" s="83"/>
      <c r="AR17" s="83"/>
      <c r="AS17" s="83"/>
      <c r="AT17" s="83"/>
      <c r="AU17" s="83"/>
      <c r="AV17" s="83"/>
      <c r="AW17" s="83" t="str">
        <f>REPLACE(INDEX(GroupVertices[Group],MATCH(Vertices[[#This Row],[Vertex]],GroupVertices[Vertex],0)),1,1,"")</f>
        <v>1</v>
      </c>
      <c r="AX17" s="49">
        <v>2</v>
      </c>
      <c r="AY17" s="50">
        <v>8</v>
      </c>
      <c r="AZ17" s="49">
        <v>1</v>
      </c>
      <c r="BA17" s="50">
        <v>4</v>
      </c>
      <c r="BB17" s="49">
        <v>0</v>
      </c>
      <c r="BC17" s="50">
        <v>0</v>
      </c>
      <c r="BD17" s="49">
        <v>22</v>
      </c>
      <c r="BE17" s="50">
        <v>88</v>
      </c>
      <c r="BF17" s="49">
        <v>25</v>
      </c>
      <c r="BG17" s="49"/>
      <c r="BH17" s="49"/>
      <c r="BI17" s="49"/>
      <c r="BJ17" s="49"/>
      <c r="BK17" s="49" t="s">
        <v>3427</v>
      </c>
      <c r="BL17" s="49" t="s">
        <v>3427</v>
      </c>
      <c r="BM17" s="112" t="s">
        <v>3528</v>
      </c>
      <c r="BN17" s="112" t="s">
        <v>3528</v>
      </c>
      <c r="BO17" s="112" t="s">
        <v>4006</v>
      </c>
      <c r="BP17" s="112" t="s">
        <v>4006</v>
      </c>
      <c r="BQ17" s="2"/>
      <c r="BR17" s="3"/>
      <c r="BS17" s="3"/>
      <c r="BT17" s="3"/>
      <c r="BU17" s="3"/>
    </row>
    <row r="18" spans="1:73" ht="409.5">
      <c r="A18" s="69" t="s">
        <v>231</v>
      </c>
      <c r="B18" s="70"/>
      <c r="C18" s="70"/>
      <c r="D18" s="71">
        <v>309.7879282218597</v>
      </c>
      <c r="E18" s="73"/>
      <c r="F18" s="103" t="s">
        <v>1840</v>
      </c>
      <c r="G18" s="70"/>
      <c r="H18" s="51" t="s">
        <v>732</v>
      </c>
      <c r="I18" s="75"/>
      <c r="J18" s="75"/>
      <c r="K18" s="51" t="s">
        <v>732</v>
      </c>
      <c r="L18" s="78">
        <v>84.9214497742523</v>
      </c>
      <c r="M18" s="79">
        <v>7435.56201171875</v>
      </c>
      <c r="N18" s="79">
        <v>3792.97314453125</v>
      </c>
      <c r="O18" s="80"/>
      <c r="P18" s="81"/>
      <c r="Q18" s="81"/>
      <c r="R18" s="89"/>
      <c r="S18" s="49">
        <v>1</v>
      </c>
      <c r="T18" s="49">
        <v>1</v>
      </c>
      <c r="U18" s="50">
        <v>0</v>
      </c>
      <c r="V18" s="50">
        <v>0</v>
      </c>
      <c r="W18" s="50">
        <v>0.002</v>
      </c>
      <c r="X18" s="50">
        <v>0.999999</v>
      </c>
      <c r="Y18" s="50">
        <v>0</v>
      </c>
      <c r="Z18" s="50" t="s">
        <v>2322</v>
      </c>
      <c r="AA18" s="76">
        <v>18</v>
      </c>
      <c r="AB18" s="76"/>
      <c r="AC18" s="77"/>
      <c r="AD18" s="83" t="s">
        <v>1824</v>
      </c>
      <c r="AE18" s="85" t="s">
        <v>1221</v>
      </c>
      <c r="AF18" s="83" t="s">
        <v>732</v>
      </c>
      <c r="AG18" s="83" t="s">
        <v>716</v>
      </c>
      <c r="AH18" s="83"/>
      <c r="AI18" s="83" t="s">
        <v>2307</v>
      </c>
      <c r="AJ18" s="87">
        <v>43276.54236111111</v>
      </c>
      <c r="AK18" s="85" t="s">
        <v>1840</v>
      </c>
      <c r="AL18" s="85" t="s">
        <v>1221</v>
      </c>
      <c r="AM18" s="83">
        <v>689</v>
      </c>
      <c r="AN18" s="83">
        <v>30</v>
      </c>
      <c r="AO18" s="83">
        <v>475</v>
      </c>
      <c r="AP18" s="83"/>
      <c r="AQ18" s="83"/>
      <c r="AR18" s="83"/>
      <c r="AS18" s="83"/>
      <c r="AT18" s="83"/>
      <c r="AU18" s="83"/>
      <c r="AV18" s="83"/>
      <c r="AW18" s="83" t="str">
        <f>REPLACE(INDEX(GroupVertices[Group],MATCH(Vertices[[#This Row],[Vertex]],GroupVertices[Vertex],0)),1,1,"")</f>
        <v>1</v>
      </c>
      <c r="AX18" s="49">
        <v>1</v>
      </c>
      <c r="AY18" s="50">
        <v>3.7037037037037037</v>
      </c>
      <c r="AZ18" s="49">
        <v>2</v>
      </c>
      <c r="BA18" s="50">
        <v>7.407407407407407</v>
      </c>
      <c r="BB18" s="49">
        <v>0</v>
      </c>
      <c r="BC18" s="50">
        <v>0</v>
      </c>
      <c r="BD18" s="49">
        <v>24</v>
      </c>
      <c r="BE18" s="50">
        <v>88.88888888888889</v>
      </c>
      <c r="BF18" s="49">
        <v>27</v>
      </c>
      <c r="BG18" s="49"/>
      <c r="BH18" s="49"/>
      <c r="BI18" s="49"/>
      <c r="BJ18" s="49"/>
      <c r="BK18" s="49" t="s">
        <v>3392</v>
      </c>
      <c r="BL18" s="49" t="s">
        <v>3392</v>
      </c>
      <c r="BM18" s="112" t="s">
        <v>3529</v>
      </c>
      <c r="BN18" s="112" t="s">
        <v>3529</v>
      </c>
      <c r="BO18" s="112" t="s">
        <v>4007</v>
      </c>
      <c r="BP18" s="112" t="s">
        <v>4007</v>
      </c>
      <c r="BQ18" s="2"/>
      <c r="BR18" s="3"/>
      <c r="BS18" s="3"/>
      <c r="BT18" s="3"/>
      <c r="BU18" s="3"/>
    </row>
    <row r="19" spans="1:73" ht="405">
      <c r="A19" s="69" t="s">
        <v>232</v>
      </c>
      <c r="B19" s="70"/>
      <c r="C19" s="70"/>
      <c r="D19" s="71">
        <v>240.1305057096248</v>
      </c>
      <c r="E19" s="73"/>
      <c r="F19" s="103" t="s">
        <v>1841</v>
      </c>
      <c r="G19" s="70"/>
      <c r="H19" s="51" t="s">
        <v>733</v>
      </c>
      <c r="I19" s="75"/>
      <c r="J19" s="75"/>
      <c r="K19" s="51" t="s">
        <v>733</v>
      </c>
      <c r="L19" s="78">
        <v>31.675596797126392</v>
      </c>
      <c r="M19" s="79">
        <v>5186.88916015625</v>
      </c>
      <c r="N19" s="79">
        <v>7171.248046875</v>
      </c>
      <c r="O19" s="80"/>
      <c r="P19" s="81"/>
      <c r="Q19" s="81"/>
      <c r="R19" s="89"/>
      <c r="S19" s="49">
        <v>1</v>
      </c>
      <c r="T19" s="49">
        <v>1</v>
      </c>
      <c r="U19" s="50">
        <v>0</v>
      </c>
      <c r="V19" s="50">
        <v>0</v>
      </c>
      <c r="W19" s="50">
        <v>0.002</v>
      </c>
      <c r="X19" s="50">
        <v>0.999999</v>
      </c>
      <c r="Y19" s="50">
        <v>0</v>
      </c>
      <c r="Z19" s="50" t="s">
        <v>2322</v>
      </c>
      <c r="AA19" s="76">
        <v>19</v>
      </c>
      <c r="AB19" s="76"/>
      <c r="AC19" s="77"/>
      <c r="AD19" s="83" t="s">
        <v>1824</v>
      </c>
      <c r="AE19" s="85" t="s">
        <v>1222</v>
      </c>
      <c r="AF19" s="83" t="s">
        <v>733</v>
      </c>
      <c r="AG19" s="83" t="s">
        <v>716</v>
      </c>
      <c r="AH19" s="83"/>
      <c r="AI19" s="83" t="s">
        <v>2307</v>
      </c>
      <c r="AJ19" s="87">
        <v>43276.9340625</v>
      </c>
      <c r="AK19" s="85" t="s">
        <v>1841</v>
      </c>
      <c r="AL19" s="85" t="s">
        <v>1222</v>
      </c>
      <c r="AM19" s="83">
        <v>262</v>
      </c>
      <c r="AN19" s="83">
        <v>8</v>
      </c>
      <c r="AO19" s="83">
        <v>85</v>
      </c>
      <c r="AP19" s="83"/>
      <c r="AQ19" s="83"/>
      <c r="AR19" s="83"/>
      <c r="AS19" s="83"/>
      <c r="AT19" s="83"/>
      <c r="AU19" s="83"/>
      <c r="AV19" s="83"/>
      <c r="AW19" s="83" t="str">
        <f>REPLACE(INDEX(GroupVertices[Group],MATCH(Vertices[[#This Row],[Vertex]],GroupVertices[Vertex],0)),1,1,"")</f>
        <v>1</v>
      </c>
      <c r="AX19" s="49">
        <v>1</v>
      </c>
      <c r="AY19" s="50">
        <v>3.7037037037037037</v>
      </c>
      <c r="AZ19" s="49">
        <v>2</v>
      </c>
      <c r="BA19" s="50">
        <v>7.407407407407407</v>
      </c>
      <c r="BB19" s="49">
        <v>0</v>
      </c>
      <c r="BC19" s="50">
        <v>0</v>
      </c>
      <c r="BD19" s="49">
        <v>24</v>
      </c>
      <c r="BE19" s="50">
        <v>88.88888888888889</v>
      </c>
      <c r="BF19" s="49">
        <v>27</v>
      </c>
      <c r="BG19" s="49"/>
      <c r="BH19" s="49"/>
      <c r="BI19" s="49"/>
      <c r="BJ19" s="49"/>
      <c r="BK19" s="49"/>
      <c r="BL19" s="49"/>
      <c r="BM19" s="112" t="s">
        <v>3530</v>
      </c>
      <c r="BN19" s="112" t="s">
        <v>3530</v>
      </c>
      <c r="BO19" s="112" t="s">
        <v>4008</v>
      </c>
      <c r="BP19" s="112" t="s">
        <v>4008</v>
      </c>
      <c r="BQ19" s="2"/>
      <c r="BR19" s="3"/>
      <c r="BS19" s="3"/>
      <c r="BT19" s="3"/>
      <c r="BU19" s="3"/>
    </row>
    <row r="20" spans="1:73" ht="409.5">
      <c r="A20" s="69" t="s">
        <v>233</v>
      </c>
      <c r="B20" s="70"/>
      <c r="C20" s="70"/>
      <c r="D20" s="71">
        <v>580.4241435562806</v>
      </c>
      <c r="E20" s="73"/>
      <c r="F20" s="103" t="s">
        <v>1842</v>
      </c>
      <c r="G20" s="70"/>
      <c r="H20" s="51" t="s">
        <v>734</v>
      </c>
      <c r="I20" s="75"/>
      <c r="J20" s="75"/>
      <c r="K20" s="51" t="s">
        <v>734</v>
      </c>
      <c r="L20" s="78">
        <v>291.79468183292175</v>
      </c>
      <c r="M20" s="79">
        <v>7435.56201171875</v>
      </c>
      <c r="N20" s="79">
        <v>1379.9197998046875</v>
      </c>
      <c r="O20" s="80"/>
      <c r="P20" s="81"/>
      <c r="Q20" s="81"/>
      <c r="R20" s="89"/>
      <c r="S20" s="49">
        <v>1</v>
      </c>
      <c r="T20" s="49">
        <v>1</v>
      </c>
      <c r="U20" s="50">
        <v>0</v>
      </c>
      <c r="V20" s="50">
        <v>0</v>
      </c>
      <c r="W20" s="50">
        <v>0.002</v>
      </c>
      <c r="X20" s="50">
        <v>0.999999</v>
      </c>
      <c r="Y20" s="50">
        <v>0</v>
      </c>
      <c r="Z20" s="50" t="s">
        <v>2322</v>
      </c>
      <c r="AA20" s="76">
        <v>20</v>
      </c>
      <c r="AB20" s="76"/>
      <c r="AC20" s="77"/>
      <c r="AD20" s="83" t="s">
        <v>1824</v>
      </c>
      <c r="AE20" s="85" t="s">
        <v>1223</v>
      </c>
      <c r="AF20" s="83" t="s">
        <v>734</v>
      </c>
      <c r="AG20" s="83" t="s">
        <v>716</v>
      </c>
      <c r="AH20" s="83"/>
      <c r="AI20" s="83" t="s">
        <v>2307</v>
      </c>
      <c r="AJ20" s="87">
        <v>43277.52908564815</v>
      </c>
      <c r="AK20" s="85" t="s">
        <v>1842</v>
      </c>
      <c r="AL20" s="85" t="s">
        <v>1223</v>
      </c>
      <c r="AM20" s="83">
        <v>2348</v>
      </c>
      <c r="AN20" s="83">
        <v>759</v>
      </c>
      <c r="AO20" s="83">
        <v>2943</v>
      </c>
      <c r="AP20" s="83"/>
      <c r="AQ20" s="83"/>
      <c r="AR20" s="83"/>
      <c r="AS20" s="83"/>
      <c r="AT20" s="83"/>
      <c r="AU20" s="83"/>
      <c r="AV20" s="83"/>
      <c r="AW20" s="83" t="str">
        <f>REPLACE(INDEX(GroupVertices[Group],MATCH(Vertices[[#This Row],[Vertex]],GroupVertices[Vertex],0)),1,1,"")</f>
        <v>1</v>
      </c>
      <c r="AX20" s="49">
        <v>0</v>
      </c>
      <c r="AY20" s="50">
        <v>0</v>
      </c>
      <c r="AZ20" s="49">
        <v>2</v>
      </c>
      <c r="BA20" s="50">
        <v>5.882352941176471</v>
      </c>
      <c r="BB20" s="49">
        <v>0</v>
      </c>
      <c r="BC20" s="50">
        <v>0</v>
      </c>
      <c r="BD20" s="49">
        <v>32</v>
      </c>
      <c r="BE20" s="50">
        <v>94.11764705882354</v>
      </c>
      <c r="BF20" s="49">
        <v>34</v>
      </c>
      <c r="BG20" s="49"/>
      <c r="BH20" s="49"/>
      <c r="BI20" s="49"/>
      <c r="BJ20" s="49"/>
      <c r="BK20" s="49"/>
      <c r="BL20" s="49"/>
      <c r="BM20" s="112" t="s">
        <v>3531</v>
      </c>
      <c r="BN20" s="112" t="s">
        <v>3531</v>
      </c>
      <c r="BO20" s="112" t="s">
        <v>4009</v>
      </c>
      <c r="BP20" s="112" t="s">
        <v>4009</v>
      </c>
      <c r="BQ20" s="2"/>
      <c r="BR20" s="3"/>
      <c r="BS20" s="3"/>
      <c r="BT20" s="3"/>
      <c r="BU20" s="3"/>
    </row>
    <row r="21" spans="1:73" ht="345">
      <c r="A21" s="69" t="s">
        <v>234</v>
      </c>
      <c r="B21" s="70"/>
      <c r="C21" s="70"/>
      <c r="D21" s="71">
        <v>529.5269168026101</v>
      </c>
      <c r="E21" s="73"/>
      <c r="F21" s="103" t="s">
        <v>1843</v>
      </c>
      <c r="G21" s="70"/>
      <c r="H21" s="51" t="s">
        <v>735</v>
      </c>
      <c r="I21" s="75"/>
      <c r="J21" s="75"/>
      <c r="K21" s="51" t="s">
        <v>735</v>
      </c>
      <c r="L21" s="78">
        <v>252.88904687071266</v>
      </c>
      <c r="M21" s="79">
        <v>1064.32275390625</v>
      </c>
      <c r="N21" s="79">
        <v>1379.9197998046875</v>
      </c>
      <c r="O21" s="80"/>
      <c r="P21" s="81"/>
      <c r="Q21" s="81"/>
      <c r="R21" s="89"/>
      <c r="S21" s="49">
        <v>1</v>
      </c>
      <c r="T21" s="49">
        <v>1</v>
      </c>
      <c r="U21" s="50">
        <v>0</v>
      </c>
      <c r="V21" s="50">
        <v>0</v>
      </c>
      <c r="W21" s="50">
        <v>0.002</v>
      </c>
      <c r="X21" s="50">
        <v>0.999999</v>
      </c>
      <c r="Y21" s="50">
        <v>0</v>
      </c>
      <c r="Z21" s="50" t="s">
        <v>2322</v>
      </c>
      <c r="AA21" s="76">
        <v>21</v>
      </c>
      <c r="AB21" s="76"/>
      <c r="AC21" s="77"/>
      <c r="AD21" s="83" t="s">
        <v>1824</v>
      </c>
      <c r="AE21" s="85" t="s">
        <v>1224</v>
      </c>
      <c r="AF21" s="83" t="s">
        <v>735</v>
      </c>
      <c r="AG21" s="83" t="s">
        <v>716</v>
      </c>
      <c r="AH21" s="83"/>
      <c r="AI21" s="83" t="s">
        <v>2307</v>
      </c>
      <c r="AJ21" s="87">
        <v>43277.742418981485</v>
      </c>
      <c r="AK21" s="85" t="s">
        <v>1843</v>
      </c>
      <c r="AL21" s="85" t="s">
        <v>1224</v>
      </c>
      <c r="AM21" s="83">
        <v>2036</v>
      </c>
      <c r="AN21" s="83">
        <v>100</v>
      </c>
      <c r="AO21" s="83">
        <v>773</v>
      </c>
      <c r="AP21" s="83"/>
      <c r="AQ21" s="83"/>
      <c r="AR21" s="83"/>
      <c r="AS21" s="83"/>
      <c r="AT21" s="83"/>
      <c r="AU21" s="83"/>
      <c r="AV21" s="83"/>
      <c r="AW21" s="83" t="str">
        <f>REPLACE(INDEX(GroupVertices[Group],MATCH(Vertices[[#This Row],[Vertex]],GroupVertices[Vertex],0)),1,1,"")</f>
        <v>1</v>
      </c>
      <c r="AX21" s="49">
        <v>1</v>
      </c>
      <c r="AY21" s="50">
        <v>4</v>
      </c>
      <c r="AZ21" s="49">
        <v>1</v>
      </c>
      <c r="BA21" s="50">
        <v>4</v>
      </c>
      <c r="BB21" s="49">
        <v>0</v>
      </c>
      <c r="BC21" s="50">
        <v>0</v>
      </c>
      <c r="BD21" s="49">
        <v>23</v>
      </c>
      <c r="BE21" s="50">
        <v>92</v>
      </c>
      <c r="BF21" s="49">
        <v>25</v>
      </c>
      <c r="BG21" s="49"/>
      <c r="BH21" s="49"/>
      <c r="BI21" s="49"/>
      <c r="BJ21" s="49"/>
      <c r="BK21" s="49"/>
      <c r="BL21" s="49"/>
      <c r="BM21" s="112" t="s">
        <v>3532</v>
      </c>
      <c r="BN21" s="112" t="s">
        <v>3532</v>
      </c>
      <c r="BO21" s="112" t="s">
        <v>4010</v>
      </c>
      <c r="BP21" s="112" t="s">
        <v>4010</v>
      </c>
      <c r="BQ21" s="2"/>
      <c r="BR21" s="3"/>
      <c r="BS21" s="3"/>
      <c r="BT21" s="3"/>
      <c r="BU21" s="3"/>
    </row>
    <row r="22" spans="1:73" ht="409.5">
      <c r="A22" s="69" t="s">
        <v>235</v>
      </c>
      <c r="B22" s="70"/>
      <c r="C22" s="70"/>
      <c r="D22" s="71">
        <v>208.80913539967372</v>
      </c>
      <c r="E22" s="73"/>
      <c r="F22" s="103" t="s">
        <v>1844</v>
      </c>
      <c r="G22" s="70"/>
      <c r="H22" s="51" t="s">
        <v>736</v>
      </c>
      <c r="I22" s="75"/>
      <c r="J22" s="75"/>
      <c r="K22" s="51" t="s">
        <v>736</v>
      </c>
      <c r="L22" s="78">
        <v>7.733667589613111</v>
      </c>
      <c r="M22" s="79">
        <v>4437.33154296875</v>
      </c>
      <c r="N22" s="79">
        <v>9584.3017578125</v>
      </c>
      <c r="O22" s="80"/>
      <c r="P22" s="81"/>
      <c r="Q22" s="81"/>
      <c r="R22" s="89"/>
      <c r="S22" s="49">
        <v>1</v>
      </c>
      <c r="T22" s="49">
        <v>1</v>
      </c>
      <c r="U22" s="50">
        <v>0</v>
      </c>
      <c r="V22" s="50">
        <v>0</v>
      </c>
      <c r="W22" s="50">
        <v>0.002</v>
      </c>
      <c r="X22" s="50">
        <v>0.999999</v>
      </c>
      <c r="Y22" s="50">
        <v>0</v>
      </c>
      <c r="Z22" s="50" t="s">
        <v>2322</v>
      </c>
      <c r="AA22" s="76">
        <v>22</v>
      </c>
      <c r="AB22" s="76"/>
      <c r="AC22" s="77"/>
      <c r="AD22" s="83" t="s">
        <v>1824</v>
      </c>
      <c r="AE22" s="85" t="s">
        <v>1225</v>
      </c>
      <c r="AF22" s="83" t="s">
        <v>736</v>
      </c>
      <c r="AG22" s="83" t="s">
        <v>716</v>
      </c>
      <c r="AH22" s="83"/>
      <c r="AI22" s="83" t="s">
        <v>2307</v>
      </c>
      <c r="AJ22" s="87">
        <v>43277.916817129626</v>
      </c>
      <c r="AK22" s="85" t="s">
        <v>1844</v>
      </c>
      <c r="AL22" s="85" t="s">
        <v>1225</v>
      </c>
      <c r="AM22" s="83">
        <v>70</v>
      </c>
      <c r="AN22" s="83">
        <v>8</v>
      </c>
      <c r="AO22" s="83">
        <v>36</v>
      </c>
      <c r="AP22" s="83"/>
      <c r="AQ22" s="83"/>
      <c r="AR22" s="83"/>
      <c r="AS22" s="83"/>
      <c r="AT22" s="83"/>
      <c r="AU22" s="83"/>
      <c r="AV22" s="83"/>
      <c r="AW22" s="83" t="str">
        <f>REPLACE(INDEX(GroupVertices[Group],MATCH(Vertices[[#This Row],[Vertex]],GroupVertices[Vertex],0)),1,1,"")</f>
        <v>1</v>
      </c>
      <c r="AX22" s="49">
        <v>0</v>
      </c>
      <c r="AY22" s="50">
        <v>0</v>
      </c>
      <c r="AZ22" s="49">
        <v>0</v>
      </c>
      <c r="BA22" s="50">
        <v>0</v>
      </c>
      <c r="BB22" s="49">
        <v>0</v>
      </c>
      <c r="BC22" s="50">
        <v>0</v>
      </c>
      <c r="BD22" s="49">
        <v>28</v>
      </c>
      <c r="BE22" s="50">
        <v>100</v>
      </c>
      <c r="BF22" s="49">
        <v>28</v>
      </c>
      <c r="BG22" s="49"/>
      <c r="BH22" s="49"/>
      <c r="BI22" s="49"/>
      <c r="BJ22" s="49"/>
      <c r="BK22" s="49" t="s">
        <v>3392</v>
      </c>
      <c r="BL22" s="49" t="s">
        <v>3392</v>
      </c>
      <c r="BM22" s="112" t="s">
        <v>3533</v>
      </c>
      <c r="BN22" s="112" t="s">
        <v>3533</v>
      </c>
      <c r="BO22" s="112" t="s">
        <v>4011</v>
      </c>
      <c r="BP22" s="112" t="s">
        <v>4011</v>
      </c>
      <c r="BQ22" s="2"/>
      <c r="BR22" s="3"/>
      <c r="BS22" s="3"/>
      <c r="BT22" s="3"/>
      <c r="BU22" s="3"/>
    </row>
    <row r="23" spans="1:73" ht="345">
      <c r="A23" s="69" t="s">
        <v>236</v>
      </c>
      <c r="B23" s="70"/>
      <c r="C23" s="70"/>
      <c r="D23" s="71">
        <v>257.74877650897224</v>
      </c>
      <c r="E23" s="73"/>
      <c r="F23" s="103" t="s">
        <v>1845</v>
      </c>
      <c r="G23" s="70"/>
      <c r="H23" s="51" t="s">
        <v>737</v>
      </c>
      <c r="I23" s="75"/>
      <c r="J23" s="75"/>
      <c r="K23" s="51" t="s">
        <v>737</v>
      </c>
      <c r="L23" s="78">
        <v>45.142931976352614</v>
      </c>
      <c r="M23" s="79">
        <v>5186.88916015625</v>
      </c>
      <c r="N23" s="79">
        <v>5723.416015625</v>
      </c>
      <c r="O23" s="80"/>
      <c r="P23" s="81"/>
      <c r="Q23" s="81"/>
      <c r="R23" s="89"/>
      <c r="S23" s="49">
        <v>1</v>
      </c>
      <c r="T23" s="49">
        <v>1</v>
      </c>
      <c r="U23" s="50">
        <v>0</v>
      </c>
      <c r="V23" s="50">
        <v>0</v>
      </c>
      <c r="W23" s="50">
        <v>0.002</v>
      </c>
      <c r="X23" s="50">
        <v>0.999999</v>
      </c>
      <c r="Y23" s="50">
        <v>0</v>
      </c>
      <c r="Z23" s="50" t="s">
        <v>2322</v>
      </c>
      <c r="AA23" s="76">
        <v>23</v>
      </c>
      <c r="AB23" s="76"/>
      <c r="AC23" s="77"/>
      <c r="AD23" s="83" t="s">
        <v>1824</v>
      </c>
      <c r="AE23" s="85" t="s">
        <v>1226</v>
      </c>
      <c r="AF23" s="83" t="s">
        <v>737</v>
      </c>
      <c r="AG23" s="83" t="s">
        <v>716</v>
      </c>
      <c r="AH23" s="83"/>
      <c r="AI23" s="83" t="s">
        <v>2307</v>
      </c>
      <c r="AJ23" s="87">
        <v>43278.186527777776</v>
      </c>
      <c r="AK23" s="85" t="s">
        <v>1845</v>
      </c>
      <c r="AL23" s="85" t="s">
        <v>1226</v>
      </c>
      <c r="AM23" s="83">
        <v>370</v>
      </c>
      <c r="AN23" s="83">
        <v>13</v>
      </c>
      <c r="AO23" s="83">
        <v>110</v>
      </c>
      <c r="AP23" s="83"/>
      <c r="AQ23" s="83"/>
      <c r="AR23" s="83"/>
      <c r="AS23" s="83"/>
      <c r="AT23" s="83"/>
      <c r="AU23" s="83"/>
      <c r="AV23" s="83"/>
      <c r="AW23" s="83" t="str">
        <f>REPLACE(INDEX(GroupVertices[Group],MATCH(Vertices[[#This Row],[Vertex]],GroupVertices[Vertex],0)),1,1,"")</f>
        <v>1</v>
      </c>
      <c r="AX23" s="49">
        <v>2</v>
      </c>
      <c r="AY23" s="50">
        <v>10.526315789473685</v>
      </c>
      <c r="AZ23" s="49">
        <v>1</v>
      </c>
      <c r="BA23" s="50">
        <v>5.2631578947368425</v>
      </c>
      <c r="BB23" s="49">
        <v>0</v>
      </c>
      <c r="BC23" s="50">
        <v>0</v>
      </c>
      <c r="BD23" s="49">
        <v>16</v>
      </c>
      <c r="BE23" s="50">
        <v>84.21052631578948</v>
      </c>
      <c r="BF23" s="49">
        <v>19</v>
      </c>
      <c r="BG23" s="49"/>
      <c r="BH23" s="49"/>
      <c r="BI23" s="49"/>
      <c r="BJ23" s="49"/>
      <c r="BK23" s="49"/>
      <c r="BL23" s="49"/>
      <c r="BM23" s="112" t="s">
        <v>3534</v>
      </c>
      <c r="BN23" s="112" t="s">
        <v>3534</v>
      </c>
      <c r="BO23" s="112" t="s">
        <v>4012</v>
      </c>
      <c r="BP23" s="112" t="s">
        <v>4012</v>
      </c>
      <c r="BQ23" s="2"/>
      <c r="BR23" s="3"/>
      <c r="BS23" s="3"/>
      <c r="BT23" s="3"/>
      <c r="BU23" s="3"/>
    </row>
    <row r="24" spans="1:73" ht="409.5">
      <c r="A24" s="69" t="s">
        <v>237</v>
      </c>
      <c r="B24" s="70"/>
      <c r="C24" s="70"/>
      <c r="D24" s="71">
        <v>446.8189233278956</v>
      </c>
      <c r="E24" s="73"/>
      <c r="F24" s="103" t="s">
        <v>1846</v>
      </c>
      <c r="G24" s="70"/>
      <c r="H24" s="51" t="s">
        <v>738</v>
      </c>
      <c r="I24" s="75"/>
      <c r="J24" s="75"/>
      <c r="K24" s="51" t="s">
        <v>738</v>
      </c>
      <c r="L24" s="78">
        <v>189.6673900571229</v>
      </c>
      <c r="M24" s="79">
        <v>2563.43798828125</v>
      </c>
      <c r="N24" s="79">
        <v>1862.5308837890625</v>
      </c>
      <c r="O24" s="80"/>
      <c r="P24" s="81"/>
      <c r="Q24" s="81"/>
      <c r="R24" s="89"/>
      <c r="S24" s="49">
        <v>1</v>
      </c>
      <c r="T24" s="49">
        <v>1</v>
      </c>
      <c r="U24" s="50">
        <v>0</v>
      </c>
      <c r="V24" s="50">
        <v>0</v>
      </c>
      <c r="W24" s="50">
        <v>0.002</v>
      </c>
      <c r="X24" s="50">
        <v>0.999999</v>
      </c>
      <c r="Y24" s="50">
        <v>0</v>
      </c>
      <c r="Z24" s="50" t="s">
        <v>2322</v>
      </c>
      <c r="AA24" s="76">
        <v>24</v>
      </c>
      <c r="AB24" s="76"/>
      <c r="AC24" s="77"/>
      <c r="AD24" s="83" t="s">
        <v>1824</v>
      </c>
      <c r="AE24" s="85" t="s">
        <v>1227</v>
      </c>
      <c r="AF24" s="83" t="s">
        <v>738</v>
      </c>
      <c r="AG24" s="83" t="s">
        <v>716</v>
      </c>
      <c r="AH24" s="83"/>
      <c r="AI24" s="83" t="s">
        <v>2307</v>
      </c>
      <c r="AJ24" s="87">
        <v>43278.260416666664</v>
      </c>
      <c r="AK24" s="85" t="s">
        <v>1846</v>
      </c>
      <c r="AL24" s="85" t="s">
        <v>1227</v>
      </c>
      <c r="AM24" s="83">
        <v>1529</v>
      </c>
      <c r="AN24" s="83">
        <v>22</v>
      </c>
      <c r="AO24" s="83">
        <v>219</v>
      </c>
      <c r="AP24" s="83"/>
      <c r="AQ24" s="83"/>
      <c r="AR24" s="83"/>
      <c r="AS24" s="83"/>
      <c r="AT24" s="83"/>
      <c r="AU24" s="83"/>
      <c r="AV24" s="83"/>
      <c r="AW24" s="83" t="str">
        <f>REPLACE(INDEX(GroupVertices[Group],MATCH(Vertices[[#This Row],[Vertex]],GroupVertices[Vertex],0)),1,1,"")</f>
        <v>1</v>
      </c>
      <c r="AX24" s="49">
        <v>2</v>
      </c>
      <c r="AY24" s="50">
        <v>7.407407407407407</v>
      </c>
      <c r="AZ24" s="49">
        <v>0</v>
      </c>
      <c r="BA24" s="50">
        <v>0</v>
      </c>
      <c r="BB24" s="49">
        <v>0</v>
      </c>
      <c r="BC24" s="50">
        <v>0</v>
      </c>
      <c r="BD24" s="49">
        <v>25</v>
      </c>
      <c r="BE24" s="50">
        <v>92.5925925925926</v>
      </c>
      <c r="BF24" s="49">
        <v>27</v>
      </c>
      <c r="BG24" s="49"/>
      <c r="BH24" s="49"/>
      <c r="BI24" s="49"/>
      <c r="BJ24" s="49"/>
      <c r="BK24" s="49"/>
      <c r="BL24" s="49"/>
      <c r="BM24" s="112" t="s">
        <v>3535</v>
      </c>
      <c r="BN24" s="112" t="s">
        <v>3535</v>
      </c>
      <c r="BO24" s="112" t="s">
        <v>4013</v>
      </c>
      <c r="BP24" s="112" t="s">
        <v>4013</v>
      </c>
      <c r="BQ24" s="2"/>
      <c r="BR24" s="3"/>
      <c r="BS24" s="3"/>
      <c r="BT24" s="3"/>
      <c r="BU24" s="3"/>
    </row>
    <row r="25" spans="1:73" ht="15">
      <c r="A25" s="69" t="s">
        <v>238</v>
      </c>
      <c r="B25" s="70"/>
      <c r="C25" s="70"/>
      <c r="D25" s="71">
        <v>223.6541598694943</v>
      </c>
      <c r="E25" s="73"/>
      <c r="F25" s="103" t="s">
        <v>1847</v>
      </c>
      <c r="G25" s="70"/>
      <c r="H25" s="74"/>
      <c r="I25" s="75"/>
      <c r="J25" s="75"/>
      <c r="K25" s="74"/>
      <c r="L25" s="78">
        <v>19.08114445359076</v>
      </c>
      <c r="M25" s="79">
        <v>1439.1015625</v>
      </c>
      <c r="N25" s="79">
        <v>8619.080078125</v>
      </c>
      <c r="O25" s="80"/>
      <c r="P25" s="81"/>
      <c r="Q25" s="81"/>
      <c r="R25" s="89"/>
      <c r="S25" s="49">
        <v>1</v>
      </c>
      <c r="T25" s="49">
        <v>1</v>
      </c>
      <c r="U25" s="50">
        <v>0</v>
      </c>
      <c r="V25" s="50">
        <v>0</v>
      </c>
      <c r="W25" s="50">
        <v>0.002</v>
      </c>
      <c r="X25" s="50">
        <v>0.999999</v>
      </c>
      <c r="Y25" s="50">
        <v>0</v>
      </c>
      <c r="Z25" s="50" t="s">
        <v>2322</v>
      </c>
      <c r="AA25" s="76">
        <v>25</v>
      </c>
      <c r="AB25" s="76"/>
      <c r="AC25" s="77"/>
      <c r="AD25" s="83" t="s">
        <v>1824</v>
      </c>
      <c r="AE25" s="85" t="s">
        <v>1228</v>
      </c>
      <c r="AF25" s="83"/>
      <c r="AG25" s="83" t="s">
        <v>716</v>
      </c>
      <c r="AH25" s="83"/>
      <c r="AI25" s="83" t="s">
        <v>2307</v>
      </c>
      <c r="AJ25" s="87">
        <v>43278.890555555554</v>
      </c>
      <c r="AK25" s="85" t="s">
        <v>1847</v>
      </c>
      <c r="AL25" s="85" t="s">
        <v>1228</v>
      </c>
      <c r="AM25" s="83">
        <v>161</v>
      </c>
      <c r="AN25" s="83">
        <v>4</v>
      </c>
      <c r="AO25" s="83">
        <v>17</v>
      </c>
      <c r="AP25" s="83"/>
      <c r="AQ25" s="83"/>
      <c r="AR25" s="83"/>
      <c r="AS25" s="83"/>
      <c r="AT25" s="83"/>
      <c r="AU25" s="83"/>
      <c r="AV25" s="83"/>
      <c r="AW25" s="83" t="str">
        <f>REPLACE(INDEX(GroupVertices[Group],MATCH(Vertices[[#This Row],[Vertex]],GroupVertices[Vertex],0)),1,1,"")</f>
        <v>1</v>
      </c>
      <c r="AX25" s="49"/>
      <c r="AY25" s="50"/>
      <c r="AZ25" s="49"/>
      <c r="BA25" s="50"/>
      <c r="BB25" s="49"/>
      <c r="BC25" s="50"/>
      <c r="BD25" s="49"/>
      <c r="BE25" s="50"/>
      <c r="BF25" s="49"/>
      <c r="BG25" s="49"/>
      <c r="BH25" s="49"/>
      <c r="BI25" s="49"/>
      <c r="BJ25" s="49"/>
      <c r="BK25" s="49"/>
      <c r="BL25" s="49"/>
      <c r="BM25" s="112" t="s">
        <v>2306</v>
      </c>
      <c r="BN25" s="112" t="s">
        <v>2306</v>
      </c>
      <c r="BO25" s="112" t="s">
        <v>2306</v>
      </c>
      <c r="BP25" s="112" t="s">
        <v>2306</v>
      </c>
      <c r="BQ25" s="2"/>
      <c r="BR25" s="3"/>
      <c r="BS25" s="3"/>
      <c r="BT25" s="3"/>
      <c r="BU25" s="3"/>
    </row>
    <row r="26" spans="1:73" ht="15">
      <c r="A26" s="69" t="s">
        <v>239</v>
      </c>
      <c r="B26" s="70"/>
      <c r="C26" s="70"/>
      <c r="D26" s="71">
        <v>271.61500815660685</v>
      </c>
      <c r="E26" s="73"/>
      <c r="F26" s="103" t="s">
        <v>1848</v>
      </c>
      <c r="G26" s="70"/>
      <c r="H26" s="74" t="s">
        <v>739</v>
      </c>
      <c r="I26" s="75"/>
      <c r="J26" s="75"/>
      <c r="K26" s="74" t="s">
        <v>739</v>
      </c>
      <c r="L26" s="78">
        <v>55.742223552595476</v>
      </c>
      <c r="M26" s="79">
        <v>7435.56201171875</v>
      </c>
      <c r="N26" s="79">
        <v>5240.8056640625</v>
      </c>
      <c r="O26" s="80"/>
      <c r="P26" s="81"/>
      <c r="Q26" s="81"/>
      <c r="R26" s="89"/>
      <c r="S26" s="49">
        <v>1</v>
      </c>
      <c r="T26" s="49">
        <v>1</v>
      </c>
      <c r="U26" s="50">
        <v>0</v>
      </c>
      <c r="V26" s="50">
        <v>0</v>
      </c>
      <c r="W26" s="50">
        <v>0.002</v>
      </c>
      <c r="X26" s="50">
        <v>0.999999</v>
      </c>
      <c r="Y26" s="50">
        <v>0</v>
      </c>
      <c r="Z26" s="50" t="s">
        <v>2322</v>
      </c>
      <c r="AA26" s="76">
        <v>26</v>
      </c>
      <c r="AB26" s="76"/>
      <c r="AC26" s="77"/>
      <c r="AD26" s="83" t="s">
        <v>1824</v>
      </c>
      <c r="AE26" s="85" t="s">
        <v>1229</v>
      </c>
      <c r="AF26" s="83" t="s">
        <v>739</v>
      </c>
      <c r="AG26" s="83" t="s">
        <v>716</v>
      </c>
      <c r="AH26" s="83"/>
      <c r="AI26" s="83" t="s">
        <v>2307</v>
      </c>
      <c r="AJ26" s="87">
        <v>43278.97574074074</v>
      </c>
      <c r="AK26" s="85" t="s">
        <v>1848</v>
      </c>
      <c r="AL26" s="85" t="s">
        <v>1229</v>
      </c>
      <c r="AM26" s="83">
        <v>455</v>
      </c>
      <c r="AN26" s="83">
        <v>3</v>
      </c>
      <c r="AO26" s="83">
        <v>129</v>
      </c>
      <c r="AP26" s="83"/>
      <c r="AQ26" s="83"/>
      <c r="AR26" s="83"/>
      <c r="AS26" s="83"/>
      <c r="AT26" s="83"/>
      <c r="AU26" s="83"/>
      <c r="AV26" s="83"/>
      <c r="AW26" s="83" t="str">
        <f>REPLACE(INDEX(GroupVertices[Group],MATCH(Vertices[[#This Row],[Vertex]],GroupVertices[Vertex],0)),1,1,"")</f>
        <v>1</v>
      </c>
      <c r="AX26" s="49">
        <v>1</v>
      </c>
      <c r="AY26" s="50">
        <v>5.2631578947368425</v>
      </c>
      <c r="AZ26" s="49">
        <v>0</v>
      </c>
      <c r="BA26" s="50">
        <v>0</v>
      </c>
      <c r="BB26" s="49">
        <v>0</v>
      </c>
      <c r="BC26" s="50">
        <v>0</v>
      </c>
      <c r="BD26" s="49">
        <v>18</v>
      </c>
      <c r="BE26" s="50">
        <v>94.73684210526316</v>
      </c>
      <c r="BF26" s="49">
        <v>19</v>
      </c>
      <c r="BG26" s="49"/>
      <c r="BH26" s="49"/>
      <c r="BI26" s="49"/>
      <c r="BJ26" s="49"/>
      <c r="BK26" s="49" t="s">
        <v>3392</v>
      </c>
      <c r="BL26" s="49" t="s">
        <v>3392</v>
      </c>
      <c r="BM26" s="112" t="s">
        <v>3536</v>
      </c>
      <c r="BN26" s="112" t="s">
        <v>3536</v>
      </c>
      <c r="BO26" s="112" t="s">
        <v>4014</v>
      </c>
      <c r="BP26" s="112" t="s">
        <v>4014</v>
      </c>
      <c r="BQ26" s="2"/>
      <c r="BR26" s="3"/>
      <c r="BS26" s="3"/>
      <c r="BT26" s="3"/>
      <c r="BU26" s="3"/>
    </row>
    <row r="27" spans="1:73" ht="15">
      <c r="A27" s="69" t="s">
        <v>240</v>
      </c>
      <c r="B27" s="70"/>
      <c r="C27" s="70"/>
      <c r="D27" s="71">
        <v>221.69657422512233</v>
      </c>
      <c r="E27" s="73"/>
      <c r="F27" s="103" t="s">
        <v>1849</v>
      </c>
      <c r="G27" s="70"/>
      <c r="H27" s="74" t="s">
        <v>740</v>
      </c>
      <c r="I27" s="75"/>
      <c r="J27" s="75"/>
      <c r="K27" s="74" t="s">
        <v>740</v>
      </c>
      <c r="L27" s="78">
        <v>17.58477387812118</v>
      </c>
      <c r="M27" s="79">
        <v>6686.0048828125</v>
      </c>
      <c r="N27" s="79">
        <v>9101.69140625</v>
      </c>
      <c r="O27" s="80"/>
      <c r="P27" s="81"/>
      <c r="Q27" s="81"/>
      <c r="R27" s="89"/>
      <c r="S27" s="49">
        <v>1</v>
      </c>
      <c r="T27" s="49">
        <v>1</v>
      </c>
      <c r="U27" s="50">
        <v>0</v>
      </c>
      <c r="V27" s="50">
        <v>0</v>
      </c>
      <c r="W27" s="50">
        <v>0.002</v>
      </c>
      <c r="X27" s="50">
        <v>0.999999</v>
      </c>
      <c r="Y27" s="50">
        <v>0</v>
      </c>
      <c r="Z27" s="50" t="s">
        <v>2322</v>
      </c>
      <c r="AA27" s="76">
        <v>27</v>
      </c>
      <c r="AB27" s="76"/>
      <c r="AC27" s="77"/>
      <c r="AD27" s="83" t="s">
        <v>1824</v>
      </c>
      <c r="AE27" s="85" t="s">
        <v>1230</v>
      </c>
      <c r="AF27" s="83" t="s">
        <v>740</v>
      </c>
      <c r="AG27" s="83" t="s">
        <v>716</v>
      </c>
      <c r="AH27" s="83"/>
      <c r="AI27" s="83" t="s">
        <v>2307</v>
      </c>
      <c r="AJ27" s="87">
        <v>43279.29050925926</v>
      </c>
      <c r="AK27" s="85" t="s">
        <v>1849</v>
      </c>
      <c r="AL27" s="85" t="s">
        <v>1230</v>
      </c>
      <c r="AM27" s="83">
        <v>149</v>
      </c>
      <c r="AN27" s="83">
        <v>2</v>
      </c>
      <c r="AO27" s="83">
        <v>22</v>
      </c>
      <c r="AP27" s="83"/>
      <c r="AQ27" s="83"/>
      <c r="AR27" s="83"/>
      <c r="AS27" s="83"/>
      <c r="AT27" s="83"/>
      <c r="AU27" s="83"/>
      <c r="AV27" s="83"/>
      <c r="AW27" s="83" t="str">
        <f>REPLACE(INDEX(GroupVertices[Group],MATCH(Vertices[[#This Row],[Vertex]],GroupVertices[Vertex],0)),1,1,"")</f>
        <v>1</v>
      </c>
      <c r="AX27" s="49">
        <v>0</v>
      </c>
      <c r="AY27" s="50">
        <v>0</v>
      </c>
      <c r="AZ27" s="49">
        <v>2</v>
      </c>
      <c r="BA27" s="50">
        <v>8.333333333333334</v>
      </c>
      <c r="BB27" s="49">
        <v>0</v>
      </c>
      <c r="BC27" s="50">
        <v>0</v>
      </c>
      <c r="BD27" s="49">
        <v>22</v>
      </c>
      <c r="BE27" s="50">
        <v>91.66666666666667</v>
      </c>
      <c r="BF27" s="49">
        <v>24</v>
      </c>
      <c r="BG27" s="49"/>
      <c r="BH27" s="49"/>
      <c r="BI27" s="49"/>
      <c r="BJ27" s="49"/>
      <c r="BK27" s="49" t="s">
        <v>3428</v>
      </c>
      <c r="BL27" s="49" t="s">
        <v>3428</v>
      </c>
      <c r="BM27" s="112" t="s">
        <v>3537</v>
      </c>
      <c r="BN27" s="112" t="s">
        <v>3537</v>
      </c>
      <c r="BO27" s="112" t="s">
        <v>4015</v>
      </c>
      <c r="BP27" s="112" t="s">
        <v>4015</v>
      </c>
      <c r="BQ27" s="2"/>
      <c r="BR27" s="3"/>
      <c r="BS27" s="3"/>
      <c r="BT27" s="3"/>
      <c r="BU27" s="3"/>
    </row>
    <row r="28" spans="1:73" ht="300">
      <c r="A28" s="69" t="s">
        <v>241</v>
      </c>
      <c r="B28" s="70"/>
      <c r="C28" s="70"/>
      <c r="D28" s="71">
        <v>332.46329526916804</v>
      </c>
      <c r="E28" s="73"/>
      <c r="F28" s="103" t="s">
        <v>1850</v>
      </c>
      <c r="G28" s="70"/>
      <c r="H28" s="51" t="s">
        <v>741</v>
      </c>
      <c r="I28" s="75"/>
      <c r="J28" s="75"/>
      <c r="K28" s="51" t="s">
        <v>741</v>
      </c>
      <c r="L28" s="78">
        <v>102.25440894010826</v>
      </c>
      <c r="M28" s="79">
        <v>7060.783203125</v>
      </c>
      <c r="N28" s="79">
        <v>3310.36279296875</v>
      </c>
      <c r="O28" s="80"/>
      <c r="P28" s="81"/>
      <c r="Q28" s="81"/>
      <c r="R28" s="89"/>
      <c r="S28" s="49">
        <v>1</v>
      </c>
      <c r="T28" s="49">
        <v>1</v>
      </c>
      <c r="U28" s="50">
        <v>0</v>
      </c>
      <c r="V28" s="50">
        <v>0</v>
      </c>
      <c r="W28" s="50">
        <v>0.002</v>
      </c>
      <c r="X28" s="50">
        <v>0.999999</v>
      </c>
      <c r="Y28" s="50">
        <v>0</v>
      </c>
      <c r="Z28" s="50" t="s">
        <v>2322</v>
      </c>
      <c r="AA28" s="76">
        <v>28</v>
      </c>
      <c r="AB28" s="76"/>
      <c r="AC28" s="77"/>
      <c r="AD28" s="83" t="s">
        <v>1824</v>
      </c>
      <c r="AE28" s="85" t="s">
        <v>1231</v>
      </c>
      <c r="AF28" s="83" t="s">
        <v>741</v>
      </c>
      <c r="AG28" s="83" t="s">
        <v>716</v>
      </c>
      <c r="AH28" s="83"/>
      <c r="AI28" s="83" t="s">
        <v>2307</v>
      </c>
      <c r="AJ28" s="87">
        <v>43279.466782407406</v>
      </c>
      <c r="AK28" s="85" t="s">
        <v>1850</v>
      </c>
      <c r="AL28" s="85" t="s">
        <v>1231</v>
      </c>
      <c r="AM28" s="83">
        <v>828</v>
      </c>
      <c r="AN28" s="83">
        <v>80</v>
      </c>
      <c r="AO28" s="83">
        <v>2034</v>
      </c>
      <c r="AP28" s="83"/>
      <c r="AQ28" s="83"/>
      <c r="AR28" s="83"/>
      <c r="AS28" s="83"/>
      <c r="AT28" s="83"/>
      <c r="AU28" s="83"/>
      <c r="AV28" s="83"/>
      <c r="AW28" s="83" t="str">
        <f>REPLACE(INDEX(GroupVertices[Group],MATCH(Vertices[[#This Row],[Vertex]],GroupVertices[Vertex],0)),1,1,"")</f>
        <v>1</v>
      </c>
      <c r="AX28" s="49">
        <v>0</v>
      </c>
      <c r="AY28" s="50">
        <v>0</v>
      </c>
      <c r="AZ28" s="49">
        <v>1</v>
      </c>
      <c r="BA28" s="50">
        <v>5.555555555555555</v>
      </c>
      <c r="BB28" s="49">
        <v>0</v>
      </c>
      <c r="BC28" s="50">
        <v>0</v>
      </c>
      <c r="BD28" s="49">
        <v>17</v>
      </c>
      <c r="BE28" s="50">
        <v>94.44444444444444</v>
      </c>
      <c r="BF28" s="49">
        <v>18</v>
      </c>
      <c r="BG28" s="49"/>
      <c r="BH28" s="49"/>
      <c r="BI28" s="49"/>
      <c r="BJ28" s="49"/>
      <c r="BK28" s="49" t="s">
        <v>3389</v>
      </c>
      <c r="BL28" s="49" t="s">
        <v>3389</v>
      </c>
      <c r="BM28" s="112" t="s">
        <v>3538</v>
      </c>
      <c r="BN28" s="112" t="s">
        <v>3538</v>
      </c>
      <c r="BO28" s="112" t="s">
        <v>4016</v>
      </c>
      <c r="BP28" s="112" t="s">
        <v>4016</v>
      </c>
      <c r="BQ28" s="2"/>
      <c r="BR28" s="3"/>
      <c r="BS28" s="3"/>
      <c r="BT28" s="3"/>
      <c r="BU28" s="3"/>
    </row>
    <row r="29" spans="1:73" ht="409.5">
      <c r="A29" s="69" t="s">
        <v>242</v>
      </c>
      <c r="B29" s="70"/>
      <c r="C29" s="70"/>
      <c r="D29" s="71">
        <v>277.97716150081567</v>
      </c>
      <c r="E29" s="73"/>
      <c r="F29" s="103" t="s">
        <v>1851</v>
      </c>
      <c r="G29" s="70"/>
      <c r="H29" s="51" t="s">
        <v>742</v>
      </c>
      <c r="I29" s="75"/>
      <c r="J29" s="75"/>
      <c r="K29" s="51" t="s">
        <v>742</v>
      </c>
      <c r="L29" s="78">
        <v>60.60542792287161</v>
      </c>
      <c r="M29" s="79">
        <v>4812.11083984375</v>
      </c>
      <c r="N29" s="79">
        <v>4758.1943359375</v>
      </c>
      <c r="O29" s="80"/>
      <c r="P29" s="81"/>
      <c r="Q29" s="81"/>
      <c r="R29" s="89"/>
      <c r="S29" s="49">
        <v>1</v>
      </c>
      <c r="T29" s="49">
        <v>1</v>
      </c>
      <c r="U29" s="50">
        <v>0</v>
      </c>
      <c r="V29" s="50">
        <v>0</v>
      </c>
      <c r="W29" s="50">
        <v>0.002</v>
      </c>
      <c r="X29" s="50">
        <v>0.999999</v>
      </c>
      <c r="Y29" s="50">
        <v>0</v>
      </c>
      <c r="Z29" s="50" t="s">
        <v>2322</v>
      </c>
      <c r="AA29" s="76">
        <v>29</v>
      </c>
      <c r="AB29" s="76"/>
      <c r="AC29" s="77"/>
      <c r="AD29" s="83" t="s">
        <v>1824</v>
      </c>
      <c r="AE29" s="85" t="s">
        <v>1232</v>
      </c>
      <c r="AF29" s="83" t="s">
        <v>742</v>
      </c>
      <c r="AG29" s="83" t="s">
        <v>716</v>
      </c>
      <c r="AH29" s="83"/>
      <c r="AI29" s="83" t="s">
        <v>2307</v>
      </c>
      <c r="AJ29" s="87">
        <v>43280.229166666664</v>
      </c>
      <c r="AK29" s="85" t="s">
        <v>1851</v>
      </c>
      <c r="AL29" s="85" t="s">
        <v>1232</v>
      </c>
      <c r="AM29" s="83">
        <v>494</v>
      </c>
      <c r="AN29" s="83">
        <v>15</v>
      </c>
      <c r="AO29" s="83">
        <v>271</v>
      </c>
      <c r="AP29" s="83"/>
      <c r="AQ29" s="83"/>
      <c r="AR29" s="83"/>
      <c r="AS29" s="83"/>
      <c r="AT29" s="83"/>
      <c r="AU29" s="83"/>
      <c r="AV29" s="83"/>
      <c r="AW29" s="83" t="str">
        <f>REPLACE(INDEX(GroupVertices[Group],MATCH(Vertices[[#This Row],[Vertex]],GroupVertices[Vertex],0)),1,1,"")</f>
        <v>1</v>
      </c>
      <c r="AX29" s="49">
        <v>0</v>
      </c>
      <c r="AY29" s="50">
        <v>0</v>
      </c>
      <c r="AZ29" s="49">
        <v>2</v>
      </c>
      <c r="BA29" s="50">
        <v>6.0606060606060606</v>
      </c>
      <c r="BB29" s="49">
        <v>0</v>
      </c>
      <c r="BC29" s="50">
        <v>0</v>
      </c>
      <c r="BD29" s="49">
        <v>31</v>
      </c>
      <c r="BE29" s="50">
        <v>93.93939393939394</v>
      </c>
      <c r="BF29" s="49">
        <v>33</v>
      </c>
      <c r="BG29" s="49"/>
      <c r="BH29" s="49"/>
      <c r="BI29" s="49"/>
      <c r="BJ29" s="49"/>
      <c r="BK29" s="49"/>
      <c r="BL29" s="49"/>
      <c r="BM29" s="112" t="s">
        <v>3539</v>
      </c>
      <c r="BN29" s="112" t="s">
        <v>3539</v>
      </c>
      <c r="BO29" s="112" t="s">
        <v>4017</v>
      </c>
      <c r="BP29" s="112" t="s">
        <v>4017</v>
      </c>
      <c r="BQ29" s="2"/>
      <c r="BR29" s="3"/>
      <c r="BS29" s="3"/>
      <c r="BT29" s="3"/>
      <c r="BU29" s="3"/>
    </row>
    <row r="30" spans="1:73" ht="165">
      <c r="A30" s="69" t="s">
        <v>243</v>
      </c>
      <c r="B30" s="70"/>
      <c r="C30" s="70"/>
      <c r="D30" s="71">
        <v>407.66721044045676</v>
      </c>
      <c r="E30" s="73"/>
      <c r="F30" s="103" t="s">
        <v>1852</v>
      </c>
      <c r="G30" s="70"/>
      <c r="H30" s="51" t="s">
        <v>743</v>
      </c>
      <c r="I30" s="75"/>
      <c r="J30" s="75"/>
      <c r="K30" s="51" t="s">
        <v>743</v>
      </c>
      <c r="L30" s="78">
        <v>159.7399785477313</v>
      </c>
      <c r="M30" s="79">
        <v>7060.783203125</v>
      </c>
      <c r="N30" s="79">
        <v>2345.14111328125</v>
      </c>
      <c r="O30" s="80"/>
      <c r="P30" s="81"/>
      <c r="Q30" s="81"/>
      <c r="R30" s="89"/>
      <c r="S30" s="49">
        <v>1</v>
      </c>
      <c r="T30" s="49">
        <v>1</v>
      </c>
      <c r="U30" s="50">
        <v>0</v>
      </c>
      <c r="V30" s="50">
        <v>0</v>
      </c>
      <c r="W30" s="50">
        <v>0.002</v>
      </c>
      <c r="X30" s="50">
        <v>0.999999</v>
      </c>
      <c r="Y30" s="50">
        <v>0</v>
      </c>
      <c r="Z30" s="50" t="s">
        <v>2322</v>
      </c>
      <c r="AA30" s="76">
        <v>30</v>
      </c>
      <c r="AB30" s="76"/>
      <c r="AC30" s="77"/>
      <c r="AD30" s="83" t="s">
        <v>1824</v>
      </c>
      <c r="AE30" s="85" t="s">
        <v>1233</v>
      </c>
      <c r="AF30" s="83" t="s">
        <v>743</v>
      </c>
      <c r="AG30" s="83" t="s">
        <v>716</v>
      </c>
      <c r="AH30" s="83"/>
      <c r="AI30" s="83" t="s">
        <v>2307</v>
      </c>
      <c r="AJ30" s="87">
        <v>43280.945810185185</v>
      </c>
      <c r="AK30" s="85" t="s">
        <v>1852</v>
      </c>
      <c r="AL30" s="85" t="s">
        <v>1233</v>
      </c>
      <c r="AM30" s="83">
        <v>1289</v>
      </c>
      <c r="AN30" s="83">
        <v>36</v>
      </c>
      <c r="AO30" s="83">
        <v>1588</v>
      </c>
      <c r="AP30" s="83"/>
      <c r="AQ30" s="83"/>
      <c r="AR30" s="83"/>
      <c r="AS30" s="83"/>
      <c r="AT30" s="83"/>
      <c r="AU30" s="83"/>
      <c r="AV30" s="83"/>
      <c r="AW30" s="83" t="str">
        <f>REPLACE(INDEX(GroupVertices[Group],MATCH(Vertices[[#This Row],[Vertex]],GroupVertices[Vertex],0)),1,1,"")</f>
        <v>1</v>
      </c>
      <c r="AX30" s="49">
        <v>0</v>
      </c>
      <c r="AY30" s="50">
        <v>0</v>
      </c>
      <c r="AZ30" s="49">
        <v>0</v>
      </c>
      <c r="BA30" s="50">
        <v>0</v>
      </c>
      <c r="BB30" s="49">
        <v>0</v>
      </c>
      <c r="BC30" s="50">
        <v>0</v>
      </c>
      <c r="BD30" s="49">
        <v>11</v>
      </c>
      <c r="BE30" s="50">
        <v>100</v>
      </c>
      <c r="BF30" s="49">
        <v>11</v>
      </c>
      <c r="BG30" s="49"/>
      <c r="BH30" s="49"/>
      <c r="BI30" s="49"/>
      <c r="BJ30" s="49"/>
      <c r="BK30" s="49"/>
      <c r="BL30" s="49"/>
      <c r="BM30" s="112" t="s">
        <v>3540</v>
      </c>
      <c r="BN30" s="112" t="s">
        <v>3540</v>
      </c>
      <c r="BO30" s="112" t="s">
        <v>4018</v>
      </c>
      <c r="BP30" s="112" t="s">
        <v>4018</v>
      </c>
      <c r="BQ30" s="2"/>
      <c r="BR30" s="3"/>
      <c r="BS30" s="3"/>
      <c r="BT30" s="3"/>
      <c r="BU30" s="3"/>
    </row>
    <row r="31" spans="1:73" ht="390">
      <c r="A31" s="69" t="s">
        <v>244</v>
      </c>
      <c r="B31" s="70"/>
      <c r="C31" s="70"/>
      <c r="D31" s="71">
        <v>230.83197389885808</v>
      </c>
      <c r="E31" s="73"/>
      <c r="F31" s="103" t="s">
        <v>1853</v>
      </c>
      <c r="G31" s="70"/>
      <c r="H31" s="51" t="s">
        <v>744</v>
      </c>
      <c r="I31" s="75"/>
      <c r="J31" s="75"/>
      <c r="K31" s="51" t="s">
        <v>744</v>
      </c>
      <c r="L31" s="78">
        <v>24.567836563645887</v>
      </c>
      <c r="M31" s="79">
        <v>5936.44677734375</v>
      </c>
      <c r="N31" s="79">
        <v>8136.46875</v>
      </c>
      <c r="O31" s="80"/>
      <c r="P31" s="81"/>
      <c r="Q31" s="81"/>
      <c r="R31" s="89"/>
      <c r="S31" s="49">
        <v>1</v>
      </c>
      <c r="T31" s="49">
        <v>1</v>
      </c>
      <c r="U31" s="50">
        <v>0</v>
      </c>
      <c r="V31" s="50">
        <v>0</v>
      </c>
      <c r="W31" s="50">
        <v>0.002</v>
      </c>
      <c r="X31" s="50">
        <v>0.999999</v>
      </c>
      <c r="Y31" s="50">
        <v>0</v>
      </c>
      <c r="Z31" s="50" t="s">
        <v>2322</v>
      </c>
      <c r="AA31" s="76">
        <v>31</v>
      </c>
      <c r="AB31" s="76"/>
      <c r="AC31" s="77"/>
      <c r="AD31" s="83" t="s">
        <v>1824</v>
      </c>
      <c r="AE31" s="85" t="s">
        <v>1234</v>
      </c>
      <c r="AF31" s="83" t="s">
        <v>744</v>
      </c>
      <c r="AG31" s="83" t="s">
        <v>716</v>
      </c>
      <c r="AH31" s="83"/>
      <c r="AI31" s="83" t="s">
        <v>2307</v>
      </c>
      <c r="AJ31" s="87">
        <v>43281.77013888889</v>
      </c>
      <c r="AK31" s="85" t="s">
        <v>1853</v>
      </c>
      <c r="AL31" s="85" t="s">
        <v>1234</v>
      </c>
      <c r="AM31" s="83">
        <v>205</v>
      </c>
      <c r="AN31" s="83">
        <v>12</v>
      </c>
      <c r="AO31" s="83">
        <v>42</v>
      </c>
      <c r="AP31" s="83"/>
      <c r="AQ31" s="83"/>
      <c r="AR31" s="83"/>
      <c r="AS31" s="83"/>
      <c r="AT31" s="83"/>
      <c r="AU31" s="83"/>
      <c r="AV31" s="83"/>
      <c r="AW31" s="83" t="str">
        <f>REPLACE(INDEX(GroupVertices[Group],MATCH(Vertices[[#This Row],[Vertex]],GroupVertices[Vertex],0)),1,1,"")</f>
        <v>1</v>
      </c>
      <c r="AX31" s="49">
        <v>2</v>
      </c>
      <c r="AY31" s="50">
        <v>8.333333333333334</v>
      </c>
      <c r="AZ31" s="49">
        <v>2</v>
      </c>
      <c r="BA31" s="50">
        <v>8.333333333333334</v>
      </c>
      <c r="BB31" s="49">
        <v>0</v>
      </c>
      <c r="BC31" s="50">
        <v>0</v>
      </c>
      <c r="BD31" s="49">
        <v>20</v>
      </c>
      <c r="BE31" s="50">
        <v>83.33333333333333</v>
      </c>
      <c r="BF31" s="49">
        <v>24</v>
      </c>
      <c r="BG31" s="49" t="s">
        <v>3378</v>
      </c>
      <c r="BH31" s="49" t="s">
        <v>3378</v>
      </c>
      <c r="BI31" s="49" t="s">
        <v>1710</v>
      </c>
      <c r="BJ31" s="49" t="s">
        <v>1710</v>
      </c>
      <c r="BK31" s="49" t="s">
        <v>3392</v>
      </c>
      <c r="BL31" s="49" t="s">
        <v>3392</v>
      </c>
      <c r="BM31" s="112" t="s">
        <v>3541</v>
      </c>
      <c r="BN31" s="112" t="s">
        <v>3541</v>
      </c>
      <c r="BO31" s="112" t="s">
        <v>4019</v>
      </c>
      <c r="BP31" s="112" t="s">
        <v>4019</v>
      </c>
      <c r="BQ31" s="2"/>
      <c r="BR31" s="3"/>
      <c r="BS31" s="3"/>
      <c r="BT31" s="3"/>
      <c r="BU31" s="3"/>
    </row>
    <row r="32" spans="1:73" ht="409.5">
      <c r="A32" s="69" t="s">
        <v>245</v>
      </c>
      <c r="B32" s="70"/>
      <c r="C32" s="70"/>
      <c r="D32" s="71">
        <v>214.35562805872758</v>
      </c>
      <c r="E32" s="73"/>
      <c r="F32" s="103" t="s">
        <v>1854</v>
      </c>
      <c r="G32" s="70"/>
      <c r="H32" s="51" t="s">
        <v>745</v>
      </c>
      <c r="I32" s="75"/>
      <c r="J32" s="75"/>
      <c r="K32" s="51" t="s">
        <v>745</v>
      </c>
      <c r="L32" s="78">
        <v>11.973384220110255</v>
      </c>
      <c r="M32" s="79">
        <v>8559.8984375</v>
      </c>
      <c r="N32" s="79">
        <v>9584.3017578125</v>
      </c>
      <c r="O32" s="80"/>
      <c r="P32" s="81"/>
      <c r="Q32" s="81"/>
      <c r="R32" s="89"/>
      <c r="S32" s="49">
        <v>1</v>
      </c>
      <c r="T32" s="49">
        <v>1</v>
      </c>
      <c r="U32" s="50">
        <v>0</v>
      </c>
      <c r="V32" s="50">
        <v>0</v>
      </c>
      <c r="W32" s="50">
        <v>0.002</v>
      </c>
      <c r="X32" s="50">
        <v>0.999999</v>
      </c>
      <c r="Y32" s="50">
        <v>0</v>
      </c>
      <c r="Z32" s="50" t="s">
        <v>2322</v>
      </c>
      <c r="AA32" s="76">
        <v>32</v>
      </c>
      <c r="AB32" s="76"/>
      <c r="AC32" s="77"/>
      <c r="AD32" s="83" t="s">
        <v>1824</v>
      </c>
      <c r="AE32" s="85" t="s">
        <v>1235</v>
      </c>
      <c r="AF32" s="83" t="s">
        <v>745</v>
      </c>
      <c r="AG32" s="83" t="s">
        <v>716</v>
      </c>
      <c r="AH32" s="83"/>
      <c r="AI32" s="83" t="s">
        <v>2307</v>
      </c>
      <c r="AJ32" s="87">
        <v>43283.81650462963</v>
      </c>
      <c r="AK32" s="85" t="s">
        <v>1854</v>
      </c>
      <c r="AL32" s="85" t="s">
        <v>1235</v>
      </c>
      <c r="AM32" s="83">
        <v>104</v>
      </c>
      <c r="AN32" s="83">
        <v>6</v>
      </c>
      <c r="AO32" s="83">
        <v>47</v>
      </c>
      <c r="AP32" s="83"/>
      <c r="AQ32" s="83"/>
      <c r="AR32" s="83"/>
      <c r="AS32" s="83"/>
      <c r="AT32" s="83"/>
      <c r="AU32" s="83"/>
      <c r="AV32" s="83"/>
      <c r="AW32" s="83" t="str">
        <f>REPLACE(INDEX(GroupVertices[Group],MATCH(Vertices[[#This Row],[Vertex]],GroupVertices[Vertex],0)),1,1,"")</f>
        <v>1</v>
      </c>
      <c r="AX32" s="49">
        <v>1</v>
      </c>
      <c r="AY32" s="50">
        <v>2</v>
      </c>
      <c r="AZ32" s="49">
        <v>1</v>
      </c>
      <c r="BA32" s="50">
        <v>2</v>
      </c>
      <c r="BB32" s="49">
        <v>0</v>
      </c>
      <c r="BC32" s="50">
        <v>0</v>
      </c>
      <c r="BD32" s="49">
        <v>48</v>
      </c>
      <c r="BE32" s="50">
        <v>96</v>
      </c>
      <c r="BF32" s="49">
        <v>50</v>
      </c>
      <c r="BG32" s="49"/>
      <c r="BH32" s="49"/>
      <c r="BI32" s="49"/>
      <c r="BJ32" s="49"/>
      <c r="BK32" s="49"/>
      <c r="BL32" s="49"/>
      <c r="BM32" s="112" t="s">
        <v>3542</v>
      </c>
      <c r="BN32" s="112" t="s">
        <v>3542</v>
      </c>
      <c r="BO32" s="112" t="s">
        <v>4020</v>
      </c>
      <c r="BP32" s="112" t="s">
        <v>4020</v>
      </c>
      <c r="BQ32" s="2"/>
      <c r="BR32" s="3"/>
      <c r="BS32" s="3"/>
      <c r="BT32" s="3"/>
      <c r="BU32" s="3"/>
    </row>
    <row r="33" spans="1:73" ht="15">
      <c r="A33" s="69" t="s">
        <v>246</v>
      </c>
      <c r="B33" s="70"/>
      <c r="C33" s="70"/>
      <c r="D33" s="71">
        <v>225.28548123980426</v>
      </c>
      <c r="E33" s="73"/>
      <c r="F33" s="103" t="s">
        <v>1855</v>
      </c>
      <c r="G33" s="70"/>
      <c r="H33" s="74" t="s">
        <v>746</v>
      </c>
      <c r="I33" s="75"/>
      <c r="J33" s="75"/>
      <c r="K33" s="74" t="s">
        <v>746</v>
      </c>
      <c r="L33" s="78">
        <v>20.328119933148745</v>
      </c>
      <c r="M33" s="79">
        <v>5186.88916015625</v>
      </c>
      <c r="N33" s="79">
        <v>8619.080078125</v>
      </c>
      <c r="O33" s="80"/>
      <c r="P33" s="81"/>
      <c r="Q33" s="81"/>
      <c r="R33" s="89"/>
      <c r="S33" s="49">
        <v>1</v>
      </c>
      <c r="T33" s="49">
        <v>1</v>
      </c>
      <c r="U33" s="50">
        <v>0</v>
      </c>
      <c r="V33" s="50">
        <v>0</v>
      </c>
      <c r="W33" s="50">
        <v>0.002</v>
      </c>
      <c r="X33" s="50">
        <v>0.999999</v>
      </c>
      <c r="Y33" s="50">
        <v>0</v>
      </c>
      <c r="Z33" s="50" t="s">
        <v>2322</v>
      </c>
      <c r="AA33" s="76">
        <v>33</v>
      </c>
      <c r="AB33" s="76"/>
      <c r="AC33" s="77"/>
      <c r="AD33" s="83" t="s">
        <v>1824</v>
      </c>
      <c r="AE33" s="85" t="s">
        <v>1236</v>
      </c>
      <c r="AF33" s="83" t="s">
        <v>746</v>
      </c>
      <c r="AG33" s="83" t="s">
        <v>716</v>
      </c>
      <c r="AH33" s="83"/>
      <c r="AI33" s="83" t="s">
        <v>2307</v>
      </c>
      <c r="AJ33" s="87">
        <v>43284.07832175926</v>
      </c>
      <c r="AK33" s="85" t="s">
        <v>1855</v>
      </c>
      <c r="AL33" s="85" t="s">
        <v>1236</v>
      </c>
      <c r="AM33" s="83">
        <v>171</v>
      </c>
      <c r="AN33" s="83">
        <v>14</v>
      </c>
      <c r="AO33" s="83">
        <v>100</v>
      </c>
      <c r="AP33" s="83"/>
      <c r="AQ33" s="83"/>
      <c r="AR33" s="83"/>
      <c r="AS33" s="83"/>
      <c r="AT33" s="83"/>
      <c r="AU33" s="83"/>
      <c r="AV33" s="83"/>
      <c r="AW33" s="83" t="str">
        <f>REPLACE(INDEX(GroupVertices[Group],MATCH(Vertices[[#This Row],[Vertex]],GroupVertices[Vertex],0)),1,1,"")</f>
        <v>1</v>
      </c>
      <c r="AX33" s="49">
        <v>1</v>
      </c>
      <c r="AY33" s="50">
        <v>5</v>
      </c>
      <c r="AZ33" s="49">
        <v>0</v>
      </c>
      <c r="BA33" s="50">
        <v>0</v>
      </c>
      <c r="BB33" s="49">
        <v>0</v>
      </c>
      <c r="BC33" s="50">
        <v>0</v>
      </c>
      <c r="BD33" s="49">
        <v>19</v>
      </c>
      <c r="BE33" s="50">
        <v>95</v>
      </c>
      <c r="BF33" s="49">
        <v>20</v>
      </c>
      <c r="BG33" s="49"/>
      <c r="BH33" s="49"/>
      <c r="BI33" s="49"/>
      <c r="BJ33" s="49"/>
      <c r="BK33" s="49"/>
      <c r="BL33" s="49"/>
      <c r="BM33" s="112" t="s">
        <v>3543</v>
      </c>
      <c r="BN33" s="112" t="s">
        <v>3543</v>
      </c>
      <c r="BO33" s="112" t="s">
        <v>4021</v>
      </c>
      <c r="BP33" s="112" t="s">
        <v>4021</v>
      </c>
      <c r="BQ33" s="2"/>
      <c r="BR33" s="3"/>
      <c r="BS33" s="3"/>
      <c r="BT33" s="3"/>
      <c r="BU33" s="3"/>
    </row>
    <row r="34" spans="1:73" ht="409.5">
      <c r="A34" s="69" t="s">
        <v>247</v>
      </c>
      <c r="B34" s="70"/>
      <c r="C34" s="70"/>
      <c r="D34" s="71">
        <v>483.5236541598695</v>
      </c>
      <c r="E34" s="73"/>
      <c r="F34" s="103" t="s">
        <v>1856</v>
      </c>
      <c r="G34" s="70"/>
      <c r="H34" s="51" t="s">
        <v>747</v>
      </c>
      <c r="I34" s="75"/>
      <c r="J34" s="75"/>
      <c r="K34" s="51" t="s">
        <v>747</v>
      </c>
      <c r="L34" s="78">
        <v>217.72433834717754</v>
      </c>
      <c r="M34" s="79">
        <v>7435.56201171875</v>
      </c>
      <c r="N34" s="79">
        <v>1862.5308837890625</v>
      </c>
      <c r="O34" s="80"/>
      <c r="P34" s="81"/>
      <c r="Q34" s="81"/>
      <c r="R34" s="89"/>
      <c r="S34" s="49">
        <v>1</v>
      </c>
      <c r="T34" s="49">
        <v>1</v>
      </c>
      <c r="U34" s="50">
        <v>0</v>
      </c>
      <c r="V34" s="50">
        <v>0</v>
      </c>
      <c r="W34" s="50">
        <v>0.002</v>
      </c>
      <c r="X34" s="50">
        <v>0.999999</v>
      </c>
      <c r="Y34" s="50">
        <v>0</v>
      </c>
      <c r="Z34" s="50" t="s">
        <v>2322</v>
      </c>
      <c r="AA34" s="76">
        <v>34</v>
      </c>
      <c r="AB34" s="76"/>
      <c r="AC34" s="77"/>
      <c r="AD34" s="83" t="s">
        <v>1824</v>
      </c>
      <c r="AE34" s="85" t="s">
        <v>1237</v>
      </c>
      <c r="AF34" s="83" t="s">
        <v>747</v>
      </c>
      <c r="AG34" s="83" t="s">
        <v>716</v>
      </c>
      <c r="AH34" s="83"/>
      <c r="AI34" s="83" t="s">
        <v>2307</v>
      </c>
      <c r="AJ34" s="87">
        <v>43285.54515046296</v>
      </c>
      <c r="AK34" s="85" t="s">
        <v>1856</v>
      </c>
      <c r="AL34" s="85" t="s">
        <v>1237</v>
      </c>
      <c r="AM34" s="83">
        <v>1754</v>
      </c>
      <c r="AN34" s="83">
        <v>35</v>
      </c>
      <c r="AO34" s="83">
        <v>1777</v>
      </c>
      <c r="AP34" s="83"/>
      <c r="AQ34" s="83"/>
      <c r="AR34" s="83"/>
      <c r="AS34" s="83"/>
      <c r="AT34" s="83"/>
      <c r="AU34" s="83"/>
      <c r="AV34" s="83"/>
      <c r="AW34" s="83" t="str">
        <f>REPLACE(INDEX(GroupVertices[Group],MATCH(Vertices[[#This Row],[Vertex]],GroupVertices[Vertex],0)),1,1,"")</f>
        <v>1</v>
      </c>
      <c r="AX34" s="49">
        <v>2</v>
      </c>
      <c r="AY34" s="50">
        <v>5</v>
      </c>
      <c r="AZ34" s="49">
        <v>1</v>
      </c>
      <c r="BA34" s="50">
        <v>2.5</v>
      </c>
      <c r="BB34" s="49">
        <v>0</v>
      </c>
      <c r="BC34" s="50">
        <v>0</v>
      </c>
      <c r="BD34" s="49">
        <v>37</v>
      </c>
      <c r="BE34" s="50">
        <v>92.5</v>
      </c>
      <c r="BF34" s="49">
        <v>40</v>
      </c>
      <c r="BG34" s="49"/>
      <c r="BH34" s="49"/>
      <c r="BI34" s="49"/>
      <c r="BJ34" s="49"/>
      <c r="BK34" s="49"/>
      <c r="BL34" s="49"/>
      <c r="BM34" s="112" t="s">
        <v>3544</v>
      </c>
      <c r="BN34" s="112" t="s">
        <v>3544</v>
      </c>
      <c r="BO34" s="112" t="s">
        <v>4022</v>
      </c>
      <c r="BP34" s="112" t="s">
        <v>4022</v>
      </c>
      <c r="BQ34" s="2"/>
      <c r="BR34" s="3"/>
      <c r="BS34" s="3"/>
      <c r="BT34" s="3"/>
      <c r="BU34" s="3"/>
    </row>
    <row r="35" spans="1:73" ht="409.5">
      <c r="A35" s="69" t="s">
        <v>248</v>
      </c>
      <c r="B35" s="70"/>
      <c r="C35" s="70"/>
      <c r="D35" s="71">
        <v>300.81566068515497</v>
      </c>
      <c r="E35" s="73"/>
      <c r="F35" s="103" t="s">
        <v>1857</v>
      </c>
      <c r="G35" s="70"/>
      <c r="H35" s="51" t="s">
        <v>748</v>
      </c>
      <c r="I35" s="75"/>
      <c r="J35" s="75"/>
      <c r="K35" s="51" t="s">
        <v>748</v>
      </c>
      <c r="L35" s="78">
        <v>78.06308463668339</v>
      </c>
      <c r="M35" s="79">
        <v>2188.6591796875</v>
      </c>
      <c r="N35" s="79">
        <v>3792.97314453125</v>
      </c>
      <c r="O35" s="80"/>
      <c r="P35" s="81"/>
      <c r="Q35" s="81"/>
      <c r="R35" s="89"/>
      <c r="S35" s="49">
        <v>1</v>
      </c>
      <c r="T35" s="49">
        <v>1</v>
      </c>
      <c r="U35" s="50">
        <v>0</v>
      </c>
      <c r="V35" s="50">
        <v>0</v>
      </c>
      <c r="W35" s="50">
        <v>0.002</v>
      </c>
      <c r="X35" s="50">
        <v>0.999999</v>
      </c>
      <c r="Y35" s="50">
        <v>0</v>
      </c>
      <c r="Z35" s="50" t="s">
        <v>2322</v>
      </c>
      <c r="AA35" s="76">
        <v>35</v>
      </c>
      <c r="AB35" s="76"/>
      <c r="AC35" s="77"/>
      <c r="AD35" s="83" t="s">
        <v>1824</v>
      </c>
      <c r="AE35" s="85" t="s">
        <v>1238</v>
      </c>
      <c r="AF35" s="83" t="s">
        <v>748</v>
      </c>
      <c r="AG35" s="83" t="s">
        <v>716</v>
      </c>
      <c r="AH35" s="83"/>
      <c r="AI35" s="83" t="s">
        <v>2307</v>
      </c>
      <c r="AJ35" s="87">
        <v>43285.75814814815</v>
      </c>
      <c r="AK35" s="85" t="s">
        <v>1857</v>
      </c>
      <c r="AL35" s="85" t="s">
        <v>1238</v>
      </c>
      <c r="AM35" s="83">
        <v>634</v>
      </c>
      <c r="AN35" s="83">
        <v>17</v>
      </c>
      <c r="AO35" s="83">
        <v>179</v>
      </c>
      <c r="AP35" s="83"/>
      <c r="AQ35" s="83"/>
      <c r="AR35" s="83"/>
      <c r="AS35" s="83"/>
      <c r="AT35" s="83"/>
      <c r="AU35" s="83"/>
      <c r="AV35" s="83"/>
      <c r="AW35" s="83" t="str">
        <f>REPLACE(INDEX(GroupVertices[Group],MATCH(Vertices[[#This Row],[Vertex]],GroupVertices[Vertex],0)),1,1,"")</f>
        <v>1</v>
      </c>
      <c r="AX35" s="49">
        <v>2</v>
      </c>
      <c r="AY35" s="50">
        <v>4.081632653061225</v>
      </c>
      <c r="AZ35" s="49">
        <v>1</v>
      </c>
      <c r="BA35" s="50">
        <v>2.0408163265306123</v>
      </c>
      <c r="BB35" s="49">
        <v>0</v>
      </c>
      <c r="BC35" s="50">
        <v>0</v>
      </c>
      <c r="BD35" s="49">
        <v>46</v>
      </c>
      <c r="BE35" s="50">
        <v>93.87755102040816</v>
      </c>
      <c r="BF35" s="49">
        <v>49</v>
      </c>
      <c r="BG35" s="49"/>
      <c r="BH35" s="49"/>
      <c r="BI35" s="49"/>
      <c r="BJ35" s="49"/>
      <c r="BK35" s="49"/>
      <c r="BL35" s="49"/>
      <c r="BM35" s="112" t="s">
        <v>3545</v>
      </c>
      <c r="BN35" s="112" t="s">
        <v>3545</v>
      </c>
      <c r="BO35" s="112" t="s">
        <v>4023</v>
      </c>
      <c r="BP35" s="112" t="s">
        <v>4023</v>
      </c>
      <c r="BQ35" s="2"/>
      <c r="BR35" s="3"/>
      <c r="BS35" s="3"/>
      <c r="BT35" s="3"/>
      <c r="BU35" s="3"/>
    </row>
    <row r="36" spans="1:73" ht="409.5">
      <c r="A36" s="69" t="s">
        <v>249</v>
      </c>
      <c r="B36" s="70"/>
      <c r="C36" s="70"/>
      <c r="D36" s="71">
        <v>331.48450244698205</v>
      </c>
      <c r="E36" s="73"/>
      <c r="F36" s="103" t="s">
        <v>1858</v>
      </c>
      <c r="G36" s="70"/>
      <c r="H36" s="51" t="s">
        <v>749</v>
      </c>
      <c r="I36" s="75"/>
      <c r="J36" s="75"/>
      <c r="K36" s="51" t="s">
        <v>749</v>
      </c>
      <c r="L36" s="78">
        <v>101.50622365237346</v>
      </c>
      <c r="M36" s="79">
        <v>6686.0048828125</v>
      </c>
      <c r="N36" s="79">
        <v>3310.36279296875</v>
      </c>
      <c r="O36" s="80"/>
      <c r="P36" s="81"/>
      <c r="Q36" s="81"/>
      <c r="R36" s="89"/>
      <c r="S36" s="49">
        <v>1</v>
      </c>
      <c r="T36" s="49">
        <v>1</v>
      </c>
      <c r="U36" s="50">
        <v>0</v>
      </c>
      <c r="V36" s="50">
        <v>0</v>
      </c>
      <c r="W36" s="50">
        <v>0.002</v>
      </c>
      <c r="X36" s="50">
        <v>0.999999</v>
      </c>
      <c r="Y36" s="50">
        <v>0</v>
      </c>
      <c r="Z36" s="50" t="s">
        <v>2322</v>
      </c>
      <c r="AA36" s="76">
        <v>36</v>
      </c>
      <c r="AB36" s="76"/>
      <c r="AC36" s="77"/>
      <c r="AD36" s="83" t="s">
        <v>1824</v>
      </c>
      <c r="AE36" s="85" t="s">
        <v>1239</v>
      </c>
      <c r="AF36" s="83" t="s">
        <v>749</v>
      </c>
      <c r="AG36" s="83" t="s">
        <v>716</v>
      </c>
      <c r="AH36" s="83"/>
      <c r="AI36" s="83" t="s">
        <v>2307</v>
      </c>
      <c r="AJ36" s="87">
        <v>43285.79638888889</v>
      </c>
      <c r="AK36" s="85" t="s">
        <v>1858</v>
      </c>
      <c r="AL36" s="85" t="s">
        <v>1239</v>
      </c>
      <c r="AM36" s="83">
        <v>822</v>
      </c>
      <c r="AN36" s="83">
        <v>240</v>
      </c>
      <c r="AO36" s="83">
        <v>126</v>
      </c>
      <c r="AP36" s="83"/>
      <c r="AQ36" s="83"/>
      <c r="AR36" s="83"/>
      <c r="AS36" s="83"/>
      <c r="AT36" s="83"/>
      <c r="AU36" s="83"/>
      <c r="AV36" s="83"/>
      <c r="AW36" s="83" t="str">
        <f>REPLACE(INDEX(GroupVertices[Group],MATCH(Vertices[[#This Row],[Vertex]],GroupVertices[Vertex],0)),1,1,"")</f>
        <v>1</v>
      </c>
      <c r="AX36" s="49">
        <v>1</v>
      </c>
      <c r="AY36" s="50">
        <v>4.3478260869565215</v>
      </c>
      <c r="AZ36" s="49">
        <v>0</v>
      </c>
      <c r="BA36" s="50">
        <v>0</v>
      </c>
      <c r="BB36" s="49">
        <v>0</v>
      </c>
      <c r="BC36" s="50">
        <v>0</v>
      </c>
      <c r="BD36" s="49">
        <v>22</v>
      </c>
      <c r="BE36" s="50">
        <v>95.65217391304348</v>
      </c>
      <c r="BF36" s="49">
        <v>23</v>
      </c>
      <c r="BG36" s="49"/>
      <c r="BH36" s="49"/>
      <c r="BI36" s="49"/>
      <c r="BJ36" s="49"/>
      <c r="BK36" s="49"/>
      <c r="BL36" s="49"/>
      <c r="BM36" s="112" t="s">
        <v>3546</v>
      </c>
      <c r="BN36" s="112" t="s">
        <v>3546</v>
      </c>
      <c r="BO36" s="112" t="s">
        <v>4024</v>
      </c>
      <c r="BP36" s="112" t="s">
        <v>4024</v>
      </c>
      <c r="BQ36" s="2"/>
      <c r="BR36" s="3"/>
      <c r="BS36" s="3"/>
      <c r="BT36" s="3"/>
      <c r="BU36" s="3"/>
    </row>
    <row r="37" spans="1:73" ht="409.5">
      <c r="A37" s="69" t="s">
        <v>250</v>
      </c>
      <c r="B37" s="70"/>
      <c r="C37" s="70"/>
      <c r="D37" s="71">
        <v>409.62479608482874</v>
      </c>
      <c r="E37" s="73"/>
      <c r="F37" s="103" t="s">
        <v>1859</v>
      </c>
      <c r="G37" s="70"/>
      <c r="H37" s="51" t="s">
        <v>750</v>
      </c>
      <c r="I37" s="75"/>
      <c r="J37" s="75"/>
      <c r="K37" s="51" t="s">
        <v>750</v>
      </c>
      <c r="L37" s="78">
        <v>161.23634912320088</v>
      </c>
      <c r="M37" s="79">
        <v>7435.56201171875</v>
      </c>
      <c r="N37" s="79">
        <v>2345.14111328125</v>
      </c>
      <c r="O37" s="80"/>
      <c r="P37" s="81"/>
      <c r="Q37" s="81"/>
      <c r="R37" s="89"/>
      <c r="S37" s="49">
        <v>1</v>
      </c>
      <c r="T37" s="49">
        <v>1</v>
      </c>
      <c r="U37" s="50">
        <v>0</v>
      </c>
      <c r="V37" s="50">
        <v>0</v>
      </c>
      <c r="W37" s="50">
        <v>0.002</v>
      </c>
      <c r="X37" s="50">
        <v>0.999999</v>
      </c>
      <c r="Y37" s="50">
        <v>0</v>
      </c>
      <c r="Z37" s="50" t="s">
        <v>2322</v>
      </c>
      <c r="AA37" s="76">
        <v>37</v>
      </c>
      <c r="AB37" s="76"/>
      <c r="AC37" s="77"/>
      <c r="AD37" s="83" t="s">
        <v>1824</v>
      </c>
      <c r="AE37" s="85" t="s">
        <v>1240</v>
      </c>
      <c r="AF37" s="83" t="s">
        <v>750</v>
      </c>
      <c r="AG37" s="83" t="s">
        <v>716</v>
      </c>
      <c r="AH37" s="83"/>
      <c r="AI37" s="83" t="s">
        <v>2307</v>
      </c>
      <c r="AJ37" s="87">
        <v>43285.89545138889</v>
      </c>
      <c r="AK37" s="85" t="s">
        <v>1859</v>
      </c>
      <c r="AL37" s="85" t="s">
        <v>1240</v>
      </c>
      <c r="AM37" s="83">
        <v>1301</v>
      </c>
      <c r="AN37" s="83">
        <v>526</v>
      </c>
      <c r="AO37" s="83">
        <v>280</v>
      </c>
      <c r="AP37" s="83"/>
      <c r="AQ37" s="83"/>
      <c r="AR37" s="83"/>
      <c r="AS37" s="83"/>
      <c r="AT37" s="83"/>
      <c r="AU37" s="83"/>
      <c r="AV37" s="83"/>
      <c r="AW37" s="83" t="str">
        <f>REPLACE(INDEX(GroupVertices[Group],MATCH(Vertices[[#This Row],[Vertex]],GroupVertices[Vertex],0)),1,1,"")</f>
        <v>1</v>
      </c>
      <c r="AX37" s="49">
        <v>2</v>
      </c>
      <c r="AY37" s="50">
        <v>4.651162790697675</v>
      </c>
      <c r="AZ37" s="49">
        <v>1</v>
      </c>
      <c r="BA37" s="50">
        <v>2.3255813953488373</v>
      </c>
      <c r="BB37" s="49">
        <v>0</v>
      </c>
      <c r="BC37" s="50">
        <v>0</v>
      </c>
      <c r="BD37" s="49">
        <v>40</v>
      </c>
      <c r="BE37" s="50">
        <v>93.02325581395348</v>
      </c>
      <c r="BF37" s="49">
        <v>43</v>
      </c>
      <c r="BG37" s="49"/>
      <c r="BH37" s="49"/>
      <c r="BI37" s="49"/>
      <c r="BJ37" s="49"/>
      <c r="BK37" s="49"/>
      <c r="BL37" s="49"/>
      <c r="BM37" s="112" t="s">
        <v>3547</v>
      </c>
      <c r="BN37" s="112" t="s">
        <v>3547</v>
      </c>
      <c r="BO37" s="112" t="s">
        <v>4025</v>
      </c>
      <c r="BP37" s="112" t="s">
        <v>4025</v>
      </c>
      <c r="BQ37" s="2"/>
      <c r="BR37" s="3"/>
      <c r="BS37" s="3"/>
      <c r="BT37" s="3"/>
      <c r="BU37" s="3"/>
    </row>
    <row r="38" spans="1:73" ht="409.5">
      <c r="A38" s="69" t="s">
        <v>251</v>
      </c>
      <c r="B38" s="70"/>
      <c r="C38" s="70"/>
      <c r="D38" s="71">
        <v>331.15823817292005</v>
      </c>
      <c r="E38" s="73"/>
      <c r="F38" s="103" t="s">
        <v>1860</v>
      </c>
      <c r="G38" s="70"/>
      <c r="H38" s="51" t="s">
        <v>751</v>
      </c>
      <c r="I38" s="75"/>
      <c r="J38" s="75"/>
      <c r="K38" s="51" t="s">
        <v>751</v>
      </c>
      <c r="L38" s="78">
        <v>101.25682855646187</v>
      </c>
      <c r="M38" s="79">
        <v>5936.44677734375</v>
      </c>
      <c r="N38" s="79">
        <v>3310.36279296875</v>
      </c>
      <c r="O38" s="80"/>
      <c r="P38" s="81"/>
      <c r="Q38" s="81"/>
      <c r="R38" s="89"/>
      <c r="S38" s="49">
        <v>1</v>
      </c>
      <c r="T38" s="49">
        <v>1</v>
      </c>
      <c r="U38" s="50">
        <v>0</v>
      </c>
      <c r="V38" s="50">
        <v>0</v>
      </c>
      <c r="W38" s="50">
        <v>0.002</v>
      </c>
      <c r="X38" s="50">
        <v>0.999999</v>
      </c>
      <c r="Y38" s="50">
        <v>0</v>
      </c>
      <c r="Z38" s="50" t="s">
        <v>2322</v>
      </c>
      <c r="AA38" s="76">
        <v>38</v>
      </c>
      <c r="AB38" s="76"/>
      <c r="AC38" s="77"/>
      <c r="AD38" s="83" t="s">
        <v>1824</v>
      </c>
      <c r="AE38" s="85" t="s">
        <v>1241</v>
      </c>
      <c r="AF38" s="83" t="s">
        <v>751</v>
      </c>
      <c r="AG38" s="83" t="s">
        <v>716</v>
      </c>
      <c r="AH38" s="83"/>
      <c r="AI38" s="83" t="s">
        <v>2307</v>
      </c>
      <c r="AJ38" s="87">
        <v>43285.94876157407</v>
      </c>
      <c r="AK38" s="85" t="s">
        <v>1860</v>
      </c>
      <c r="AL38" s="85" t="s">
        <v>1241</v>
      </c>
      <c r="AM38" s="83">
        <v>820</v>
      </c>
      <c r="AN38" s="83">
        <v>349</v>
      </c>
      <c r="AO38" s="83">
        <v>190</v>
      </c>
      <c r="AP38" s="83"/>
      <c r="AQ38" s="83"/>
      <c r="AR38" s="83"/>
      <c r="AS38" s="83"/>
      <c r="AT38" s="83"/>
      <c r="AU38" s="83"/>
      <c r="AV38" s="83"/>
      <c r="AW38" s="83" t="str">
        <f>REPLACE(INDEX(GroupVertices[Group],MATCH(Vertices[[#This Row],[Vertex]],GroupVertices[Vertex],0)),1,1,"")</f>
        <v>1</v>
      </c>
      <c r="AX38" s="49">
        <v>2</v>
      </c>
      <c r="AY38" s="50">
        <v>6.0606060606060606</v>
      </c>
      <c r="AZ38" s="49">
        <v>0</v>
      </c>
      <c r="BA38" s="50">
        <v>0</v>
      </c>
      <c r="BB38" s="49">
        <v>0</v>
      </c>
      <c r="BC38" s="50">
        <v>0</v>
      </c>
      <c r="BD38" s="49">
        <v>31</v>
      </c>
      <c r="BE38" s="50">
        <v>93.93939393939394</v>
      </c>
      <c r="BF38" s="49">
        <v>33</v>
      </c>
      <c r="BG38" s="49"/>
      <c r="BH38" s="49"/>
      <c r="BI38" s="49"/>
      <c r="BJ38" s="49"/>
      <c r="BK38" s="49"/>
      <c r="BL38" s="49"/>
      <c r="BM38" s="112" t="s">
        <v>3548</v>
      </c>
      <c r="BN38" s="112" t="s">
        <v>3548</v>
      </c>
      <c r="BO38" s="112" t="s">
        <v>4026</v>
      </c>
      <c r="BP38" s="112" t="s">
        <v>4026</v>
      </c>
      <c r="BQ38" s="2"/>
      <c r="BR38" s="3"/>
      <c r="BS38" s="3"/>
      <c r="BT38" s="3"/>
      <c r="BU38" s="3"/>
    </row>
    <row r="39" spans="1:73" ht="409.5">
      <c r="A39" s="69" t="s">
        <v>252</v>
      </c>
      <c r="B39" s="70"/>
      <c r="C39" s="70"/>
      <c r="D39" s="71">
        <v>255.62805872756934</v>
      </c>
      <c r="E39" s="73"/>
      <c r="F39" s="103" t="s">
        <v>1861</v>
      </c>
      <c r="G39" s="70"/>
      <c r="H39" s="51" t="s">
        <v>752</v>
      </c>
      <c r="I39" s="75"/>
      <c r="J39" s="75"/>
      <c r="K39" s="51" t="s">
        <v>752</v>
      </c>
      <c r="L39" s="78">
        <v>43.52186385292724</v>
      </c>
      <c r="M39" s="79">
        <v>2563.43798828125</v>
      </c>
      <c r="N39" s="79">
        <v>5723.416015625</v>
      </c>
      <c r="O39" s="80"/>
      <c r="P39" s="81"/>
      <c r="Q39" s="81"/>
      <c r="R39" s="89"/>
      <c r="S39" s="49">
        <v>1</v>
      </c>
      <c r="T39" s="49">
        <v>1</v>
      </c>
      <c r="U39" s="50">
        <v>0</v>
      </c>
      <c r="V39" s="50">
        <v>0</v>
      </c>
      <c r="W39" s="50">
        <v>0.002</v>
      </c>
      <c r="X39" s="50">
        <v>0.999999</v>
      </c>
      <c r="Y39" s="50">
        <v>0</v>
      </c>
      <c r="Z39" s="50" t="s">
        <v>2322</v>
      </c>
      <c r="AA39" s="76">
        <v>39</v>
      </c>
      <c r="AB39" s="76"/>
      <c r="AC39" s="77"/>
      <c r="AD39" s="83" t="s">
        <v>1824</v>
      </c>
      <c r="AE39" s="85" t="s">
        <v>1242</v>
      </c>
      <c r="AF39" s="83" t="s">
        <v>752</v>
      </c>
      <c r="AG39" s="83" t="s">
        <v>716</v>
      </c>
      <c r="AH39" s="83"/>
      <c r="AI39" s="83" t="s">
        <v>2307</v>
      </c>
      <c r="AJ39" s="87">
        <v>43286.55625</v>
      </c>
      <c r="AK39" s="85" t="s">
        <v>1861</v>
      </c>
      <c r="AL39" s="85" t="s">
        <v>1242</v>
      </c>
      <c r="AM39" s="83">
        <v>357</v>
      </c>
      <c r="AN39" s="83">
        <v>37</v>
      </c>
      <c r="AO39" s="83">
        <v>560</v>
      </c>
      <c r="AP39" s="83"/>
      <c r="AQ39" s="83"/>
      <c r="AR39" s="83"/>
      <c r="AS39" s="83"/>
      <c r="AT39" s="83"/>
      <c r="AU39" s="83"/>
      <c r="AV39" s="83"/>
      <c r="AW39" s="83" t="str">
        <f>REPLACE(INDEX(GroupVertices[Group],MATCH(Vertices[[#This Row],[Vertex]],GroupVertices[Vertex],0)),1,1,"")</f>
        <v>1</v>
      </c>
      <c r="AX39" s="49">
        <v>1</v>
      </c>
      <c r="AY39" s="50">
        <v>1.8867924528301887</v>
      </c>
      <c r="AZ39" s="49">
        <v>3</v>
      </c>
      <c r="BA39" s="50">
        <v>5.660377358490566</v>
      </c>
      <c r="BB39" s="49">
        <v>0</v>
      </c>
      <c r="BC39" s="50">
        <v>0</v>
      </c>
      <c r="BD39" s="49">
        <v>49</v>
      </c>
      <c r="BE39" s="50">
        <v>92.45283018867924</v>
      </c>
      <c r="BF39" s="49">
        <v>53</v>
      </c>
      <c r="BG39" s="49"/>
      <c r="BH39" s="49"/>
      <c r="BI39" s="49"/>
      <c r="BJ39" s="49"/>
      <c r="BK39" s="49"/>
      <c r="BL39" s="49"/>
      <c r="BM39" s="112" t="s">
        <v>3549</v>
      </c>
      <c r="BN39" s="112" t="s">
        <v>3549</v>
      </c>
      <c r="BO39" s="112" t="s">
        <v>4027</v>
      </c>
      <c r="BP39" s="112" t="s">
        <v>4027</v>
      </c>
      <c r="BQ39" s="2"/>
      <c r="BR39" s="3"/>
      <c r="BS39" s="3"/>
      <c r="BT39" s="3"/>
      <c r="BU39" s="3"/>
    </row>
    <row r="40" spans="1:73" ht="409.5">
      <c r="A40" s="69" t="s">
        <v>253</v>
      </c>
      <c r="B40" s="70"/>
      <c r="C40" s="70"/>
      <c r="D40" s="71">
        <v>252.36541598694942</v>
      </c>
      <c r="E40" s="73"/>
      <c r="F40" s="103" t="s">
        <v>1862</v>
      </c>
      <c r="G40" s="70"/>
      <c r="H40" s="51" t="s">
        <v>753</v>
      </c>
      <c r="I40" s="75"/>
      <c r="J40" s="75"/>
      <c r="K40" s="51" t="s">
        <v>753</v>
      </c>
      <c r="L40" s="78">
        <v>41.02791289381127</v>
      </c>
      <c r="M40" s="79">
        <v>6686.0048828125</v>
      </c>
      <c r="N40" s="79">
        <v>6206.02685546875</v>
      </c>
      <c r="O40" s="80"/>
      <c r="P40" s="81"/>
      <c r="Q40" s="81"/>
      <c r="R40" s="89"/>
      <c r="S40" s="49">
        <v>1</v>
      </c>
      <c r="T40" s="49">
        <v>1</v>
      </c>
      <c r="U40" s="50">
        <v>0</v>
      </c>
      <c r="V40" s="50">
        <v>0</v>
      </c>
      <c r="W40" s="50">
        <v>0.002</v>
      </c>
      <c r="X40" s="50">
        <v>0.999999</v>
      </c>
      <c r="Y40" s="50">
        <v>0</v>
      </c>
      <c r="Z40" s="50" t="s">
        <v>2322</v>
      </c>
      <c r="AA40" s="76">
        <v>40</v>
      </c>
      <c r="AB40" s="76"/>
      <c r="AC40" s="77"/>
      <c r="AD40" s="83" t="s">
        <v>1824</v>
      </c>
      <c r="AE40" s="85" t="s">
        <v>1243</v>
      </c>
      <c r="AF40" s="83" t="s">
        <v>753</v>
      </c>
      <c r="AG40" s="83" t="s">
        <v>716</v>
      </c>
      <c r="AH40" s="83"/>
      <c r="AI40" s="83" t="s">
        <v>2307</v>
      </c>
      <c r="AJ40" s="87">
        <v>43287.83278935185</v>
      </c>
      <c r="AK40" s="85" t="s">
        <v>1862</v>
      </c>
      <c r="AL40" s="85" t="s">
        <v>1243</v>
      </c>
      <c r="AM40" s="83">
        <v>337</v>
      </c>
      <c r="AN40" s="83">
        <v>13</v>
      </c>
      <c r="AO40" s="83">
        <v>186</v>
      </c>
      <c r="AP40" s="83"/>
      <c r="AQ40" s="83"/>
      <c r="AR40" s="83"/>
      <c r="AS40" s="83"/>
      <c r="AT40" s="83"/>
      <c r="AU40" s="83"/>
      <c r="AV40" s="83"/>
      <c r="AW40" s="83" t="str">
        <f>REPLACE(INDEX(GroupVertices[Group],MATCH(Vertices[[#This Row],[Vertex]],GroupVertices[Vertex],0)),1,1,"")</f>
        <v>1</v>
      </c>
      <c r="AX40" s="49">
        <v>0</v>
      </c>
      <c r="AY40" s="50">
        <v>0</v>
      </c>
      <c r="AZ40" s="49">
        <v>4</v>
      </c>
      <c r="BA40" s="50">
        <v>10.526315789473685</v>
      </c>
      <c r="BB40" s="49">
        <v>0</v>
      </c>
      <c r="BC40" s="50">
        <v>0</v>
      </c>
      <c r="BD40" s="49">
        <v>34</v>
      </c>
      <c r="BE40" s="50">
        <v>89.47368421052632</v>
      </c>
      <c r="BF40" s="49">
        <v>38</v>
      </c>
      <c r="BG40" s="49"/>
      <c r="BH40" s="49"/>
      <c r="BI40" s="49"/>
      <c r="BJ40" s="49"/>
      <c r="BK40" s="49"/>
      <c r="BL40" s="49"/>
      <c r="BM40" s="112" t="s">
        <v>3550</v>
      </c>
      <c r="BN40" s="112" t="s">
        <v>3550</v>
      </c>
      <c r="BO40" s="112" t="s">
        <v>4028</v>
      </c>
      <c r="BP40" s="112" t="s">
        <v>4028</v>
      </c>
      <c r="BQ40" s="2"/>
      <c r="BR40" s="3"/>
      <c r="BS40" s="3"/>
      <c r="BT40" s="3"/>
      <c r="BU40" s="3"/>
    </row>
    <row r="41" spans="1:73" ht="255">
      <c r="A41" s="69" t="s">
        <v>254</v>
      </c>
      <c r="B41" s="70"/>
      <c r="C41" s="70"/>
      <c r="D41" s="71">
        <v>331.15823817292005</v>
      </c>
      <c r="E41" s="73"/>
      <c r="F41" s="103" t="s">
        <v>1863</v>
      </c>
      <c r="G41" s="70"/>
      <c r="H41" s="51" t="s">
        <v>754</v>
      </c>
      <c r="I41" s="75"/>
      <c r="J41" s="75"/>
      <c r="K41" s="51" t="s">
        <v>754</v>
      </c>
      <c r="L41" s="78">
        <v>101.25682855646187</v>
      </c>
      <c r="M41" s="79">
        <v>6311.2255859375</v>
      </c>
      <c r="N41" s="79">
        <v>3310.36279296875</v>
      </c>
      <c r="O41" s="80"/>
      <c r="P41" s="81"/>
      <c r="Q41" s="81"/>
      <c r="R41" s="89"/>
      <c r="S41" s="49">
        <v>1</v>
      </c>
      <c r="T41" s="49">
        <v>1</v>
      </c>
      <c r="U41" s="50">
        <v>0</v>
      </c>
      <c r="V41" s="50">
        <v>0</v>
      </c>
      <c r="W41" s="50">
        <v>0.002</v>
      </c>
      <c r="X41" s="50">
        <v>0.999999</v>
      </c>
      <c r="Y41" s="50">
        <v>0</v>
      </c>
      <c r="Z41" s="50" t="s">
        <v>2322</v>
      </c>
      <c r="AA41" s="76">
        <v>41</v>
      </c>
      <c r="AB41" s="76"/>
      <c r="AC41" s="77"/>
      <c r="AD41" s="83" t="s">
        <v>1824</v>
      </c>
      <c r="AE41" s="85" t="s">
        <v>1244</v>
      </c>
      <c r="AF41" s="83" t="s">
        <v>754</v>
      </c>
      <c r="AG41" s="83" t="s">
        <v>716</v>
      </c>
      <c r="AH41" s="83"/>
      <c r="AI41" s="83" t="s">
        <v>2307</v>
      </c>
      <c r="AJ41" s="87">
        <v>43288.333333333336</v>
      </c>
      <c r="AK41" s="85" t="s">
        <v>1863</v>
      </c>
      <c r="AL41" s="85" t="s">
        <v>1244</v>
      </c>
      <c r="AM41" s="83">
        <v>820</v>
      </c>
      <c r="AN41" s="83">
        <v>14</v>
      </c>
      <c r="AO41" s="83">
        <v>443</v>
      </c>
      <c r="AP41" s="83"/>
      <c r="AQ41" s="83"/>
      <c r="AR41" s="83"/>
      <c r="AS41" s="83"/>
      <c r="AT41" s="83"/>
      <c r="AU41" s="83"/>
      <c r="AV41" s="83"/>
      <c r="AW41" s="83" t="str">
        <f>REPLACE(INDEX(GroupVertices[Group],MATCH(Vertices[[#This Row],[Vertex]],GroupVertices[Vertex],0)),1,1,"")</f>
        <v>1</v>
      </c>
      <c r="AX41" s="49">
        <v>1</v>
      </c>
      <c r="AY41" s="50">
        <v>6.25</v>
      </c>
      <c r="AZ41" s="49">
        <v>0</v>
      </c>
      <c r="BA41" s="50">
        <v>0</v>
      </c>
      <c r="BB41" s="49">
        <v>0</v>
      </c>
      <c r="BC41" s="50">
        <v>0</v>
      </c>
      <c r="BD41" s="49">
        <v>15</v>
      </c>
      <c r="BE41" s="50">
        <v>93.75</v>
      </c>
      <c r="BF41" s="49">
        <v>16</v>
      </c>
      <c r="BG41" s="49"/>
      <c r="BH41" s="49"/>
      <c r="BI41" s="49"/>
      <c r="BJ41" s="49"/>
      <c r="BK41" s="49"/>
      <c r="BL41" s="49"/>
      <c r="BM41" s="112" t="s">
        <v>3551</v>
      </c>
      <c r="BN41" s="112" t="s">
        <v>3551</v>
      </c>
      <c r="BO41" s="112" t="s">
        <v>4029</v>
      </c>
      <c r="BP41" s="112" t="s">
        <v>4029</v>
      </c>
      <c r="BQ41" s="2"/>
      <c r="BR41" s="3"/>
      <c r="BS41" s="3"/>
      <c r="BT41" s="3"/>
      <c r="BU41" s="3"/>
    </row>
    <row r="42" spans="1:73" ht="409.5">
      <c r="A42" s="69" t="s">
        <v>255</v>
      </c>
      <c r="B42" s="70"/>
      <c r="C42" s="70"/>
      <c r="D42" s="71">
        <v>335.7259380097879</v>
      </c>
      <c r="E42" s="73"/>
      <c r="F42" s="103" t="s">
        <v>1864</v>
      </c>
      <c r="G42" s="70"/>
      <c r="H42" s="51" t="s">
        <v>755</v>
      </c>
      <c r="I42" s="75"/>
      <c r="J42" s="75"/>
      <c r="K42" s="51" t="s">
        <v>755</v>
      </c>
      <c r="L42" s="78">
        <v>104.74835989922423</v>
      </c>
      <c r="M42" s="79">
        <v>8934.677734375</v>
      </c>
      <c r="N42" s="79">
        <v>3310.36279296875</v>
      </c>
      <c r="O42" s="80"/>
      <c r="P42" s="81"/>
      <c r="Q42" s="81"/>
      <c r="R42" s="89"/>
      <c r="S42" s="49">
        <v>1</v>
      </c>
      <c r="T42" s="49">
        <v>1</v>
      </c>
      <c r="U42" s="50">
        <v>0</v>
      </c>
      <c r="V42" s="50">
        <v>0</v>
      </c>
      <c r="W42" s="50">
        <v>0.002</v>
      </c>
      <c r="X42" s="50">
        <v>0.999999</v>
      </c>
      <c r="Y42" s="50">
        <v>0</v>
      </c>
      <c r="Z42" s="50" t="s">
        <v>2322</v>
      </c>
      <c r="AA42" s="76">
        <v>42</v>
      </c>
      <c r="AB42" s="76"/>
      <c r="AC42" s="77"/>
      <c r="AD42" s="83" t="s">
        <v>1824</v>
      </c>
      <c r="AE42" s="85" t="s">
        <v>1245</v>
      </c>
      <c r="AF42" s="83" t="s">
        <v>755</v>
      </c>
      <c r="AG42" s="83" t="s">
        <v>716</v>
      </c>
      <c r="AH42" s="83"/>
      <c r="AI42" s="83" t="s">
        <v>2307</v>
      </c>
      <c r="AJ42" s="87">
        <v>43290.51180555556</v>
      </c>
      <c r="AK42" s="85" t="s">
        <v>1864</v>
      </c>
      <c r="AL42" s="85" t="s">
        <v>1245</v>
      </c>
      <c r="AM42" s="83">
        <v>848</v>
      </c>
      <c r="AN42" s="83">
        <v>39</v>
      </c>
      <c r="AO42" s="83">
        <v>509</v>
      </c>
      <c r="AP42" s="83"/>
      <c r="AQ42" s="83"/>
      <c r="AR42" s="83"/>
      <c r="AS42" s="83"/>
      <c r="AT42" s="83"/>
      <c r="AU42" s="83"/>
      <c r="AV42" s="83"/>
      <c r="AW42" s="83" t="str">
        <f>REPLACE(INDEX(GroupVertices[Group],MATCH(Vertices[[#This Row],[Vertex]],GroupVertices[Vertex],0)),1,1,"")</f>
        <v>1</v>
      </c>
      <c r="AX42" s="49">
        <v>3</v>
      </c>
      <c r="AY42" s="50">
        <v>5.2631578947368425</v>
      </c>
      <c r="AZ42" s="49">
        <v>0</v>
      </c>
      <c r="BA42" s="50">
        <v>0</v>
      </c>
      <c r="BB42" s="49">
        <v>0</v>
      </c>
      <c r="BC42" s="50">
        <v>0</v>
      </c>
      <c r="BD42" s="49">
        <v>54</v>
      </c>
      <c r="BE42" s="50">
        <v>94.73684210526316</v>
      </c>
      <c r="BF42" s="49">
        <v>57</v>
      </c>
      <c r="BG42" s="49"/>
      <c r="BH42" s="49"/>
      <c r="BI42" s="49"/>
      <c r="BJ42" s="49"/>
      <c r="BK42" s="49"/>
      <c r="BL42" s="49"/>
      <c r="BM42" s="112" t="s">
        <v>3552</v>
      </c>
      <c r="BN42" s="112" t="s">
        <v>3552</v>
      </c>
      <c r="BO42" s="112" t="s">
        <v>4030</v>
      </c>
      <c r="BP42" s="112" t="s">
        <v>4030</v>
      </c>
      <c r="BQ42" s="2"/>
      <c r="BR42" s="3"/>
      <c r="BS42" s="3"/>
      <c r="BT42" s="3"/>
      <c r="BU42" s="3"/>
    </row>
    <row r="43" spans="1:73" ht="409.5">
      <c r="A43" s="69" t="s">
        <v>256</v>
      </c>
      <c r="B43" s="70"/>
      <c r="C43" s="70"/>
      <c r="D43" s="71">
        <v>234.25774877650898</v>
      </c>
      <c r="E43" s="73"/>
      <c r="F43" s="103" t="s">
        <v>1865</v>
      </c>
      <c r="G43" s="70"/>
      <c r="H43" s="51" t="s">
        <v>756</v>
      </c>
      <c r="I43" s="75"/>
      <c r="J43" s="75"/>
      <c r="K43" s="51" t="s">
        <v>756</v>
      </c>
      <c r="L43" s="78">
        <v>27.18648507071765</v>
      </c>
      <c r="M43" s="79">
        <v>4062.552978515625</v>
      </c>
      <c r="N43" s="79">
        <v>7653.85888671875</v>
      </c>
      <c r="O43" s="80"/>
      <c r="P43" s="81"/>
      <c r="Q43" s="81"/>
      <c r="R43" s="89"/>
      <c r="S43" s="49">
        <v>1</v>
      </c>
      <c r="T43" s="49">
        <v>1</v>
      </c>
      <c r="U43" s="50">
        <v>0</v>
      </c>
      <c r="V43" s="50">
        <v>0</v>
      </c>
      <c r="W43" s="50">
        <v>0.002</v>
      </c>
      <c r="X43" s="50">
        <v>0.999999</v>
      </c>
      <c r="Y43" s="50">
        <v>0</v>
      </c>
      <c r="Z43" s="50" t="s">
        <v>2322</v>
      </c>
      <c r="AA43" s="76">
        <v>43</v>
      </c>
      <c r="AB43" s="76"/>
      <c r="AC43" s="77"/>
      <c r="AD43" s="83" t="s">
        <v>1824</v>
      </c>
      <c r="AE43" s="85" t="s">
        <v>1246</v>
      </c>
      <c r="AF43" s="83" t="s">
        <v>756</v>
      </c>
      <c r="AG43" s="83" t="s">
        <v>716</v>
      </c>
      <c r="AH43" s="83"/>
      <c r="AI43" s="83" t="s">
        <v>2307</v>
      </c>
      <c r="AJ43" s="87">
        <v>43290.85512731481</v>
      </c>
      <c r="AK43" s="85" t="s">
        <v>1865</v>
      </c>
      <c r="AL43" s="85" t="s">
        <v>1246</v>
      </c>
      <c r="AM43" s="83">
        <v>226</v>
      </c>
      <c r="AN43" s="83">
        <v>18</v>
      </c>
      <c r="AO43" s="83">
        <v>132</v>
      </c>
      <c r="AP43" s="83"/>
      <c r="AQ43" s="83"/>
      <c r="AR43" s="83"/>
      <c r="AS43" s="83"/>
      <c r="AT43" s="83"/>
      <c r="AU43" s="83"/>
      <c r="AV43" s="83"/>
      <c r="AW43" s="83" t="str">
        <f>REPLACE(INDEX(GroupVertices[Group],MATCH(Vertices[[#This Row],[Vertex]],GroupVertices[Vertex],0)),1,1,"")</f>
        <v>1</v>
      </c>
      <c r="AX43" s="49">
        <v>2</v>
      </c>
      <c r="AY43" s="50">
        <v>8.695652173913043</v>
      </c>
      <c r="AZ43" s="49">
        <v>3</v>
      </c>
      <c r="BA43" s="50">
        <v>13.043478260869565</v>
      </c>
      <c r="BB43" s="49">
        <v>0</v>
      </c>
      <c r="BC43" s="50">
        <v>0</v>
      </c>
      <c r="BD43" s="49">
        <v>18</v>
      </c>
      <c r="BE43" s="50">
        <v>78.26086956521739</v>
      </c>
      <c r="BF43" s="49">
        <v>23</v>
      </c>
      <c r="BG43" s="49"/>
      <c r="BH43" s="49"/>
      <c r="BI43" s="49"/>
      <c r="BJ43" s="49"/>
      <c r="BK43" s="49"/>
      <c r="BL43" s="49"/>
      <c r="BM43" s="112" t="s">
        <v>3553</v>
      </c>
      <c r="BN43" s="112" t="s">
        <v>3553</v>
      </c>
      <c r="BO43" s="112" t="s">
        <v>4031</v>
      </c>
      <c r="BP43" s="112" t="s">
        <v>4031</v>
      </c>
      <c r="BQ43" s="2"/>
      <c r="BR43" s="3"/>
      <c r="BS43" s="3"/>
      <c r="BT43" s="3"/>
      <c r="BU43" s="3"/>
    </row>
    <row r="44" spans="1:73" ht="409.5">
      <c r="A44" s="69" t="s">
        <v>257</v>
      </c>
      <c r="B44" s="70"/>
      <c r="C44" s="70"/>
      <c r="D44" s="71">
        <v>966.557911908646</v>
      </c>
      <c r="E44" s="73"/>
      <c r="F44" s="103" t="s">
        <v>1866</v>
      </c>
      <c r="G44" s="70"/>
      <c r="H44" s="51" t="s">
        <v>757</v>
      </c>
      <c r="I44" s="75"/>
      <c r="J44" s="75"/>
      <c r="K44" s="51" t="s">
        <v>757</v>
      </c>
      <c r="L44" s="78">
        <v>586.9537778442965</v>
      </c>
      <c r="M44" s="79">
        <v>7060.783203125</v>
      </c>
      <c r="N44" s="79">
        <v>897.3087158203125</v>
      </c>
      <c r="O44" s="80"/>
      <c r="P44" s="81"/>
      <c r="Q44" s="81"/>
      <c r="R44" s="89"/>
      <c r="S44" s="49">
        <v>1</v>
      </c>
      <c r="T44" s="49">
        <v>1</v>
      </c>
      <c r="U44" s="50">
        <v>0</v>
      </c>
      <c r="V44" s="50">
        <v>0</v>
      </c>
      <c r="W44" s="50">
        <v>0.002</v>
      </c>
      <c r="X44" s="50">
        <v>0.999999</v>
      </c>
      <c r="Y44" s="50">
        <v>0</v>
      </c>
      <c r="Z44" s="50" t="s">
        <v>2322</v>
      </c>
      <c r="AA44" s="76">
        <v>44</v>
      </c>
      <c r="AB44" s="76"/>
      <c r="AC44" s="77"/>
      <c r="AD44" s="83" t="s">
        <v>1824</v>
      </c>
      <c r="AE44" s="85" t="s">
        <v>1247</v>
      </c>
      <c r="AF44" s="83" t="s">
        <v>757</v>
      </c>
      <c r="AG44" s="83" t="s">
        <v>716</v>
      </c>
      <c r="AH44" s="83"/>
      <c r="AI44" s="83" t="s">
        <v>2307</v>
      </c>
      <c r="AJ44" s="87">
        <v>43292.54167824074</v>
      </c>
      <c r="AK44" s="85" t="s">
        <v>1866</v>
      </c>
      <c r="AL44" s="85" t="s">
        <v>1247</v>
      </c>
      <c r="AM44" s="83">
        <v>4715</v>
      </c>
      <c r="AN44" s="83">
        <v>129</v>
      </c>
      <c r="AO44" s="83">
        <v>3181</v>
      </c>
      <c r="AP44" s="83"/>
      <c r="AQ44" s="83"/>
      <c r="AR44" s="83"/>
      <c r="AS44" s="83"/>
      <c r="AT44" s="83"/>
      <c r="AU44" s="83"/>
      <c r="AV44" s="83"/>
      <c r="AW44" s="83" t="str">
        <f>REPLACE(INDEX(GroupVertices[Group],MATCH(Vertices[[#This Row],[Vertex]],GroupVertices[Vertex],0)),1,1,"")</f>
        <v>1</v>
      </c>
      <c r="AX44" s="49">
        <v>2</v>
      </c>
      <c r="AY44" s="50">
        <v>6.451612903225806</v>
      </c>
      <c r="AZ44" s="49">
        <v>1</v>
      </c>
      <c r="BA44" s="50">
        <v>3.225806451612903</v>
      </c>
      <c r="BB44" s="49">
        <v>0</v>
      </c>
      <c r="BC44" s="50">
        <v>0</v>
      </c>
      <c r="BD44" s="49">
        <v>28</v>
      </c>
      <c r="BE44" s="50">
        <v>90.3225806451613</v>
      </c>
      <c r="BF44" s="49">
        <v>31</v>
      </c>
      <c r="BG44" s="49"/>
      <c r="BH44" s="49"/>
      <c r="BI44" s="49"/>
      <c r="BJ44" s="49"/>
      <c r="BK44" s="49"/>
      <c r="BL44" s="49"/>
      <c r="BM44" s="112" t="s">
        <v>3554</v>
      </c>
      <c r="BN44" s="112" t="s">
        <v>3554</v>
      </c>
      <c r="BO44" s="112" t="s">
        <v>4032</v>
      </c>
      <c r="BP44" s="112" t="s">
        <v>4032</v>
      </c>
      <c r="BQ44" s="2"/>
      <c r="BR44" s="3"/>
      <c r="BS44" s="3"/>
      <c r="BT44" s="3"/>
      <c r="BU44" s="3"/>
    </row>
    <row r="45" spans="1:73" ht="409.5">
      <c r="A45" s="69" t="s">
        <v>258</v>
      </c>
      <c r="B45" s="70"/>
      <c r="C45" s="70"/>
      <c r="D45" s="71">
        <v>281.07667210440457</v>
      </c>
      <c r="E45" s="73"/>
      <c r="F45" s="103" t="s">
        <v>1867</v>
      </c>
      <c r="G45" s="70"/>
      <c r="H45" s="51" t="s">
        <v>758</v>
      </c>
      <c r="I45" s="75"/>
      <c r="J45" s="75"/>
      <c r="K45" s="51" t="s">
        <v>758</v>
      </c>
      <c r="L45" s="78">
        <v>62.97468133403178</v>
      </c>
      <c r="M45" s="79">
        <v>8185.11962890625</v>
      </c>
      <c r="N45" s="79">
        <v>4758.1943359375</v>
      </c>
      <c r="O45" s="80"/>
      <c r="P45" s="81"/>
      <c r="Q45" s="81"/>
      <c r="R45" s="89"/>
      <c r="S45" s="49">
        <v>1</v>
      </c>
      <c r="T45" s="49">
        <v>1</v>
      </c>
      <c r="U45" s="50">
        <v>0</v>
      </c>
      <c r="V45" s="50">
        <v>0</v>
      </c>
      <c r="W45" s="50">
        <v>0.002</v>
      </c>
      <c r="X45" s="50">
        <v>0.999999</v>
      </c>
      <c r="Y45" s="50">
        <v>0</v>
      </c>
      <c r="Z45" s="50" t="s">
        <v>2322</v>
      </c>
      <c r="AA45" s="76">
        <v>45</v>
      </c>
      <c r="AB45" s="76"/>
      <c r="AC45" s="77"/>
      <c r="AD45" s="83" t="s">
        <v>1824</v>
      </c>
      <c r="AE45" s="85" t="s">
        <v>1248</v>
      </c>
      <c r="AF45" s="83" t="s">
        <v>758</v>
      </c>
      <c r="AG45" s="83" t="s">
        <v>716</v>
      </c>
      <c r="AH45" s="83"/>
      <c r="AI45" s="83" t="s">
        <v>2307</v>
      </c>
      <c r="AJ45" s="87">
        <v>43293.22773148148</v>
      </c>
      <c r="AK45" s="85" t="s">
        <v>1867</v>
      </c>
      <c r="AL45" s="85" t="s">
        <v>1248</v>
      </c>
      <c r="AM45" s="83">
        <v>513</v>
      </c>
      <c r="AN45" s="83">
        <v>11</v>
      </c>
      <c r="AO45" s="83">
        <v>175</v>
      </c>
      <c r="AP45" s="83"/>
      <c r="AQ45" s="83"/>
      <c r="AR45" s="83"/>
      <c r="AS45" s="83"/>
      <c r="AT45" s="83"/>
      <c r="AU45" s="83"/>
      <c r="AV45" s="83"/>
      <c r="AW45" s="83" t="str">
        <f>REPLACE(INDEX(GroupVertices[Group],MATCH(Vertices[[#This Row],[Vertex]],GroupVertices[Vertex],0)),1,1,"")</f>
        <v>1</v>
      </c>
      <c r="AX45" s="49">
        <v>0</v>
      </c>
      <c r="AY45" s="50">
        <v>0</v>
      </c>
      <c r="AZ45" s="49">
        <v>0</v>
      </c>
      <c r="BA45" s="50">
        <v>0</v>
      </c>
      <c r="BB45" s="49">
        <v>0</v>
      </c>
      <c r="BC45" s="50">
        <v>0</v>
      </c>
      <c r="BD45" s="49">
        <v>27</v>
      </c>
      <c r="BE45" s="50">
        <v>100</v>
      </c>
      <c r="BF45" s="49">
        <v>27</v>
      </c>
      <c r="BG45" s="49" t="s">
        <v>3377</v>
      </c>
      <c r="BH45" s="49" t="s">
        <v>3377</v>
      </c>
      <c r="BI45" s="49" t="s">
        <v>1711</v>
      </c>
      <c r="BJ45" s="49" t="s">
        <v>1711</v>
      </c>
      <c r="BK45" s="49" t="s">
        <v>3392</v>
      </c>
      <c r="BL45" s="49" t="s">
        <v>3392</v>
      </c>
      <c r="BM45" s="112" t="s">
        <v>3555</v>
      </c>
      <c r="BN45" s="112" t="s">
        <v>3555</v>
      </c>
      <c r="BO45" s="112" t="s">
        <v>4033</v>
      </c>
      <c r="BP45" s="112" t="s">
        <v>4033</v>
      </c>
      <c r="BQ45" s="2"/>
      <c r="BR45" s="3"/>
      <c r="BS45" s="3"/>
      <c r="BT45" s="3"/>
      <c r="BU45" s="3"/>
    </row>
    <row r="46" spans="1:73" ht="409.5">
      <c r="A46" s="69" t="s">
        <v>259</v>
      </c>
      <c r="B46" s="70"/>
      <c r="C46" s="70"/>
      <c r="D46" s="71">
        <v>271.28874388254485</v>
      </c>
      <c r="E46" s="73"/>
      <c r="F46" s="103" t="s">
        <v>1868</v>
      </c>
      <c r="G46" s="70"/>
      <c r="H46" s="51" t="s">
        <v>759</v>
      </c>
      <c r="I46" s="75"/>
      <c r="J46" s="75"/>
      <c r="K46" s="51" t="s">
        <v>759</v>
      </c>
      <c r="L46" s="78">
        <v>55.49282845668388</v>
      </c>
      <c r="M46" s="79">
        <v>7060.783203125</v>
      </c>
      <c r="N46" s="79">
        <v>5240.8056640625</v>
      </c>
      <c r="O46" s="80"/>
      <c r="P46" s="81"/>
      <c r="Q46" s="81"/>
      <c r="R46" s="89"/>
      <c r="S46" s="49">
        <v>1</v>
      </c>
      <c r="T46" s="49">
        <v>1</v>
      </c>
      <c r="U46" s="50">
        <v>0</v>
      </c>
      <c r="V46" s="50">
        <v>0</v>
      </c>
      <c r="W46" s="50">
        <v>0.002</v>
      </c>
      <c r="X46" s="50">
        <v>0.999999</v>
      </c>
      <c r="Y46" s="50">
        <v>0</v>
      </c>
      <c r="Z46" s="50" t="s">
        <v>2322</v>
      </c>
      <c r="AA46" s="76">
        <v>46</v>
      </c>
      <c r="AB46" s="76"/>
      <c r="AC46" s="77"/>
      <c r="AD46" s="83" t="s">
        <v>1824</v>
      </c>
      <c r="AE46" s="85" t="s">
        <v>1249</v>
      </c>
      <c r="AF46" s="83" t="s">
        <v>759</v>
      </c>
      <c r="AG46" s="83" t="s">
        <v>716</v>
      </c>
      <c r="AH46" s="83"/>
      <c r="AI46" s="83" t="s">
        <v>2307</v>
      </c>
      <c r="AJ46" s="87">
        <v>43294.631944444445</v>
      </c>
      <c r="AK46" s="85" t="s">
        <v>1868</v>
      </c>
      <c r="AL46" s="85" t="s">
        <v>1249</v>
      </c>
      <c r="AM46" s="83">
        <v>453</v>
      </c>
      <c r="AN46" s="83">
        <v>20</v>
      </c>
      <c r="AO46" s="83">
        <v>208</v>
      </c>
      <c r="AP46" s="83"/>
      <c r="AQ46" s="83"/>
      <c r="AR46" s="83"/>
      <c r="AS46" s="83"/>
      <c r="AT46" s="83"/>
      <c r="AU46" s="83"/>
      <c r="AV46" s="83"/>
      <c r="AW46" s="83" t="str">
        <f>REPLACE(INDEX(GroupVertices[Group],MATCH(Vertices[[#This Row],[Vertex]],GroupVertices[Vertex],0)),1,1,"")</f>
        <v>1</v>
      </c>
      <c r="AX46" s="49">
        <v>1</v>
      </c>
      <c r="AY46" s="50">
        <v>2.7027027027027026</v>
      </c>
      <c r="AZ46" s="49">
        <v>0</v>
      </c>
      <c r="BA46" s="50">
        <v>0</v>
      </c>
      <c r="BB46" s="49">
        <v>0</v>
      </c>
      <c r="BC46" s="50">
        <v>0</v>
      </c>
      <c r="BD46" s="49">
        <v>36</v>
      </c>
      <c r="BE46" s="50">
        <v>97.29729729729729</v>
      </c>
      <c r="BF46" s="49">
        <v>37</v>
      </c>
      <c r="BG46" s="49"/>
      <c r="BH46" s="49"/>
      <c r="BI46" s="49"/>
      <c r="BJ46" s="49"/>
      <c r="BK46" s="49"/>
      <c r="BL46" s="49"/>
      <c r="BM46" s="112" t="s">
        <v>3556</v>
      </c>
      <c r="BN46" s="112" t="s">
        <v>3556</v>
      </c>
      <c r="BO46" s="112" t="s">
        <v>4034</v>
      </c>
      <c r="BP46" s="112" t="s">
        <v>4034</v>
      </c>
      <c r="BQ46" s="2"/>
      <c r="BR46" s="3"/>
      <c r="BS46" s="3"/>
      <c r="BT46" s="3"/>
      <c r="BU46" s="3"/>
    </row>
    <row r="47" spans="1:73" ht="315">
      <c r="A47" s="69" t="s">
        <v>260</v>
      </c>
      <c r="B47" s="70"/>
      <c r="C47" s="70"/>
      <c r="D47" s="71">
        <v>243.06688417618273</v>
      </c>
      <c r="E47" s="73"/>
      <c r="F47" s="70"/>
      <c r="G47" s="70"/>
      <c r="H47" s="51" t="s">
        <v>760</v>
      </c>
      <c r="I47" s="75"/>
      <c r="J47" s="75"/>
      <c r="K47" s="51" t="s">
        <v>760</v>
      </c>
      <c r="L47" s="78">
        <v>33.920152660330764</v>
      </c>
      <c r="M47" s="79">
        <v>314.76519775390625</v>
      </c>
      <c r="N47" s="79">
        <v>6688.63720703125</v>
      </c>
      <c r="O47" s="80"/>
      <c r="P47" s="81"/>
      <c r="Q47" s="81"/>
      <c r="R47" s="89"/>
      <c r="S47" s="49">
        <v>1</v>
      </c>
      <c r="T47" s="49">
        <v>1</v>
      </c>
      <c r="U47" s="50">
        <v>0</v>
      </c>
      <c r="V47" s="50">
        <v>0</v>
      </c>
      <c r="W47" s="50">
        <v>0.002</v>
      </c>
      <c r="X47" s="50">
        <v>0.999999</v>
      </c>
      <c r="Y47" s="50">
        <v>0</v>
      </c>
      <c r="Z47" s="50" t="s">
        <v>2322</v>
      </c>
      <c r="AA47" s="76">
        <v>47</v>
      </c>
      <c r="AB47" s="76"/>
      <c r="AC47" s="77"/>
      <c r="AD47" s="83" t="s">
        <v>1824</v>
      </c>
      <c r="AE47" s="85" t="s">
        <v>1250</v>
      </c>
      <c r="AF47" s="83" t="s">
        <v>760</v>
      </c>
      <c r="AG47" s="83" t="s">
        <v>716</v>
      </c>
      <c r="AH47" s="83"/>
      <c r="AI47" s="83" t="s">
        <v>2307</v>
      </c>
      <c r="AJ47" s="87">
        <v>43296.333715277775</v>
      </c>
      <c r="AK47" s="83"/>
      <c r="AL47" s="85" t="s">
        <v>1250</v>
      </c>
      <c r="AM47" s="83">
        <v>280</v>
      </c>
      <c r="AN47" s="83">
        <v>10</v>
      </c>
      <c r="AO47" s="83">
        <v>10</v>
      </c>
      <c r="AP47" s="83"/>
      <c r="AQ47" s="83"/>
      <c r="AR47" s="83"/>
      <c r="AS47" s="83"/>
      <c r="AT47" s="83"/>
      <c r="AU47" s="83"/>
      <c r="AV47" s="83"/>
      <c r="AW47" s="83" t="str">
        <f>REPLACE(INDEX(GroupVertices[Group],MATCH(Vertices[[#This Row],[Vertex]],GroupVertices[Vertex],0)),1,1,"")</f>
        <v>1</v>
      </c>
      <c r="AX47" s="49">
        <v>0</v>
      </c>
      <c r="AY47" s="50">
        <v>0</v>
      </c>
      <c r="AZ47" s="49">
        <v>1</v>
      </c>
      <c r="BA47" s="50">
        <v>5.2631578947368425</v>
      </c>
      <c r="BB47" s="49">
        <v>0</v>
      </c>
      <c r="BC47" s="50">
        <v>0</v>
      </c>
      <c r="BD47" s="49">
        <v>18</v>
      </c>
      <c r="BE47" s="50">
        <v>94.73684210526316</v>
      </c>
      <c r="BF47" s="49">
        <v>19</v>
      </c>
      <c r="BG47" s="49"/>
      <c r="BH47" s="49"/>
      <c r="BI47" s="49"/>
      <c r="BJ47" s="49"/>
      <c r="BK47" s="49"/>
      <c r="BL47" s="49"/>
      <c r="BM47" s="112" t="s">
        <v>3557</v>
      </c>
      <c r="BN47" s="112" t="s">
        <v>3557</v>
      </c>
      <c r="BO47" s="112" t="s">
        <v>4035</v>
      </c>
      <c r="BP47" s="112" t="s">
        <v>4035</v>
      </c>
      <c r="BQ47" s="2"/>
      <c r="BR47" s="3"/>
      <c r="BS47" s="3"/>
      <c r="BT47" s="3"/>
      <c r="BU47" s="3"/>
    </row>
    <row r="48" spans="1:73" ht="15">
      <c r="A48" s="69" t="s">
        <v>261</v>
      </c>
      <c r="B48" s="70"/>
      <c r="C48" s="70"/>
      <c r="D48" s="71">
        <v>441.27243066884176</v>
      </c>
      <c r="E48" s="73"/>
      <c r="F48" s="103" t="s">
        <v>1869</v>
      </c>
      <c r="G48" s="70"/>
      <c r="H48" s="74" t="s">
        <v>761</v>
      </c>
      <c r="I48" s="75"/>
      <c r="J48" s="75"/>
      <c r="K48" s="74" t="s">
        <v>761</v>
      </c>
      <c r="L48" s="78">
        <v>185.42767342662574</v>
      </c>
      <c r="M48" s="79">
        <v>1439.1015625</v>
      </c>
      <c r="N48" s="79">
        <v>1862.5308837890625</v>
      </c>
      <c r="O48" s="80"/>
      <c r="P48" s="81"/>
      <c r="Q48" s="81"/>
      <c r="R48" s="89"/>
      <c r="S48" s="49">
        <v>1</v>
      </c>
      <c r="T48" s="49">
        <v>1</v>
      </c>
      <c r="U48" s="50">
        <v>0</v>
      </c>
      <c r="V48" s="50">
        <v>0</v>
      </c>
      <c r="W48" s="50">
        <v>0.002</v>
      </c>
      <c r="X48" s="50">
        <v>0.999999</v>
      </c>
      <c r="Y48" s="50">
        <v>0</v>
      </c>
      <c r="Z48" s="50" t="s">
        <v>2322</v>
      </c>
      <c r="AA48" s="76">
        <v>48</v>
      </c>
      <c r="AB48" s="76"/>
      <c r="AC48" s="77"/>
      <c r="AD48" s="83" t="s">
        <v>1824</v>
      </c>
      <c r="AE48" s="85" t="s">
        <v>1251</v>
      </c>
      <c r="AF48" s="83" t="s">
        <v>761</v>
      </c>
      <c r="AG48" s="83" t="s">
        <v>716</v>
      </c>
      <c r="AH48" s="83"/>
      <c r="AI48" s="83" t="s">
        <v>2307</v>
      </c>
      <c r="AJ48" s="87">
        <v>43297.40798611111</v>
      </c>
      <c r="AK48" s="85" t="s">
        <v>1869</v>
      </c>
      <c r="AL48" s="85" t="s">
        <v>1251</v>
      </c>
      <c r="AM48" s="83">
        <v>1495</v>
      </c>
      <c r="AN48" s="83">
        <v>83</v>
      </c>
      <c r="AO48" s="83">
        <v>634</v>
      </c>
      <c r="AP48" s="83"/>
      <c r="AQ48" s="83"/>
      <c r="AR48" s="83"/>
      <c r="AS48" s="83"/>
      <c r="AT48" s="83"/>
      <c r="AU48" s="83"/>
      <c r="AV48" s="83"/>
      <c r="AW48" s="83" t="str">
        <f>REPLACE(INDEX(GroupVertices[Group],MATCH(Vertices[[#This Row],[Vertex]],GroupVertices[Vertex],0)),1,1,"")</f>
        <v>1</v>
      </c>
      <c r="AX48" s="49">
        <v>1</v>
      </c>
      <c r="AY48" s="50">
        <v>4.545454545454546</v>
      </c>
      <c r="AZ48" s="49">
        <v>0</v>
      </c>
      <c r="BA48" s="50">
        <v>0</v>
      </c>
      <c r="BB48" s="49">
        <v>0</v>
      </c>
      <c r="BC48" s="50">
        <v>0</v>
      </c>
      <c r="BD48" s="49">
        <v>21</v>
      </c>
      <c r="BE48" s="50">
        <v>95.45454545454545</v>
      </c>
      <c r="BF48" s="49">
        <v>22</v>
      </c>
      <c r="BG48" s="49"/>
      <c r="BH48" s="49"/>
      <c r="BI48" s="49"/>
      <c r="BJ48" s="49"/>
      <c r="BK48" s="49" t="s">
        <v>3429</v>
      </c>
      <c r="BL48" s="49" t="s">
        <v>3429</v>
      </c>
      <c r="BM48" s="112" t="s">
        <v>3558</v>
      </c>
      <c r="BN48" s="112" t="s">
        <v>3558</v>
      </c>
      <c r="BO48" s="112" t="s">
        <v>4036</v>
      </c>
      <c r="BP48" s="112" t="s">
        <v>4036</v>
      </c>
      <c r="BQ48" s="2"/>
      <c r="BR48" s="3"/>
      <c r="BS48" s="3"/>
      <c r="BT48" s="3"/>
      <c r="BU48" s="3"/>
    </row>
    <row r="49" spans="1:73" ht="409.5">
      <c r="A49" s="69" t="s">
        <v>262</v>
      </c>
      <c r="B49" s="70"/>
      <c r="C49" s="70"/>
      <c r="D49" s="71">
        <v>227.73246329526916</v>
      </c>
      <c r="E49" s="73"/>
      <c r="F49" s="103" t="s">
        <v>1870</v>
      </c>
      <c r="G49" s="70"/>
      <c r="H49" s="51" t="s">
        <v>762</v>
      </c>
      <c r="I49" s="75"/>
      <c r="J49" s="75"/>
      <c r="K49" s="51" t="s">
        <v>762</v>
      </c>
      <c r="L49" s="78">
        <v>22.198583152485718</v>
      </c>
      <c r="M49" s="79">
        <v>9309.455078125</v>
      </c>
      <c r="N49" s="79">
        <v>8619.080078125</v>
      </c>
      <c r="O49" s="80"/>
      <c r="P49" s="81"/>
      <c r="Q49" s="81"/>
      <c r="R49" s="89"/>
      <c r="S49" s="49">
        <v>1</v>
      </c>
      <c r="T49" s="49">
        <v>1</v>
      </c>
      <c r="U49" s="50">
        <v>0</v>
      </c>
      <c r="V49" s="50">
        <v>0</v>
      </c>
      <c r="W49" s="50">
        <v>0.002</v>
      </c>
      <c r="X49" s="50">
        <v>0.999999</v>
      </c>
      <c r="Y49" s="50">
        <v>0</v>
      </c>
      <c r="Z49" s="50" t="s">
        <v>2322</v>
      </c>
      <c r="AA49" s="76">
        <v>49</v>
      </c>
      <c r="AB49" s="76"/>
      <c r="AC49" s="77"/>
      <c r="AD49" s="83" t="s">
        <v>1824</v>
      </c>
      <c r="AE49" s="85" t="s">
        <v>1252</v>
      </c>
      <c r="AF49" s="83" t="s">
        <v>762</v>
      </c>
      <c r="AG49" s="83" t="s">
        <v>716</v>
      </c>
      <c r="AH49" s="83"/>
      <c r="AI49" s="83" t="s">
        <v>2307</v>
      </c>
      <c r="AJ49" s="87">
        <v>43298.92613425926</v>
      </c>
      <c r="AK49" s="85" t="s">
        <v>1870</v>
      </c>
      <c r="AL49" s="85" t="s">
        <v>1252</v>
      </c>
      <c r="AM49" s="83">
        <v>186</v>
      </c>
      <c r="AN49" s="83">
        <v>7</v>
      </c>
      <c r="AO49" s="83">
        <v>121</v>
      </c>
      <c r="AP49" s="83"/>
      <c r="AQ49" s="83"/>
      <c r="AR49" s="83"/>
      <c r="AS49" s="83"/>
      <c r="AT49" s="83"/>
      <c r="AU49" s="83"/>
      <c r="AV49" s="83"/>
      <c r="AW49" s="83" t="str">
        <f>REPLACE(INDEX(GroupVertices[Group],MATCH(Vertices[[#This Row],[Vertex]],GroupVertices[Vertex],0)),1,1,"")</f>
        <v>1</v>
      </c>
      <c r="AX49" s="49">
        <v>1</v>
      </c>
      <c r="AY49" s="50">
        <v>2.5641025641025643</v>
      </c>
      <c r="AZ49" s="49">
        <v>3</v>
      </c>
      <c r="BA49" s="50">
        <v>7.6923076923076925</v>
      </c>
      <c r="BB49" s="49">
        <v>0</v>
      </c>
      <c r="BC49" s="50">
        <v>0</v>
      </c>
      <c r="BD49" s="49">
        <v>35</v>
      </c>
      <c r="BE49" s="50">
        <v>89.74358974358974</v>
      </c>
      <c r="BF49" s="49">
        <v>39</v>
      </c>
      <c r="BG49" s="49"/>
      <c r="BH49" s="49"/>
      <c r="BI49" s="49"/>
      <c r="BJ49" s="49"/>
      <c r="BK49" s="49" t="s">
        <v>3430</v>
      </c>
      <c r="BL49" s="49" t="s">
        <v>3430</v>
      </c>
      <c r="BM49" s="112" t="s">
        <v>3559</v>
      </c>
      <c r="BN49" s="112" t="s">
        <v>3559</v>
      </c>
      <c r="BO49" s="112" t="s">
        <v>4037</v>
      </c>
      <c r="BP49" s="112" t="s">
        <v>4037</v>
      </c>
      <c r="BQ49" s="2"/>
      <c r="BR49" s="3"/>
      <c r="BS49" s="3"/>
      <c r="BT49" s="3"/>
      <c r="BU49" s="3"/>
    </row>
    <row r="50" spans="1:73" ht="270">
      <c r="A50" s="69" t="s">
        <v>263</v>
      </c>
      <c r="B50" s="70"/>
      <c r="C50" s="70"/>
      <c r="D50" s="71">
        <v>234.25774877650898</v>
      </c>
      <c r="E50" s="73"/>
      <c r="F50" s="103" t="s">
        <v>1871</v>
      </c>
      <c r="G50" s="70"/>
      <c r="H50" s="51" t="s">
        <v>763</v>
      </c>
      <c r="I50" s="75"/>
      <c r="J50" s="75"/>
      <c r="K50" s="51" t="s">
        <v>763</v>
      </c>
      <c r="L50" s="78">
        <v>27.18648507071765</v>
      </c>
      <c r="M50" s="79">
        <v>3312.99560546875</v>
      </c>
      <c r="N50" s="79">
        <v>7653.85888671875</v>
      </c>
      <c r="O50" s="80"/>
      <c r="P50" s="81"/>
      <c r="Q50" s="81"/>
      <c r="R50" s="89"/>
      <c r="S50" s="49">
        <v>1</v>
      </c>
      <c r="T50" s="49">
        <v>1</v>
      </c>
      <c r="U50" s="50">
        <v>0</v>
      </c>
      <c r="V50" s="50">
        <v>0</v>
      </c>
      <c r="W50" s="50">
        <v>0.002</v>
      </c>
      <c r="X50" s="50">
        <v>0.999999</v>
      </c>
      <c r="Y50" s="50">
        <v>0</v>
      </c>
      <c r="Z50" s="50" t="s">
        <v>2322</v>
      </c>
      <c r="AA50" s="76">
        <v>50</v>
      </c>
      <c r="AB50" s="76"/>
      <c r="AC50" s="77"/>
      <c r="AD50" s="83" t="s">
        <v>1824</v>
      </c>
      <c r="AE50" s="85" t="s">
        <v>1253</v>
      </c>
      <c r="AF50" s="83" t="s">
        <v>763</v>
      </c>
      <c r="AG50" s="83" t="s">
        <v>716</v>
      </c>
      <c r="AH50" s="83"/>
      <c r="AI50" s="83" t="s">
        <v>2307</v>
      </c>
      <c r="AJ50" s="87">
        <v>43300.33972222222</v>
      </c>
      <c r="AK50" s="85" t="s">
        <v>1871</v>
      </c>
      <c r="AL50" s="85" t="s">
        <v>1253</v>
      </c>
      <c r="AM50" s="83">
        <v>226</v>
      </c>
      <c r="AN50" s="83">
        <v>9</v>
      </c>
      <c r="AO50" s="83">
        <v>34</v>
      </c>
      <c r="AP50" s="83"/>
      <c r="AQ50" s="83"/>
      <c r="AR50" s="83"/>
      <c r="AS50" s="83"/>
      <c r="AT50" s="83"/>
      <c r="AU50" s="83"/>
      <c r="AV50" s="83"/>
      <c r="AW50" s="83" t="str">
        <f>REPLACE(INDEX(GroupVertices[Group],MATCH(Vertices[[#This Row],[Vertex]],GroupVertices[Vertex],0)),1,1,"")</f>
        <v>1</v>
      </c>
      <c r="AX50" s="49">
        <v>0</v>
      </c>
      <c r="AY50" s="50">
        <v>0</v>
      </c>
      <c r="AZ50" s="49">
        <v>1</v>
      </c>
      <c r="BA50" s="50">
        <v>6.666666666666667</v>
      </c>
      <c r="BB50" s="49">
        <v>0</v>
      </c>
      <c r="BC50" s="50">
        <v>0</v>
      </c>
      <c r="BD50" s="49">
        <v>14</v>
      </c>
      <c r="BE50" s="50">
        <v>93.33333333333333</v>
      </c>
      <c r="BF50" s="49">
        <v>15</v>
      </c>
      <c r="BG50" s="49"/>
      <c r="BH50" s="49"/>
      <c r="BI50" s="49"/>
      <c r="BJ50" s="49"/>
      <c r="BK50" s="49" t="s">
        <v>3392</v>
      </c>
      <c r="BL50" s="49" t="s">
        <v>3392</v>
      </c>
      <c r="BM50" s="112" t="s">
        <v>3560</v>
      </c>
      <c r="BN50" s="112" t="s">
        <v>3560</v>
      </c>
      <c r="BO50" s="112" t="s">
        <v>4038</v>
      </c>
      <c r="BP50" s="112" t="s">
        <v>4038</v>
      </c>
      <c r="BQ50" s="2"/>
      <c r="BR50" s="3"/>
      <c r="BS50" s="3"/>
      <c r="BT50" s="3"/>
      <c r="BU50" s="3"/>
    </row>
    <row r="51" spans="1:73" ht="409.5">
      <c r="A51" s="69" t="s">
        <v>264</v>
      </c>
      <c r="B51" s="70"/>
      <c r="C51" s="70"/>
      <c r="D51" s="71">
        <v>356.60685154975533</v>
      </c>
      <c r="E51" s="73"/>
      <c r="F51" s="103" t="s">
        <v>1872</v>
      </c>
      <c r="G51" s="70"/>
      <c r="H51" s="51" t="s">
        <v>764</v>
      </c>
      <c r="I51" s="75"/>
      <c r="J51" s="75"/>
      <c r="K51" s="51" t="s">
        <v>764</v>
      </c>
      <c r="L51" s="78">
        <v>120.70964603756642</v>
      </c>
      <c r="M51" s="79">
        <v>5561.66845703125</v>
      </c>
      <c r="N51" s="79">
        <v>2827.751953125</v>
      </c>
      <c r="O51" s="80"/>
      <c r="P51" s="81"/>
      <c r="Q51" s="81"/>
      <c r="R51" s="89"/>
      <c r="S51" s="49">
        <v>1</v>
      </c>
      <c r="T51" s="49">
        <v>1</v>
      </c>
      <c r="U51" s="50">
        <v>0</v>
      </c>
      <c r="V51" s="50">
        <v>0</v>
      </c>
      <c r="W51" s="50">
        <v>0.002</v>
      </c>
      <c r="X51" s="50">
        <v>0.999999</v>
      </c>
      <c r="Y51" s="50">
        <v>0</v>
      </c>
      <c r="Z51" s="50" t="s">
        <v>2322</v>
      </c>
      <c r="AA51" s="76">
        <v>51</v>
      </c>
      <c r="AB51" s="76"/>
      <c r="AC51" s="77"/>
      <c r="AD51" s="83" t="s">
        <v>1824</v>
      </c>
      <c r="AE51" s="85" t="s">
        <v>1254</v>
      </c>
      <c r="AF51" s="83" t="s">
        <v>764</v>
      </c>
      <c r="AG51" s="83" t="s">
        <v>716</v>
      </c>
      <c r="AH51" s="83"/>
      <c r="AI51" s="83" t="s">
        <v>2307</v>
      </c>
      <c r="AJ51" s="87">
        <v>43304.583333333336</v>
      </c>
      <c r="AK51" s="85" t="s">
        <v>1872</v>
      </c>
      <c r="AL51" s="85" t="s">
        <v>1254</v>
      </c>
      <c r="AM51" s="83">
        <v>976</v>
      </c>
      <c r="AN51" s="83">
        <v>31</v>
      </c>
      <c r="AO51" s="83">
        <v>398</v>
      </c>
      <c r="AP51" s="83"/>
      <c r="AQ51" s="83"/>
      <c r="AR51" s="83"/>
      <c r="AS51" s="83"/>
      <c r="AT51" s="83"/>
      <c r="AU51" s="83"/>
      <c r="AV51" s="83"/>
      <c r="AW51" s="83" t="str">
        <f>REPLACE(INDEX(GroupVertices[Group],MATCH(Vertices[[#This Row],[Vertex]],GroupVertices[Vertex],0)),1,1,"")</f>
        <v>1</v>
      </c>
      <c r="AX51" s="49">
        <v>2</v>
      </c>
      <c r="AY51" s="50">
        <v>7.407407407407407</v>
      </c>
      <c r="AZ51" s="49">
        <v>0</v>
      </c>
      <c r="BA51" s="50">
        <v>0</v>
      </c>
      <c r="BB51" s="49">
        <v>0</v>
      </c>
      <c r="BC51" s="50">
        <v>0</v>
      </c>
      <c r="BD51" s="49">
        <v>25</v>
      </c>
      <c r="BE51" s="50">
        <v>92.5925925925926</v>
      </c>
      <c r="BF51" s="49">
        <v>27</v>
      </c>
      <c r="BG51" s="49"/>
      <c r="BH51" s="49"/>
      <c r="BI51" s="49"/>
      <c r="BJ51" s="49"/>
      <c r="BK51" s="49"/>
      <c r="BL51" s="49"/>
      <c r="BM51" s="112" t="s">
        <v>3561</v>
      </c>
      <c r="BN51" s="112" t="s">
        <v>3561</v>
      </c>
      <c r="BO51" s="112" t="s">
        <v>4039</v>
      </c>
      <c r="BP51" s="112" t="s">
        <v>4039</v>
      </c>
      <c r="BQ51" s="2"/>
      <c r="BR51" s="3"/>
      <c r="BS51" s="3"/>
      <c r="BT51" s="3"/>
      <c r="BU51" s="3"/>
    </row>
    <row r="52" spans="1:73" ht="390">
      <c r="A52" s="69" t="s">
        <v>265</v>
      </c>
      <c r="B52" s="70"/>
      <c r="C52" s="70"/>
      <c r="D52" s="71">
        <v>388.7438825448613</v>
      </c>
      <c r="E52" s="73"/>
      <c r="F52" s="103" t="s">
        <v>1873</v>
      </c>
      <c r="G52" s="70"/>
      <c r="H52" s="51" t="s">
        <v>765</v>
      </c>
      <c r="I52" s="75"/>
      <c r="J52" s="75"/>
      <c r="K52" s="51" t="s">
        <v>765</v>
      </c>
      <c r="L52" s="78">
        <v>145.2750629848587</v>
      </c>
      <c r="M52" s="79">
        <v>3687.774169921875</v>
      </c>
      <c r="N52" s="79">
        <v>2345.14111328125</v>
      </c>
      <c r="O52" s="80"/>
      <c r="P52" s="81"/>
      <c r="Q52" s="81"/>
      <c r="R52" s="89"/>
      <c r="S52" s="49">
        <v>1</v>
      </c>
      <c r="T52" s="49">
        <v>1</v>
      </c>
      <c r="U52" s="50">
        <v>0</v>
      </c>
      <c r="V52" s="50">
        <v>0</v>
      </c>
      <c r="W52" s="50">
        <v>0.002</v>
      </c>
      <c r="X52" s="50">
        <v>0.999999</v>
      </c>
      <c r="Y52" s="50">
        <v>0</v>
      </c>
      <c r="Z52" s="50" t="s">
        <v>2322</v>
      </c>
      <c r="AA52" s="76">
        <v>52</v>
      </c>
      <c r="AB52" s="76"/>
      <c r="AC52" s="77"/>
      <c r="AD52" s="83" t="s">
        <v>1824</v>
      </c>
      <c r="AE52" s="85" t="s">
        <v>1255</v>
      </c>
      <c r="AF52" s="83" t="s">
        <v>765</v>
      </c>
      <c r="AG52" s="83" t="s">
        <v>716</v>
      </c>
      <c r="AH52" s="83"/>
      <c r="AI52" s="83" t="s">
        <v>2307</v>
      </c>
      <c r="AJ52" s="87">
        <v>43305.40269675926</v>
      </c>
      <c r="AK52" s="85" t="s">
        <v>1873</v>
      </c>
      <c r="AL52" s="85" t="s">
        <v>1255</v>
      </c>
      <c r="AM52" s="83">
        <v>1173</v>
      </c>
      <c r="AN52" s="83">
        <v>68</v>
      </c>
      <c r="AO52" s="83">
        <v>993</v>
      </c>
      <c r="AP52" s="83"/>
      <c r="AQ52" s="83"/>
      <c r="AR52" s="83"/>
      <c r="AS52" s="83"/>
      <c r="AT52" s="83"/>
      <c r="AU52" s="83"/>
      <c r="AV52" s="83"/>
      <c r="AW52" s="83" t="str">
        <f>REPLACE(INDEX(GroupVertices[Group],MATCH(Vertices[[#This Row],[Vertex]],GroupVertices[Vertex],0)),1,1,"")</f>
        <v>1</v>
      </c>
      <c r="AX52" s="49">
        <v>2</v>
      </c>
      <c r="AY52" s="50">
        <v>6.666666666666667</v>
      </c>
      <c r="AZ52" s="49">
        <v>0</v>
      </c>
      <c r="BA52" s="50">
        <v>0</v>
      </c>
      <c r="BB52" s="49">
        <v>0</v>
      </c>
      <c r="BC52" s="50">
        <v>0</v>
      </c>
      <c r="BD52" s="49">
        <v>28</v>
      </c>
      <c r="BE52" s="50">
        <v>93.33333333333333</v>
      </c>
      <c r="BF52" s="49">
        <v>30</v>
      </c>
      <c r="BG52" s="49"/>
      <c r="BH52" s="49"/>
      <c r="BI52" s="49"/>
      <c r="BJ52" s="49"/>
      <c r="BK52" s="49"/>
      <c r="BL52" s="49"/>
      <c r="BM52" s="112" t="s">
        <v>3562</v>
      </c>
      <c r="BN52" s="112" t="s">
        <v>3562</v>
      </c>
      <c r="BO52" s="112" t="s">
        <v>4040</v>
      </c>
      <c r="BP52" s="112" t="s">
        <v>4040</v>
      </c>
      <c r="BQ52" s="2"/>
      <c r="BR52" s="3"/>
      <c r="BS52" s="3"/>
      <c r="BT52" s="3"/>
      <c r="BU52" s="3"/>
    </row>
    <row r="53" spans="1:73" ht="409.5">
      <c r="A53" s="69" t="s">
        <v>266</v>
      </c>
      <c r="B53" s="70"/>
      <c r="C53" s="70"/>
      <c r="D53" s="71">
        <v>263.9477977161501</v>
      </c>
      <c r="E53" s="73"/>
      <c r="F53" s="103" t="s">
        <v>1874</v>
      </c>
      <c r="G53" s="70"/>
      <c r="H53" s="51" t="s">
        <v>766</v>
      </c>
      <c r="I53" s="75"/>
      <c r="J53" s="75"/>
      <c r="K53" s="51" t="s">
        <v>766</v>
      </c>
      <c r="L53" s="78">
        <v>49.88143879867295</v>
      </c>
      <c r="M53" s="79">
        <v>314.76519775390625</v>
      </c>
      <c r="N53" s="79">
        <v>5240.8056640625</v>
      </c>
      <c r="O53" s="80"/>
      <c r="P53" s="81"/>
      <c r="Q53" s="81"/>
      <c r="R53" s="89"/>
      <c r="S53" s="49">
        <v>1</v>
      </c>
      <c r="T53" s="49">
        <v>1</v>
      </c>
      <c r="U53" s="50">
        <v>0</v>
      </c>
      <c r="V53" s="50">
        <v>0</v>
      </c>
      <c r="W53" s="50">
        <v>0.002</v>
      </c>
      <c r="X53" s="50">
        <v>0.999999</v>
      </c>
      <c r="Y53" s="50">
        <v>0</v>
      </c>
      <c r="Z53" s="50" t="s">
        <v>2322</v>
      </c>
      <c r="AA53" s="76">
        <v>53</v>
      </c>
      <c r="AB53" s="76"/>
      <c r="AC53" s="77"/>
      <c r="AD53" s="83" t="s">
        <v>1824</v>
      </c>
      <c r="AE53" s="85" t="s">
        <v>1256</v>
      </c>
      <c r="AF53" s="83" t="s">
        <v>766</v>
      </c>
      <c r="AG53" s="83" t="s">
        <v>716</v>
      </c>
      <c r="AH53" s="83"/>
      <c r="AI53" s="83" t="s">
        <v>2307</v>
      </c>
      <c r="AJ53" s="87">
        <v>43306.98541666667</v>
      </c>
      <c r="AK53" s="85" t="s">
        <v>1874</v>
      </c>
      <c r="AL53" s="85" t="s">
        <v>1256</v>
      </c>
      <c r="AM53" s="83">
        <v>408</v>
      </c>
      <c r="AN53" s="83">
        <v>45</v>
      </c>
      <c r="AO53" s="83">
        <v>698</v>
      </c>
      <c r="AP53" s="83"/>
      <c r="AQ53" s="83"/>
      <c r="AR53" s="83"/>
      <c r="AS53" s="83"/>
      <c r="AT53" s="83"/>
      <c r="AU53" s="83"/>
      <c r="AV53" s="83"/>
      <c r="AW53" s="83" t="str">
        <f>REPLACE(INDEX(GroupVertices[Group],MATCH(Vertices[[#This Row],[Vertex]],GroupVertices[Vertex],0)),1,1,"")</f>
        <v>1</v>
      </c>
      <c r="AX53" s="49">
        <v>0</v>
      </c>
      <c r="AY53" s="50">
        <v>0</v>
      </c>
      <c r="AZ53" s="49">
        <v>1</v>
      </c>
      <c r="BA53" s="50">
        <v>3.7037037037037037</v>
      </c>
      <c r="BB53" s="49">
        <v>0</v>
      </c>
      <c r="BC53" s="50">
        <v>0</v>
      </c>
      <c r="BD53" s="49">
        <v>26</v>
      </c>
      <c r="BE53" s="50">
        <v>96.29629629629629</v>
      </c>
      <c r="BF53" s="49">
        <v>27</v>
      </c>
      <c r="BG53" s="49"/>
      <c r="BH53" s="49"/>
      <c r="BI53" s="49"/>
      <c r="BJ53" s="49"/>
      <c r="BK53" s="49" t="s">
        <v>3431</v>
      </c>
      <c r="BL53" s="49" t="s">
        <v>3431</v>
      </c>
      <c r="BM53" s="112" t="s">
        <v>3563</v>
      </c>
      <c r="BN53" s="112" t="s">
        <v>3563</v>
      </c>
      <c r="BO53" s="112" t="s">
        <v>4041</v>
      </c>
      <c r="BP53" s="112" t="s">
        <v>4041</v>
      </c>
      <c r="BQ53" s="2"/>
      <c r="BR53" s="3"/>
      <c r="BS53" s="3"/>
      <c r="BT53" s="3"/>
      <c r="BU53" s="3"/>
    </row>
    <row r="54" spans="1:73" ht="15">
      <c r="A54" s="69" t="s">
        <v>267</v>
      </c>
      <c r="B54" s="70"/>
      <c r="C54" s="70"/>
      <c r="D54" s="71">
        <v>224.95921696574226</v>
      </c>
      <c r="E54" s="73"/>
      <c r="F54" s="103" t="s">
        <v>1875</v>
      </c>
      <c r="G54" s="70"/>
      <c r="H54" s="74" t="s">
        <v>767</v>
      </c>
      <c r="I54" s="75"/>
      <c r="J54" s="75"/>
      <c r="K54" s="74" t="s">
        <v>767</v>
      </c>
      <c r="L54" s="78">
        <v>20.078724837237147</v>
      </c>
      <c r="M54" s="79">
        <v>3312.99560546875</v>
      </c>
      <c r="N54" s="79">
        <v>8619.080078125</v>
      </c>
      <c r="O54" s="80"/>
      <c r="P54" s="81"/>
      <c r="Q54" s="81"/>
      <c r="R54" s="89"/>
      <c r="S54" s="49">
        <v>1</v>
      </c>
      <c r="T54" s="49">
        <v>1</v>
      </c>
      <c r="U54" s="50">
        <v>0</v>
      </c>
      <c r="V54" s="50">
        <v>0</v>
      </c>
      <c r="W54" s="50">
        <v>0.002</v>
      </c>
      <c r="X54" s="50">
        <v>0.999999</v>
      </c>
      <c r="Y54" s="50">
        <v>0</v>
      </c>
      <c r="Z54" s="50" t="s">
        <v>2322</v>
      </c>
      <c r="AA54" s="76">
        <v>54</v>
      </c>
      <c r="AB54" s="76"/>
      <c r="AC54" s="77"/>
      <c r="AD54" s="83" t="s">
        <v>1824</v>
      </c>
      <c r="AE54" s="85" t="s">
        <v>1257</v>
      </c>
      <c r="AF54" s="83" t="s">
        <v>767</v>
      </c>
      <c r="AG54" s="83" t="s">
        <v>716</v>
      </c>
      <c r="AH54" s="83"/>
      <c r="AI54" s="83" t="s">
        <v>2307</v>
      </c>
      <c r="AJ54" s="87">
        <v>43311.42925925926</v>
      </c>
      <c r="AK54" s="85" t="s">
        <v>1875</v>
      </c>
      <c r="AL54" s="85" t="s">
        <v>1257</v>
      </c>
      <c r="AM54" s="83">
        <v>169</v>
      </c>
      <c r="AN54" s="83">
        <v>32</v>
      </c>
      <c r="AO54" s="83">
        <v>60</v>
      </c>
      <c r="AP54" s="83"/>
      <c r="AQ54" s="83"/>
      <c r="AR54" s="83"/>
      <c r="AS54" s="83"/>
      <c r="AT54" s="83"/>
      <c r="AU54" s="83"/>
      <c r="AV54" s="83"/>
      <c r="AW54" s="83" t="str">
        <f>REPLACE(INDEX(GroupVertices[Group],MATCH(Vertices[[#This Row],[Vertex]],GroupVertices[Vertex],0)),1,1,"")</f>
        <v>1</v>
      </c>
      <c r="AX54" s="49">
        <v>2</v>
      </c>
      <c r="AY54" s="50">
        <v>8</v>
      </c>
      <c r="AZ54" s="49">
        <v>2</v>
      </c>
      <c r="BA54" s="50">
        <v>8</v>
      </c>
      <c r="BB54" s="49">
        <v>0</v>
      </c>
      <c r="BC54" s="50">
        <v>0</v>
      </c>
      <c r="BD54" s="49">
        <v>21</v>
      </c>
      <c r="BE54" s="50">
        <v>84</v>
      </c>
      <c r="BF54" s="49">
        <v>25</v>
      </c>
      <c r="BG54" s="49"/>
      <c r="BH54" s="49"/>
      <c r="BI54" s="49"/>
      <c r="BJ54" s="49"/>
      <c r="BK54" s="49" t="s">
        <v>3432</v>
      </c>
      <c r="BL54" s="49" t="s">
        <v>3432</v>
      </c>
      <c r="BM54" s="112" t="s">
        <v>3564</v>
      </c>
      <c r="BN54" s="112" t="s">
        <v>3564</v>
      </c>
      <c r="BO54" s="112" t="s">
        <v>4042</v>
      </c>
      <c r="BP54" s="112" t="s">
        <v>4042</v>
      </c>
      <c r="BQ54" s="2"/>
      <c r="BR54" s="3"/>
      <c r="BS54" s="3"/>
      <c r="BT54" s="3"/>
      <c r="BU54" s="3"/>
    </row>
    <row r="55" spans="1:73" ht="15">
      <c r="A55" s="69" t="s">
        <v>268</v>
      </c>
      <c r="B55" s="70"/>
      <c r="C55" s="70"/>
      <c r="D55" s="71">
        <v>288.58075040783035</v>
      </c>
      <c r="E55" s="73"/>
      <c r="F55" s="103" t="s">
        <v>1876</v>
      </c>
      <c r="G55" s="70"/>
      <c r="H55" s="74" t="s">
        <v>768</v>
      </c>
      <c r="I55" s="75"/>
      <c r="J55" s="75"/>
      <c r="K55" s="74" t="s">
        <v>768</v>
      </c>
      <c r="L55" s="78">
        <v>68.7107685399985</v>
      </c>
      <c r="M55" s="79">
        <v>4812.11083984375</v>
      </c>
      <c r="N55" s="79">
        <v>4275.583984375</v>
      </c>
      <c r="O55" s="80"/>
      <c r="P55" s="81"/>
      <c r="Q55" s="81"/>
      <c r="R55" s="89"/>
      <c r="S55" s="49">
        <v>1</v>
      </c>
      <c r="T55" s="49">
        <v>1</v>
      </c>
      <c r="U55" s="50">
        <v>0</v>
      </c>
      <c r="V55" s="50">
        <v>0</v>
      </c>
      <c r="W55" s="50">
        <v>0.002</v>
      </c>
      <c r="X55" s="50">
        <v>0.999999</v>
      </c>
      <c r="Y55" s="50">
        <v>0</v>
      </c>
      <c r="Z55" s="50" t="s">
        <v>2322</v>
      </c>
      <c r="AA55" s="76">
        <v>55</v>
      </c>
      <c r="AB55" s="76"/>
      <c r="AC55" s="77"/>
      <c r="AD55" s="83" t="s">
        <v>1824</v>
      </c>
      <c r="AE55" s="85" t="s">
        <v>1258</v>
      </c>
      <c r="AF55" s="83" t="s">
        <v>768</v>
      </c>
      <c r="AG55" s="83" t="s">
        <v>716</v>
      </c>
      <c r="AH55" s="83"/>
      <c r="AI55" s="83" t="s">
        <v>2307</v>
      </c>
      <c r="AJ55" s="87">
        <v>43312.437523148146</v>
      </c>
      <c r="AK55" s="85" t="s">
        <v>1876</v>
      </c>
      <c r="AL55" s="85" t="s">
        <v>1258</v>
      </c>
      <c r="AM55" s="83">
        <v>559</v>
      </c>
      <c r="AN55" s="83">
        <v>83</v>
      </c>
      <c r="AO55" s="83">
        <v>88</v>
      </c>
      <c r="AP55" s="83"/>
      <c r="AQ55" s="83"/>
      <c r="AR55" s="83"/>
      <c r="AS55" s="83"/>
      <c r="AT55" s="83"/>
      <c r="AU55" s="83"/>
      <c r="AV55" s="83"/>
      <c r="AW55" s="83" t="str">
        <f>REPLACE(INDEX(GroupVertices[Group],MATCH(Vertices[[#This Row],[Vertex]],GroupVertices[Vertex],0)),1,1,"")</f>
        <v>1</v>
      </c>
      <c r="AX55" s="49">
        <v>2</v>
      </c>
      <c r="AY55" s="50">
        <v>9.523809523809524</v>
      </c>
      <c r="AZ55" s="49">
        <v>0</v>
      </c>
      <c r="BA55" s="50">
        <v>0</v>
      </c>
      <c r="BB55" s="49">
        <v>0</v>
      </c>
      <c r="BC55" s="50">
        <v>0</v>
      </c>
      <c r="BD55" s="49">
        <v>19</v>
      </c>
      <c r="BE55" s="50">
        <v>90.47619047619048</v>
      </c>
      <c r="BF55" s="49">
        <v>21</v>
      </c>
      <c r="BG55" s="49"/>
      <c r="BH55" s="49"/>
      <c r="BI55" s="49"/>
      <c r="BJ55" s="49"/>
      <c r="BK55" s="49" t="s">
        <v>3433</v>
      </c>
      <c r="BL55" s="49" t="s">
        <v>3433</v>
      </c>
      <c r="BM55" s="112" t="s">
        <v>3565</v>
      </c>
      <c r="BN55" s="112" t="s">
        <v>3565</v>
      </c>
      <c r="BO55" s="112" t="s">
        <v>4043</v>
      </c>
      <c r="BP55" s="112" t="s">
        <v>4043</v>
      </c>
      <c r="BQ55" s="2"/>
      <c r="BR55" s="3"/>
      <c r="BS55" s="3"/>
      <c r="BT55" s="3"/>
      <c r="BU55" s="3"/>
    </row>
    <row r="56" spans="1:73" ht="240">
      <c r="A56" s="69" t="s">
        <v>269</v>
      </c>
      <c r="B56" s="70"/>
      <c r="C56" s="70"/>
      <c r="D56" s="71">
        <v>279.7716150081566</v>
      </c>
      <c r="E56" s="73"/>
      <c r="F56" s="103" t="s">
        <v>1877</v>
      </c>
      <c r="G56" s="70"/>
      <c r="H56" s="51" t="s">
        <v>769</v>
      </c>
      <c r="I56" s="75"/>
      <c r="J56" s="75"/>
      <c r="K56" s="51" t="s">
        <v>769</v>
      </c>
      <c r="L56" s="78">
        <v>61.97710095038539</v>
      </c>
      <c r="M56" s="79">
        <v>6311.2255859375</v>
      </c>
      <c r="N56" s="79">
        <v>4758.1943359375</v>
      </c>
      <c r="O56" s="80"/>
      <c r="P56" s="81"/>
      <c r="Q56" s="81"/>
      <c r="R56" s="89"/>
      <c r="S56" s="49">
        <v>1</v>
      </c>
      <c r="T56" s="49">
        <v>1</v>
      </c>
      <c r="U56" s="50">
        <v>0</v>
      </c>
      <c r="V56" s="50">
        <v>0</v>
      </c>
      <c r="W56" s="50">
        <v>0.002</v>
      </c>
      <c r="X56" s="50">
        <v>0.999999</v>
      </c>
      <c r="Y56" s="50">
        <v>0</v>
      </c>
      <c r="Z56" s="50" t="s">
        <v>2322</v>
      </c>
      <c r="AA56" s="76">
        <v>56</v>
      </c>
      <c r="AB56" s="76"/>
      <c r="AC56" s="77"/>
      <c r="AD56" s="83" t="s">
        <v>1824</v>
      </c>
      <c r="AE56" s="85" t="s">
        <v>1259</v>
      </c>
      <c r="AF56" s="83" t="s">
        <v>769</v>
      </c>
      <c r="AG56" s="83" t="s">
        <v>716</v>
      </c>
      <c r="AH56" s="83"/>
      <c r="AI56" s="83" t="s">
        <v>2307</v>
      </c>
      <c r="AJ56" s="87">
        <v>43313.84392361111</v>
      </c>
      <c r="AK56" s="85" t="s">
        <v>1877</v>
      </c>
      <c r="AL56" s="85" t="s">
        <v>1259</v>
      </c>
      <c r="AM56" s="83">
        <v>505</v>
      </c>
      <c r="AN56" s="83">
        <v>72</v>
      </c>
      <c r="AO56" s="83">
        <v>551</v>
      </c>
      <c r="AP56" s="83"/>
      <c r="AQ56" s="83"/>
      <c r="AR56" s="83"/>
      <c r="AS56" s="83"/>
      <c r="AT56" s="83"/>
      <c r="AU56" s="83"/>
      <c r="AV56" s="83"/>
      <c r="AW56" s="83" t="str">
        <f>REPLACE(INDEX(GroupVertices[Group],MATCH(Vertices[[#This Row],[Vertex]],GroupVertices[Vertex],0)),1,1,"")</f>
        <v>1</v>
      </c>
      <c r="AX56" s="49">
        <v>1</v>
      </c>
      <c r="AY56" s="50">
        <v>7.6923076923076925</v>
      </c>
      <c r="AZ56" s="49">
        <v>0</v>
      </c>
      <c r="BA56" s="50">
        <v>0</v>
      </c>
      <c r="BB56" s="49">
        <v>0</v>
      </c>
      <c r="BC56" s="50">
        <v>0</v>
      </c>
      <c r="BD56" s="49">
        <v>12</v>
      </c>
      <c r="BE56" s="50">
        <v>92.3076923076923</v>
      </c>
      <c r="BF56" s="49">
        <v>13</v>
      </c>
      <c r="BG56" s="49"/>
      <c r="BH56" s="49"/>
      <c r="BI56" s="49"/>
      <c r="BJ56" s="49"/>
      <c r="BK56" s="49" t="s">
        <v>3434</v>
      </c>
      <c r="BL56" s="49" t="s">
        <v>3434</v>
      </c>
      <c r="BM56" s="112" t="s">
        <v>3566</v>
      </c>
      <c r="BN56" s="112" t="s">
        <v>3566</v>
      </c>
      <c r="BO56" s="112" t="s">
        <v>4044</v>
      </c>
      <c r="BP56" s="112" t="s">
        <v>4044</v>
      </c>
      <c r="BQ56" s="2"/>
      <c r="BR56" s="3"/>
      <c r="BS56" s="3"/>
      <c r="BT56" s="3"/>
      <c r="BU56" s="3"/>
    </row>
    <row r="57" spans="1:73" ht="409.5">
      <c r="A57" s="69" t="s">
        <v>270</v>
      </c>
      <c r="B57" s="70"/>
      <c r="C57" s="70"/>
      <c r="D57" s="71">
        <v>231.32137030995105</v>
      </c>
      <c r="E57" s="73"/>
      <c r="F57" s="103" t="s">
        <v>1878</v>
      </c>
      <c r="G57" s="70"/>
      <c r="H57" s="51" t="s">
        <v>770</v>
      </c>
      <c r="I57" s="75"/>
      <c r="J57" s="75"/>
      <c r="K57" s="51" t="s">
        <v>770</v>
      </c>
      <c r="L57" s="78">
        <v>24.941929207513283</v>
      </c>
      <c r="M57" s="79">
        <v>7810.3408203125</v>
      </c>
      <c r="N57" s="79">
        <v>8136.46875</v>
      </c>
      <c r="O57" s="80"/>
      <c r="P57" s="81"/>
      <c r="Q57" s="81"/>
      <c r="R57" s="89"/>
      <c r="S57" s="49">
        <v>1</v>
      </c>
      <c r="T57" s="49">
        <v>1</v>
      </c>
      <c r="U57" s="50">
        <v>0</v>
      </c>
      <c r="V57" s="50">
        <v>0</v>
      </c>
      <c r="W57" s="50">
        <v>0.002</v>
      </c>
      <c r="X57" s="50">
        <v>0.999999</v>
      </c>
      <c r="Y57" s="50">
        <v>0</v>
      </c>
      <c r="Z57" s="50" t="s">
        <v>2322</v>
      </c>
      <c r="AA57" s="76">
        <v>57</v>
      </c>
      <c r="AB57" s="76"/>
      <c r="AC57" s="77"/>
      <c r="AD57" s="83" t="s">
        <v>1824</v>
      </c>
      <c r="AE57" s="85" t="s">
        <v>1260</v>
      </c>
      <c r="AF57" s="83" t="s">
        <v>770</v>
      </c>
      <c r="AG57" s="83" t="s">
        <v>716</v>
      </c>
      <c r="AH57" s="83"/>
      <c r="AI57" s="83" t="s">
        <v>2307</v>
      </c>
      <c r="AJ57" s="87">
        <v>43314.31521990741</v>
      </c>
      <c r="AK57" s="85" t="s">
        <v>1878</v>
      </c>
      <c r="AL57" s="85" t="s">
        <v>1260</v>
      </c>
      <c r="AM57" s="83">
        <v>208</v>
      </c>
      <c r="AN57" s="83">
        <v>13</v>
      </c>
      <c r="AO57" s="83">
        <v>74</v>
      </c>
      <c r="AP57" s="83"/>
      <c r="AQ57" s="83"/>
      <c r="AR57" s="83"/>
      <c r="AS57" s="83"/>
      <c r="AT57" s="83"/>
      <c r="AU57" s="83"/>
      <c r="AV57" s="83"/>
      <c r="AW57" s="83" t="str">
        <f>REPLACE(INDEX(GroupVertices[Group],MATCH(Vertices[[#This Row],[Vertex]],GroupVertices[Vertex],0)),1,1,"")</f>
        <v>1</v>
      </c>
      <c r="AX57" s="49">
        <v>1</v>
      </c>
      <c r="AY57" s="50">
        <v>2.6315789473684212</v>
      </c>
      <c r="AZ57" s="49">
        <v>1</v>
      </c>
      <c r="BA57" s="50">
        <v>2.6315789473684212</v>
      </c>
      <c r="BB57" s="49">
        <v>0</v>
      </c>
      <c r="BC57" s="50">
        <v>0</v>
      </c>
      <c r="BD57" s="49">
        <v>36</v>
      </c>
      <c r="BE57" s="50">
        <v>94.73684210526316</v>
      </c>
      <c r="BF57" s="49">
        <v>38</v>
      </c>
      <c r="BG57" s="49"/>
      <c r="BH57" s="49"/>
      <c r="BI57" s="49"/>
      <c r="BJ57" s="49"/>
      <c r="BK57" s="49" t="s">
        <v>3435</v>
      </c>
      <c r="BL57" s="49" t="s">
        <v>3435</v>
      </c>
      <c r="BM57" s="112" t="s">
        <v>3567</v>
      </c>
      <c r="BN57" s="112" t="s">
        <v>3567</v>
      </c>
      <c r="BO57" s="112" t="s">
        <v>4045</v>
      </c>
      <c r="BP57" s="112" t="s">
        <v>4045</v>
      </c>
      <c r="BQ57" s="2"/>
      <c r="BR57" s="3"/>
      <c r="BS57" s="3"/>
      <c r="BT57" s="3"/>
      <c r="BU57" s="3"/>
    </row>
    <row r="58" spans="1:73" ht="15">
      <c r="A58" s="69" t="s">
        <v>271</v>
      </c>
      <c r="B58" s="70"/>
      <c r="C58" s="70"/>
      <c r="D58" s="71">
        <v>953.0179445350734</v>
      </c>
      <c r="E58" s="73"/>
      <c r="F58" s="103" t="s">
        <v>1879</v>
      </c>
      <c r="G58" s="70"/>
      <c r="H58" s="74" t="s">
        <v>771</v>
      </c>
      <c r="I58" s="75"/>
      <c r="J58" s="75"/>
      <c r="K58" s="74" t="s">
        <v>771</v>
      </c>
      <c r="L58" s="78">
        <v>576.6038813639652</v>
      </c>
      <c r="M58" s="79">
        <v>6311.2255859375</v>
      </c>
      <c r="N58" s="79">
        <v>897.3087158203125</v>
      </c>
      <c r="O58" s="80"/>
      <c r="P58" s="81"/>
      <c r="Q58" s="81"/>
      <c r="R58" s="89"/>
      <c r="S58" s="49">
        <v>1</v>
      </c>
      <c r="T58" s="49">
        <v>1</v>
      </c>
      <c r="U58" s="50">
        <v>0</v>
      </c>
      <c r="V58" s="50">
        <v>0</v>
      </c>
      <c r="W58" s="50">
        <v>0.002</v>
      </c>
      <c r="X58" s="50">
        <v>0.999999</v>
      </c>
      <c r="Y58" s="50">
        <v>0</v>
      </c>
      <c r="Z58" s="50" t="s">
        <v>2322</v>
      </c>
      <c r="AA58" s="76">
        <v>58</v>
      </c>
      <c r="AB58" s="76"/>
      <c r="AC58" s="77"/>
      <c r="AD58" s="83" t="s">
        <v>1824</v>
      </c>
      <c r="AE58" s="85" t="s">
        <v>1261</v>
      </c>
      <c r="AF58" s="83" t="s">
        <v>771</v>
      </c>
      <c r="AG58" s="83" t="s">
        <v>716</v>
      </c>
      <c r="AH58" s="83"/>
      <c r="AI58" s="83" t="s">
        <v>2307</v>
      </c>
      <c r="AJ58" s="87">
        <v>43315.331724537034</v>
      </c>
      <c r="AK58" s="85" t="s">
        <v>1879</v>
      </c>
      <c r="AL58" s="85" t="s">
        <v>1261</v>
      </c>
      <c r="AM58" s="83">
        <v>4632</v>
      </c>
      <c r="AN58" s="83">
        <v>252</v>
      </c>
      <c r="AO58" s="83">
        <v>2173</v>
      </c>
      <c r="AP58" s="83"/>
      <c r="AQ58" s="83"/>
      <c r="AR58" s="83"/>
      <c r="AS58" s="83"/>
      <c r="AT58" s="83"/>
      <c r="AU58" s="83"/>
      <c r="AV58" s="83"/>
      <c r="AW58" s="83" t="str">
        <f>REPLACE(INDEX(GroupVertices[Group],MATCH(Vertices[[#This Row],[Vertex]],GroupVertices[Vertex],0)),1,1,"")</f>
        <v>1</v>
      </c>
      <c r="AX58" s="49">
        <v>0</v>
      </c>
      <c r="AY58" s="50">
        <v>0</v>
      </c>
      <c r="AZ58" s="49">
        <v>0</v>
      </c>
      <c r="BA58" s="50">
        <v>0</v>
      </c>
      <c r="BB58" s="49">
        <v>0</v>
      </c>
      <c r="BC58" s="50">
        <v>0</v>
      </c>
      <c r="BD58" s="49">
        <v>13</v>
      </c>
      <c r="BE58" s="50">
        <v>100</v>
      </c>
      <c r="BF58" s="49">
        <v>13</v>
      </c>
      <c r="BG58" s="49"/>
      <c r="BH58" s="49"/>
      <c r="BI58" s="49"/>
      <c r="BJ58" s="49"/>
      <c r="BK58" s="49"/>
      <c r="BL58" s="49"/>
      <c r="BM58" s="112" t="s">
        <v>3568</v>
      </c>
      <c r="BN58" s="112" t="s">
        <v>3568</v>
      </c>
      <c r="BO58" s="112" t="s">
        <v>4046</v>
      </c>
      <c r="BP58" s="112" t="s">
        <v>4046</v>
      </c>
      <c r="BQ58" s="2"/>
      <c r="BR58" s="3"/>
      <c r="BS58" s="3"/>
      <c r="BT58" s="3"/>
      <c r="BU58" s="3"/>
    </row>
    <row r="59" spans="1:73" ht="409.5">
      <c r="A59" s="69" t="s">
        <v>272</v>
      </c>
      <c r="B59" s="70"/>
      <c r="C59" s="70"/>
      <c r="D59" s="71">
        <v>445.5138662316476</v>
      </c>
      <c r="E59" s="73"/>
      <c r="F59" s="103" t="s">
        <v>1880</v>
      </c>
      <c r="G59" s="70"/>
      <c r="H59" s="51" t="s">
        <v>772</v>
      </c>
      <c r="I59" s="75"/>
      <c r="J59" s="75"/>
      <c r="K59" s="51" t="s">
        <v>772</v>
      </c>
      <c r="L59" s="78">
        <v>188.66980967347652</v>
      </c>
      <c r="M59" s="79">
        <v>1813.8802490234375</v>
      </c>
      <c r="N59" s="79">
        <v>1862.5308837890625</v>
      </c>
      <c r="O59" s="80"/>
      <c r="P59" s="81"/>
      <c r="Q59" s="81"/>
      <c r="R59" s="89"/>
      <c r="S59" s="49">
        <v>1</v>
      </c>
      <c r="T59" s="49">
        <v>1</v>
      </c>
      <c r="U59" s="50">
        <v>0</v>
      </c>
      <c r="V59" s="50">
        <v>0</v>
      </c>
      <c r="W59" s="50">
        <v>0.002</v>
      </c>
      <c r="X59" s="50">
        <v>0.999999</v>
      </c>
      <c r="Y59" s="50">
        <v>0</v>
      </c>
      <c r="Z59" s="50" t="s">
        <v>2322</v>
      </c>
      <c r="AA59" s="76">
        <v>59</v>
      </c>
      <c r="AB59" s="76"/>
      <c r="AC59" s="77"/>
      <c r="AD59" s="83" t="s">
        <v>1824</v>
      </c>
      <c r="AE59" s="85" t="s">
        <v>1262</v>
      </c>
      <c r="AF59" s="83" t="s">
        <v>772</v>
      </c>
      <c r="AG59" s="83" t="s">
        <v>716</v>
      </c>
      <c r="AH59" s="83"/>
      <c r="AI59" s="83" t="s">
        <v>2307</v>
      </c>
      <c r="AJ59" s="87">
        <v>43318.54798611111</v>
      </c>
      <c r="AK59" s="85" t="s">
        <v>1880</v>
      </c>
      <c r="AL59" s="85" t="s">
        <v>1262</v>
      </c>
      <c r="AM59" s="83">
        <v>1521</v>
      </c>
      <c r="AN59" s="83">
        <v>67</v>
      </c>
      <c r="AO59" s="83">
        <v>2119</v>
      </c>
      <c r="AP59" s="83"/>
      <c r="AQ59" s="83"/>
      <c r="AR59" s="83"/>
      <c r="AS59" s="83"/>
      <c r="AT59" s="83"/>
      <c r="AU59" s="83"/>
      <c r="AV59" s="83"/>
      <c r="AW59" s="83" t="str">
        <f>REPLACE(INDEX(GroupVertices[Group],MATCH(Vertices[[#This Row],[Vertex]],GroupVertices[Vertex],0)),1,1,"")</f>
        <v>1</v>
      </c>
      <c r="AX59" s="49">
        <v>0</v>
      </c>
      <c r="AY59" s="50">
        <v>0</v>
      </c>
      <c r="AZ59" s="49">
        <v>2</v>
      </c>
      <c r="BA59" s="50">
        <v>8</v>
      </c>
      <c r="BB59" s="49">
        <v>0</v>
      </c>
      <c r="BC59" s="50">
        <v>0</v>
      </c>
      <c r="BD59" s="49">
        <v>23</v>
      </c>
      <c r="BE59" s="50">
        <v>92</v>
      </c>
      <c r="BF59" s="49">
        <v>25</v>
      </c>
      <c r="BG59" s="49"/>
      <c r="BH59" s="49"/>
      <c r="BI59" s="49"/>
      <c r="BJ59" s="49"/>
      <c r="BK59" s="49" t="s">
        <v>3389</v>
      </c>
      <c r="BL59" s="49" t="s">
        <v>3389</v>
      </c>
      <c r="BM59" s="112" t="s">
        <v>3569</v>
      </c>
      <c r="BN59" s="112" t="s">
        <v>3569</v>
      </c>
      <c r="BO59" s="112" t="s">
        <v>4047</v>
      </c>
      <c r="BP59" s="112" t="s">
        <v>4047</v>
      </c>
      <c r="BQ59" s="2"/>
      <c r="BR59" s="3"/>
      <c r="BS59" s="3"/>
      <c r="BT59" s="3"/>
      <c r="BU59" s="3"/>
    </row>
    <row r="60" spans="1:73" ht="15">
      <c r="A60" s="69" t="s">
        <v>273</v>
      </c>
      <c r="B60" s="70"/>
      <c r="C60" s="70"/>
      <c r="D60" s="71">
        <v>241.10929853181077</v>
      </c>
      <c r="E60" s="73"/>
      <c r="F60" s="103" t="s">
        <v>1881</v>
      </c>
      <c r="G60" s="70"/>
      <c r="H60" s="74" t="s">
        <v>773</v>
      </c>
      <c r="I60" s="75"/>
      <c r="J60" s="75"/>
      <c r="K60" s="74" t="s">
        <v>773</v>
      </c>
      <c r="L60" s="78">
        <v>32.42378208486119</v>
      </c>
      <c r="M60" s="79">
        <v>6686.0048828125</v>
      </c>
      <c r="N60" s="79">
        <v>7171.248046875</v>
      </c>
      <c r="O60" s="80"/>
      <c r="P60" s="81"/>
      <c r="Q60" s="81"/>
      <c r="R60" s="89"/>
      <c r="S60" s="49">
        <v>1</v>
      </c>
      <c r="T60" s="49">
        <v>1</v>
      </c>
      <c r="U60" s="50">
        <v>0</v>
      </c>
      <c r="V60" s="50">
        <v>0</v>
      </c>
      <c r="W60" s="50">
        <v>0.002</v>
      </c>
      <c r="X60" s="50">
        <v>0.999999</v>
      </c>
      <c r="Y60" s="50">
        <v>0</v>
      </c>
      <c r="Z60" s="50" t="s">
        <v>2322</v>
      </c>
      <c r="AA60" s="76">
        <v>60</v>
      </c>
      <c r="AB60" s="76"/>
      <c r="AC60" s="77"/>
      <c r="AD60" s="83" t="s">
        <v>1824</v>
      </c>
      <c r="AE60" s="85" t="s">
        <v>1263</v>
      </c>
      <c r="AF60" s="83" t="s">
        <v>773</v>
      </c>
      <c r="AG60" s="83" t="s">
        <v>716</v>
      </c>
      <c r="AH60" s="83"/>
      <c r="AI60" s="83" t="s">
        <v>2307</v>
      </c>
      <c r="AJ60" s="87">
        <v>43319.44310185185</v>
      </c>
      <c r="AK60" s="85" t="s">
        <v>1881</v>
      </c>
      <c r="AL60" s="85" t="s">
        <v>1263</v>
      </c>
      <c r="AM60" s="83">
        <v>268</v>
      </c>
      <c r="AN60" s="83">
        <v>0</v>
      </c>
      <c r="AO60" s="83">
        <v>35</v>
      </c>
      <c r="AP60" s="83"/>
      <c r="AQ60" s="83"/>
      <c r="AR60" s="83"/>
      <c r="AS60" s="83"/>
      <c r="AT60" s="83"/>
      <c r="AU60" s="83"/>
      <c r="AV60" s="83"/>
      <c r="AW60" s="83" t="str">
        <f>REPLACE(INDEX(GroupVertices[Group],MATCH(Vertices[[#This Row],[Vertex]],GroupVertices[Vertex],0)),1,1,"")</f>
        <v>1</v>
      </c>
      <c r="AX60" s="49">
        <v>5</v>
      </c>
      <c r="AY60" s="50">
        <v>5.882352941176471</v>
      </c>
      <c r="AZ60" s="49">
        <v>0</v>
      </c>
      <c r="BA60" s="50">
        <v>0</v>
      </c>
      <c r="BB60" s="49">
        <v>0</v>
      </c>
      <c r="BC60" s="50">
        <v>0</v>
      </c>
      <c r="BD60" s="49">
        <v>80</v>
      </c>
      <c r="BE60" s="50">
        <v>94.11764705882354</v>
      </c>
      <c r="BF60" s="49">
        <v>85</v>
      </c>
      <c r="BG60" s="49"/>
      <c r="BH60" s="49"/>
      <c r="BI60" s="49"/>
      <c r="BJ60" s="49"/>
      <c r="BK60" s="49"/>
      <c r="BL60" s="49"/>
      <c r="BM60" s="112" t="s">
        <v>3570</v>
      </c>
      <c r="BN60" s="112" t="s">
        <v>3570</v>
      </c>
      <c r="BO60" s="112" t="s">
        <v>4048</v>
      </c>
      <c r="BP60" s="112" t="s">
        <v>4048</v>
      </c>
      <c r="BQ60" s="2"/>
      <c r="BR60" s="3"/>
      <c r="BS60" s="3"/>
      <c r="BT60" s="3"/>
      <c r="BU60" s="3"/>
    </row>
    <row r="61" spans="1:73" ht="15">
      <c r="A61" s="69" t="s">
        <v>274</v>
      </c>
      <c r="B61" s="70"/>
      <c r="C61" s="70"/>
      <c r="D61" s="71">
        <v>587.1125611745514</v>
      </c>
      <c r="E61" s="73"/>
      <c r="F61" s="103" t="s">
        <v>1882</v>
      </c>
      <c r="G61" s="70"/>
      <c r="H61" s="74"/>
      <c r="I61" s="75"/>
      <c r="J61" s="75"/>
      <c r="K61" s="74"/>
      <c r="L61" s="78">
        <v>296.90728129910946</v>
      </c>
      <c r="M61" s="79">
        <v>7810.3408203125</v>
      </c>
      <c r="N61" s="79">
        <v>1379.9197998046875</v>
      </c>
      <c r="O61" s="80"/>
      <c r="P61" s="81"/>
      <c r="Q61" s="81"/>
      <c r="R61" s="89"/>
      <c r="S61" s="49">
        <v>1</v>
      </c>
      <c r="T61" s="49">
        <v>1</v>
      </c>
      <c r="U61" s="50">
        <v>0</v>
      </c>
      <c r="V61" s="50">
        <v>0</v>
      </c>
      <c r="W61" s="50">
        <v>0.002</v>
      </c>
      <c r="X61" s="50">
        <v>0.999999</v>
      </c>
      <c r="Y61" s="50">
        <v>0</v>
      </c>
      <c r="Z61" s="50" t="s">
        <v>2322</v>
      </c>
      <c r="AA61" s="76">
        <v>61</v>
      </c>
      <c r="AB61" s="76"/>
      <c r="AC61" s="77"/>
      <c r="AD61" s="83" t="s">
        <v>1824</v>
      </c>
      <c r="AE61" s="85" t="s">
        <v>1264</v>
      </c>
      <c r="AF61" s="83"/>
      <c r="AG61" s="83" t="s">
        <v>716</v>
      </c>
      <c r="AH61" s="83"/>
      <c r="AI61" s="83" t="s">
        <v>2307</v>
      </c>
      <c r="AJ61" s="87">
        <v>43319.44396990741</v>
      </c>
      <c r="AK61" s="85" t="s">
        <v>1882</v>
      </c>
      <c r="AL61" s="85" t="s">
        <v>1264</v>
      </c>
      <c r="AM61" s="83">
        <v>2389</v>
      </c>
      <c r="AN61" s="83">
        <v>16</v>
      </c>
      <c r="AO61" s="83">
        <v>98</v>
      </c>
      <c r="AP61" s="83"/>
      <c r="AQ61" s="83"/>
      <c r="AR61" s="83"/>
      <c r="AS61" s="83"/>
      <c r="AT61" s="83"/>
      <c r="AU61" s="83"/>
      <c r="AV61" s="83"/>
      <c r="AW61" s="83" t="str">
        <f>REPLACE(INDEX(GroupVertices[Group],MATCH(Vertices[[#This Row],[Vertex]],GroupVertices[Vertex],0)),1,1,"")</f>
        <v>1</v>
      </c>
      <c r="AX61" s="49"/>
      <c r="AY61" s="50"/>
      <c r="AZ61" s="49"/>
      <c r="BA61" s="50"/>
      <c r="BB61" s="49"/>
      <c r="BC61" s="50"/>
      <c r="BD61" s="49"/>
      <c r="BE61" s="50"/>
      <c r="BF61" s="49"/>
      <c r="BG61" s="49"/>
      <c r="BH61" s="49"/>
      <c r="BI61" s="49"/>
      <c r="BJ61" s="49"/>
      <c r="BK61" s="49"/>
      <c r="BL61" s="49"/>
      <c r="BM61" s="112" t="s">
        <v>2306</v>
      </c>
      <c r="BN61" s="112" t="s">
        <v>2306</v>
      </c>
      <c r="BO61" s="112" t="s">
        <v>2306</v>
      </c>
      <c r="BP61" s="112" t="s">
        <v>2306</v>
      </c>
      <c r="BQ61" s="2"/>
      <c r="BR61" s="3"/>
      <c r="BS61" s="3"/>
      <c r="BT61" s="3"/>
      <c r="BU61" s="3"/>
    </row>
    <row r="62" spans="1:73" ht="409.5">
      <c r="A62" s="69" t="s">
        <v>275</v>
      </c>
      <c r="B62" s="70"/>
      <c r="C62" s="70"/>
      <c r="D62" s="71">
        <v>611.0929853181076</v>
      </c>
      <c r="E62" s="73"/>
      <c r="F62" s="103" t="s">
        <v>1883</v>
      </c>
      <c r="G62" s="70"/>
      <c r="H62" s="51" t="s">
        <v>774</v>
      </c>
      <c r="I62" s="75"/>
      <c r="J62" s="75"/>
      <c r="K62" s="51" t="s">
        <v>774</v>
      </c>
      <c r="L62" s="78">
        <v>315.2378208486118</v>
      </c>
      <c r="M62" s="79">
        <v>9309.455078125</v>
      </c>
      <c r="N62" s="79">
        <v>1379.9197998046875</v>
      </c>
      <c r="O62" s="80"/>
      <c r="P62" s="81"/>
      <c r="Q62" s="81"/>
      <c r="R62" s="89"/>
      <c r="S62" s="49">
        <v>1</v>
      </c>
      <c r="T62" s="49">
        <v>1</v>
      </c>
      <c r="U62" s="50">
        <v>0</v>
      </c>
      <c r="V62" s="50">
        <v>0</v>
      </c>
      <c r="W62" s="50">
        <v>0.002</v>
      </c>
      <c r="X62" s="50">
        <v>0.999999</v>
      </c>
      <c r="Y62" s="50">
        <v>0</v>
      </c>
      <c r="Z62" s="50" t="s">
        <v>2322</v>
      </c>
      <c r="AA62" s="76">
        <v>62</v>
      </c>
      <c r="AB62" s="76"/>
      <c r="AC62" s="77"/>
      <c r="AD62" s="83" t="s">
        <v>1824</v>
      </c>
      <c r="AE62" s="85" t="s">
        <v>1265</v>
      </c>
      <c r="AF62" s="83" t="s">
        <v>774</v>
      </c>
      <c r="AG62" s="83" t="s">
        <v>716</v>
      </c>
      <c r="AH62" s="83"/>
      <c r="AI62" s="83" t="s">
        <v>2307</v>
      </c>
      <c r="AJ62" s="87">
        <v>43320.12501157408</v>
      </c>
      <c r="AK62" s="85" t="s">
        <v>1883</v>
      </c>
      <c r="AL62" s="85" t="s">
        <v>1265</v>
      </c>
      <c r="AM62" s="83">
        <v>2536</v>
      </c>
      <c r="AN62" s="83">
        <v>64</v>
      </c>
      <c r="AO62" s="83">
        <v>2085</v>
      </c>
      <c r="AP62" s="83"/>
      <c r="AQ62" s="83"/>
      <c r="AR62" s="83"/>
      <c r="AS62" s="83"/>
      <c r="AT62" s="83"/>
      <c r="AU62" s="83"/>
      <c r="AV62" s="83"/>
      <c r="AW62" s="83" t="str">
        <f>REPLACE(INDEX(GroupVertices[Group],MATCH(Vertices[[#This Row],[Vertex]],GroupVertices[Vertex],0)),1,1,"")</f>
        <v>1</v>
      </c>
      <c r="AX62" s="49">
        <v>1</v>
      </c>
      <c r="AY62" s="50">
        <v>3.4482758620689653</v>
      </c>
      <c r="AZ62" s="49">
        <v>0</v>
      </c>
      <c r="BA62" s="50">
        <v>0</v>
      </c>
      <c r="BB62" s="49">
        <v>0</v>
      </c>
      <c r="BC62" s="50">
        <v>0</v>
      </c>
      <c r="BD62" s="49">
        <v>28</v>
      </c>
      <c r="BE62" s="50">
        <v>96.55172413793103</v>
      </c>
      <c r="BF62" s="49">
        <v>29</v>
      </c>
      <c r="BG62" s="49"/>
      <c r="BH62" s="49"/>
      <c r="BI62" s="49"/>
      <c r="BJ62" s="49"/>
      <c r="BK62" s="49"/>
      <c r="BL62" s="49"/>
      <c r="BM62" s="112" t="s">
        <v>3571</v>
      </c>
      <c r="BN62" s="112" t="s">
        <v>3571</v>
      </c>
      <c r="BO62" s="112" t="s">
        <v>4049</v>
      </c>
      <c r="BP62" s="112" t="s">
        <v>4049</v>
      </c>
      <c r="BQ62" s="2"/>
      <c r="BR62" s="3"/>
      <c r="BS62" s="3"/>
      <c r="BT62" s="3"/>
      <c r="BU62" s="3"/>
    </row>
    <row r="63" spans="1:73" ht="409.5">
      <c r="A63" s="69" t="s">
        <v>276</v>
      </c>
      <c r="B63" s="70"/>
      <c r="C63" s="70"/>
      <c r="D63" s="71">
        <v>296.4110929853181</v>
      </c>
      <c r="E63" s="73"/>
      <c r="F63" s="103" t="s">
        <v>1884</v>
      </c>
      <c r="G63" s="70"/>
      <c r="H63" s="51" t="s">
        <v>775</v>
      </c>
      <c r="I63" s="75"/>
      <c r="J63" s="75"/>
      <c r="K63" s="51" t="s">
        <v>775</v>
      </c>
      <c r="L63" s="78">
        <v>74.69625084187682</v>
      </c>
      <c r="M63" s="79">
        <v>8559.8984375</v>
      </c>
      <c r="N63" s="79">
        <v>4275.583984375</v>
      </c>
      <c r="O63" s="80"/>
      <c r="P63" s="81"/>
      <c r="Q63" s="81"/>
      <c r="R63" s="89"/>
      <c r="S63" s="49">
        <v>1</v>
      </c>
      <c r="T63" s="49">
        <v>1</v>
      </c>
      <c r="U63" s="50">
        <v>0</v>
      </c>
      <c r="V63" s="50">
        <v>0</v>
      </c>
      <c r="W63" s="50">
        <v>0.002</v>
      </c>
      <c r="X63" s="50">
        <v>0.999999</v>
      </c>
      <c r="Y63" s="50">
        <v>0</v>
      </c>
      <c r="Z63" s="50" t="s">
        <v>2322</v>
      </c>
      <c r="AA63" s="76">
        <v>63</v>
      </c>
      <c r="AB63" s="76"/>
      <c r="AC63" s="77"/>
      <c r="AD63" s="83" t="s">
        <v>1824</v>
      </c>
      <c r="AE63" s="85" t="s">
        <v>1266</v>
      </c>
      <c r="AF63" s="83" t="s">
        <v>775</v>
      </c>
      <c r="AG63" s="83" t="s">
        <v>716</v>
      </c>
      <c r="AH63" s="83"/>
      <c r="AI63" s="83" t="s">
        <v>2307</v>
      </c>
      <c r="AJ63" s="87">
        <v>43320.58431712963</v>
      </c>
      <c r="AK63" s="85" t="s">
        <v>1884</v>
      </c>
      <c r="AL63" s="85" t="s">
        <v>1266</v>
      </c>
      <c r="AM63" s="83">
        <v>607</v>
      </c>
      <c r="AN63" s="83">
        <v>19</v>
      </c>
      <c r="AO63" s="83">
        <v>208</v>
      </c>
      <c r="AP63" s="83"/>
      <c r="AQ63" s="83"/>
      <c r="AR63" s="83"/>
      <c r="AS63" s="83"/>
      <c r="AT63" s="83"/>
      <c r="AU63" s="83"/>
      <c r="AV63" s="83"/>
      <c r="AW63" s="83" t="str">
        <f>REPLACE(INDEX(GroupVertices[Group],MATCH(Vertices[[#This Row],[Vertex]],GroupVertices[Vertex],0)),1,1,"")</f>
        <v>1</v>
      </c>
      <c r="AX63" s="49">
        <v>2</v>
      </c>
      <c r="AY63" s="50">
        <v>4.166666666666667</v>
      </c>
      <c r="AZ63" s="49">
        <v>0</v>
      </c>
      <c r="BA63" s="50">
        <v>0</v>
      </c>
      <c r="BB63" s="49">
        <v>0</v>
      </c>
      <c r="BC63" s="50">
        <v>0</v>
      </c>
      <c r="BD63" s="49">
        <v>46</v>
      </c>
      <c r="BE63" s="50">
        <v>95.83333333333333</v>
      </c>
      <c r="BF63" s="49">
        <v>48</v>
      </c>
      <c r="BG63" s="49"/>
      <c r="BH63" s="49"/>
      <c r="BI63" s="49"/>
      <c r="BJ63" s="49"/>
      <c r="BK63" s="49" t="s">
        <v>3396</v>
      </c>
      <c r="BL63" s="49" t="s">
        <v>3396</v>
      </c>
      <c r="BM63" s="112" t="s">
        <v>3572</v>
      </c>
      <c r="BN63" s="112" t="s">
        <v>3572</v>
      </c>
      <c r="BO63" s="112" t="s">
        <v>4050</v>
      </c>
      <c r="BP63" s="112" t="s">
        <v>4050</v>
      </c>
      <c r="BQ63" s="2"/>
      <c r="BR63" s="3"/>
      <c r="BS63" s="3"/>
      <c r="BT63" s="3"/>
      <c r="BU63" s="3"/>
    </row>
    <row r="64" spans="1:73" ht="409.5">
      <c r="A64" s="69" t="s">
        <v>277</v>
      </c>
      <c r="B64" s="70"/>
      <c r="C64" s="70"/>
      <c r="D64" s="71">
        <v>282.8711256117455</v>
      </c>
      <c r="E64" s="73"/>
      <c r="F64" s="103" t="s">
        <v>1885</v>
      </c>
      <c r="G64" s="70"/>
      <c r="H64" s="51" t="s">
        <v>776</v>
      </c>
      <c r="I64" s="75"/>
      <c r="J64" s="75"/>
      <c r="K64" s="51" t="s">
        <v>776</v>
      </c>
      <c r="L64" s="78">
        <v>64.34635436154556</v>
      </c>
      <c r="M64" s="79">
        <v>314.76519775390625</v>
      </c>
      <c r="N64" s="79">
        <v>4275.583984375</v>
      </c>
      <c r="O64" s="80"/>
      <c r="P64" s="81"/>
      <c r="Q64" s="81"/>
      <c r="R64" s="89"/>
      <c r="S64" s="49">
        <v>1</v>
      </c>
      <c r="T64" s="49">
        <v>1</v>
      </c>
      <c r="U64" s="50">
        <v>0</v>
      </c>
      <c r="V64" s="50">
        <v>0</v>
      </c>
      <c r="W64" s="50">
        <v>0.002</v>
      </c>
      <c r="X64" s="50">
        <v>0.999999</v>
      </c>
      <c r="Y64" s="50">
        <v>0</v>
      </c>
      <c r="Z64" s="50" t="s">
        <v>2322</v>
      </c>
      <c r="AA64" s="76">
        <v>64</v>
      </c>
      <c r="AB64" s="76"/>
      <c r="AC64" s="77"/>
      <c r="AD64" s="83" t="s">
        <v>1824</v>
      </c>
      <c r="AE64" s="85" t="s">
        <v>1267</v>
      </c>
      <c r="AF64" s="83" t="s">
        <v>776</v>
      </c>
      <c r="AG64" s="83" t="s">
        <v>716</v>
      </c>
      <c r="AH64" s="83"/>
      <c r="AI64" s="83" t="s">
        <v>2307</v>
      </c>
      <c r="AJ64" s="87">
        <v>43321.62449074074</v>
      </c>
      <c r="AK64" s="85" t="s">
        <v>1885</v>
      </c>
      <c r="AL64" s="85" t="s">
        <v>1267</v>
      </c>
      <c r="AM64" s="83">
        <v>524</v>
      </c>
      <c r="AN64" s="83">
        <v>13</v>
      </c>
      <c r="AO64" s="83">
        <v>296</v>
      </c>
      <c r="AP64" s="83"/>
      <c r="AQ64" s="83"/>
      <c r="AR64" s="83"/>
      <c r="AS64" s="83"/>
      <c r="AT64" s="83"/>
      <c r="AU64" s="83"/>
      <c r="AV64" s="83"/>
      <c r="AW64" s="83" t="str">
        <f>REPLACE(INDEX(GroupVertices[Group],MATCH(Vertices[[#This Row],[Vertex]],GroupVertices[Vertex],0)),1,1,"")</f>
        <v>1</v>
      </c>
      <c r="AX64" s="49">
        <v>4</v>
      </c>
      <c r="AY64" s="50">
        <v>6.779661016949152</v>
      </c>
      <c r="AZ64" s="49">
        <v>1</v>
      </c>
      <c r="BA64" s="50">
        <v>1.694915254237288</v>
      </c>
      <c r="BB64" s="49">
        <v>0</v>
      </c>
      <c r="BC64" s="50">
        <v>0</v>
      </c>
      <c r="BD64" s="49">
        <v>54</v>
      </c>
      <c r="BE64" s="50">
        <v>91.52542372881356</v>
      </c>
      <c r="BF64" s="49">
        <v>59</v>
      </c>
      <c r="BG64" s="49"/>
      <c r="BH64" s="49"/>
      <c r="BI64" s="49"/>
      <c r="BJ64" s="49"/>
      <c r="BK64" s="49" t="s">
        <v>3392</v>
      </c>
      <c r="BL64" s="49" t="s">
        <v>3392</v>
      </c>
      <c r="BM64" s="112" t="s">
        <v>3573</v>
      </c>
      <c r="BN64" s="112" t="s">
        <v>3573</v>
      </c>
      <c r="BO64" s="112" t="s">
        <v>4051</v>
      </c>
      <c r="BP64" s="112" t="s">
        <v>4051</v>
      </c>
      <c r="BQ64" s="2"/>
      <c r="BR64" s="3"/>
      <c r="BS64" s="3"/>
      <c r="BT64" s="3"/>
      <c r="BU64" s="3"/>
    </row>
    <row r="65" spans="1:73" ht="240">
      <c r="A65" s="69" t="s">
        <v>278</v>
      </c>
      <c r="B65" s="70"/>
      <c r="C65" s="70"/>
      <c r="D65" s="71">
        <v>225.12234910277326</v>
      </c>
      <c r="E65" s="73"/>
      <c r="F65" s="103" t="s">
        <v>1886</v>
      </c>
      <c r="G65" s="70"/>
      <c r="H65" s="51" t="s">
        <v>777</v>
      </c>
      <c r="I65" s="75"/>
      <c r="J65" s="75"/>
      <c r="K65" s="51" t="s">
        <v>777</v>
      </c>
      <c r="L65" s="78">
        <v>20.203422385192944</v>
      </c>
      <c r="M65" s="79">
        <v>4062.552978515625</v>
      </c>
      <c r="N65" s="79">
        <v>8619.080078125</v>
      </c>
      <c r="O65" s="80"/>
      <c r="P65" s="81"/>
      <c r="Q65" s="81"/>
      <c r="R65" s="89"/>
      <c r="S65" s="49">
        <v>1</v>
      </c>
      <c r="T65" s="49">
        <v>1</v>
      </c>
      <c r="U65" s="50">
        <v>0</v>
      </c>
      <c r="V65" s="50">
        <v>0</v>
      </c>
      <c r="W65" s="50">
        <v>0.002</v>
      </c>
      <c r="X65" s="50">
        <v>0.999999</v>
      </c>
      <c r="Y65" s="50">
        <v>0</v>
      </c>
      <c r="Z65" s="50" t="s">
        <v>2322</v>
      </c>
      <c r="AA65" s="76">
        <v>65</v>
      </c>
      <c r="AB65" s="76"/>
      <c r="AC65" s="77"/>
      <c r="AD65" s="83" t="s">
        <v>1824</v>
      </c>
      <c r="AE65" s="85" t="s">
        <v>1268</v>
      </c>
      <c r="AF65" s="83" t="s">
        <v>777</v>
      </c>
      <c r="AG65" s="83" t="s">
        <v>716</v>
      </c>
      <c r="AH65" s="83"/>
      <c r="AI65" s="83" t="s">
        <v>2307</v>
      </c>
      <c r="AJ65" s="87">
        <v>43322.12123842593</v>
      </c>
      <c r="AK65" s="85" t="s">
        <v>1886</v>
      </c>
      <c r="AL65" s="85" t="s">
        <v>1268</v>
      </c>
      <c r="AM65" s="83">
        <v>170</v>
      </c>
      <c r="AN65" s="83">
        <v>2</v>
      </c>
      <c r="AO65" s="83">
        <v>37</v>
      </c>
      <c r="AP65" s="83"/>
      <c r="AQ65" s="83"/>
      <c r="AR65" s="83"/>
      <c r="AS65" s="83"/>
      <c r="AT65" s="83"/>
      <c r="AU65" s="83"/>
      <c r="AV65" s="83"/>
      <c r="AW65" s="83" t="str">
        <f>REPLACE(INDEX(GroupVertices[Group],MATCH(Vertices[[#This Row],[Vertex]],GroupVertices[Vertex],0)),1,1,"")</f>
        <v>1</v>
      </c>
      <c r="AX65" s="49">
        <v>0</v>
      </c>
      <c r="AY65" s="50">
        <v>0</v>
      </c>
      <c r="AZ65" s="49">
        <v>0</v>
      </c>
      <c r="BA65" s="50">
        <v>0</v>
      </c>
      <c r="BB65" s="49">
        <v>0</v>
      </c>
      <c r="BC65" s="50">
        <v>0</v>
      </c>
      <c r="BD65" s="49">
        <v>10</v>
      </c>
      <c r="BE65" s="50">
        <v>100</v>
      </c>
      <c r="BF65" s="49">
        <v>10</v>
      </c>
      <c r="BG65" s="49"/>
      <c r="BH65" s="49"/>
      <c r="BI65" s="49"/>
      <c r="BJ65" s="49"/>
      <c r="BK65" s="49" t="s">
        <v>3389</v>
      </c>
      <c r="BL65" s="49" t="s">
        <v>3389</v>
      </c>
      <c r="BM65" s="112" t="s">
        <v>3574</v>
      </c>
      <c r="BN65" s="112" t="s">
        <v>3574</v>
      </c>
      <c r="BO65" s="112" t="s">
        <v>4052</v>
      </c>
      <c r="BP65" s="112" t="s">
        <v>4052</v>
      </c>
      <c r="BQ65" s="2"/>
      <c r="BR65" s="3"/>
      <c r="BS65" s="3"/>
      <c r="BT65" s="3"/>
      <c r="BU65" s="3"/>
    </row>
    <row r="66" spans="1:73" ht="330">
      <c r="A66" s="69" t="s">
        <v>279</v>
      </c>
      <c r="B66" s="70"/>
      <c r="C66" s="70"/>
      <c r="D66" s="71">
        <v>289.3964110929853</v>
      </c>
      <c r="E66" s="73"/>
      <c r="F66" s="103" t="s">
        <v>1887</v>
      </c>
      <c r="G66" s="70"/>
      <c r="H66" s="51" t="s">
        <v>778</v>
      </c>
      <c r="I66" s="75"/>
      <c r="J66" s="75"/>
      <c r="K66" s="51" t="s">
        <v>778</v>
      </c>
      <c r="L66" s="78">
        <v>69.33425627977749</v>
      </c>
      <c r="M66" s="79">
        <v>5186.88916015625</v>
      </c>
      <c r="N66" s="79">
        <v>4275.583984375</v>
      </c>
      <c r="O66" s="80"/>
      <c r="P66" s="81"/>
      <c r="Q66" s="81"/>
      <c r="R66" s="89"/>
      <c r="S66" s="49">
        <v>1</v>
      </c>
      <c r="T66" s="49">
        <v>1</v>
      </c>
      <c r="U66" s="50">
        <v>0</v>
      </c>
      <c r="V66" s="50">
        <v>0</v>
      </c>
      <c r="W66" s="50">
        <v>0.002</v>
      </c>
      <c r="X66" s="50">
        <v>0.999999</v>
      </c>
      <c r="Y66" s="50">
        <v>0</v>
      </c>
      <c r="Z66" s="50" t="s">
        <v>2322</v>
      </c>
      <c r="AA66" s="76">
        <v>66</v>
      </c>
      <c r="AB66" s="76"/>
      <c r="AC66" s="77"/>
      <c r="AD66" s="83" t="s">
        <v>1824</v>
      </c>
      <c r="AE66" s="85" t="s">
        <v>1269</v>
      </c>
      <c r="AF66" s="83" t="s">
        <v>778</v>
      </c>
      <c r="AG66" s="83" t="s">
        <v>716</v>
      </c>
      <c r="AH66" s="83"/>
      <c r="AI66" s="83" t="s">
        <v>2307</v>
      </c>
      <c r="AJ66" s="87">
        <v>43323.60833333333</v>
      </c>
      <c r="AK66" s="85" t="s">
        <v>1887</v>
      </c>
      <c r="AL66" s="85" t="s">
        <v>1269</v>
      </c>
      <c r="AM66" s="83">
        <v>564</v>
      </c>
      <c r="AN66" s="83">
        <v>25</v>
      </c>
      <c r="AO66" s="83">
        <v>275</v>
      </c>
      <c r="AP66" s="83"/>
      <c r="AQ66" s="83"/>
      <c r="AR66" s="83"/>
      <c r="AS66" s="83"/>
      <c r="AT66" s="83"/>
      <c r="AU66" s="83"/>
      <c r="AV66" s="83"/>
      <c r="AW66" s="83" t="str">
        <f>REPLACE(INDEX(GroupVertices[Group],MATCH(Vertices[[#This Row],[Vertex]],GroupVertices[Vertex],0)),1,1,"")</f>
        <v>1</v>
      </c>
      <c r="AX66" s="49">
        <v>1</v>
      </c>
      <c r="AY66" s="50">
        <v>4.545454545454546</v>
      </c>
      <c r="AZ66" s="49">
        <v>0</v>
      </c>
      <c r="BA66" s="50">
        <v>0</v>
      </c>
      <c r="BB66" s="49">
        <v>0</v>
      </c>
      <c r="BC66" s="50">
        <v>0</v>
      </c>
      <c r="BD66" s="49">
        <v>21</v>
      </c>
      <c r="BE66" s="50">
        <v>95.45454545454545</v>
      </c>
      <c r="BF66" s="49">
        <v>22</v>
      </c>
      <c r="BG66" s="49"/>
      <c r="BH66" s="49"/>
      <c r="BI66" s="49"/>
      <c r="BJ66" s="49"/>
      <c r="BK66" s="49"/>
      <c r="BL66" s="49"/>
      <c r="BM66" s="112" t="s">
        <v>3575</v>
      </c>
      <c r="BN66" s="112" t="s">
        <v>3575</v>
      </c>
      <c r="BO66" s="112" t="s">
        <v>4053</v>
      </c>
      <c r="BP66" s="112" t="s">
        <v>4053</v>
      </c>
      <c r="BQ66" s="2"/>
      <c r="BR66" s="3"/>
      <c r="BS66" s="3"/>
      <c r="BT66" s="3"/>
      <c r="BU66" s="3"/>
    </row>
    <row r="67" spans="1:73" ht="409.5">
      <c r="A67" s="69" t="s">
        <v>280</v>
      </c>
      <c r="B67" s="70"/>
      <c r="C67" s="70"/>
      <c r="D67" s="71">
        <v>281.23980424143554</v>
      </c>
      <c r="E67" s="73"/>
      <c r="F67" s="103" t="s">
        <v>1888</v>
      </c>
      <c r="G67" s="70"/>
      <c r="H67" s="51" t="s">
        <v>779</v>
      </c>
      <c r="I67" s="75"/>
      <c r="J67" s="75"/>
      <c r="K67" s="51" t="s">
        <v>779</v>
      </c>
      <c r="L67" s="78">
        <v>63.099378881987576</v>
      </c>
      <c r="M67" s="79">
        <v>8559.8984375</v>
      </c>
      <c r="N67" s="79">
        <v>4758.1943359375</v>
      </c>
      <c r="O67" s="80"/>
      <c r="P67" s="81"/>
      <c r="Q67" s="81"/>
      <c r="R67" s="89"/>
      <c r="S67" s="49">
        <v>1</v>
      </c>
      <c r="T67" s="49">
        <v>1</v>
      </c>
      <c r="U67" s="50">
        <v>0</v>
      </c>
      <c r="V67" s="50">
        <v>0</v>
      </c>
      <c r="W67" s="50">
        <v>0.002</v>
      </c>
      <c r="X67" s="50">
        <v>0.999999</v>
      </c>
      <c r="Y67" s="50">
        <v>0</v>
      </c>
      <c r="Z67" s="50" t="s">
        <v>2322</v>
      </c>
      <c r="AA67" s="76">
        <v>67</v>
      </c>
      <c r="AB67" s="76"/>
      <c r="AC67" s="77"/>
      <c r="AD67" s="83" t="s">
        <v>1824</v>
      </c>
      <c r="AE67" s="85" t="s">
        <v>1270</v>
      </c>
      <c r="AF67" s="83" t="s">
        <v>779</v>
      </c>
      <c r="AG67" s="83" t="s">
        <v>716</v>
      </c>
      <c r="AH67" s="83"/>
      <c r="AI67" s="83" t="s">
        <v>2307</v>
      </c>
      <c r="AJ67" s="87">
        <v>43324.58263888889</v>
      </c>
      <c r="AK67" s="85" t="s">
        <v>1888</v>
      </c>
      <c r="AL67" s="85" t="s">
        <v>1270</v>
      </c>
      <c r="AM67" s="83">
        <v>514</v>
      </c>
      <c r="AN67" s="83">
        <v>47</v>
      </c>
      <c r="AO67" s="83">
        <v>201</v>
      </c>
      <c r="AP67" s="83"/>
      <c r="AQ67" s="83"/>
      <c r="AR67" s="83"/>
      <c r="AS67" s="83"/>
      <c r="AT67" s="83"/>
      <c r="AU67" s="83"/>
      <c r="AV67" s="83"/>
      <c r="AW67" s="83" t="str">
        <f>REPLACE(INDEX(GroupVertices[Group],MATCH(Vertices[[#This Row],[Vertex]],GroupVertices[Vertex],0)),1,1,"")</f>
        <v>1</v>
      </c>
      <c r="AX67" s="49">
        <v>1</v>
      </c>
      <c r="AY67" s="50">
        <v>2.380952380952381</v>
      </c>
      <c r="AZ67" s="49">
        <v>2</v>
      </c>
      <c r="BA67" s="50">
        <v>4.761904761904762</v>
      </c>
      <c r="BB67" s="49">
        <v>0</v>
      </c>
      <c r="BC67" s="50">
        <v>0</v>
      </c>
      <c r="BD67" s="49">
        <v>39</v>
      </c>
      <c r="BE67" s="50">
        <v>92.85714285714286</v>
      </c>
      <c r="BF67" s="49">
        <v>42</v>
      </c>
      <c r="BG67" s="49"/>
      <c r="BH67" s="49"/>
      <c r="BI67" s="49"/>
      <c r="BJ67" s="49"/>
      <c r="BK67" s="49" t="s">
        <v>3436</v>
      </c>
      <c r="BL67" s="49" t="s">
        <v>3436</v>
      </c>
      <c r="BM67" s="112" t="s">
        <v>3576</v>
      </c>
      <c r="BN67" s="112" t="s">
        <v>3576</v>
      </c>
      <c r="BO67" s="112" t="s">
        <v>4054</v>
      </c>
      <c r="BP67" s="112" t="s">
        <v>4054</v>
      </c>
      <c r="BQ67" s="2"/>
      <c r="BR67" s="3"/>
      <c r="BS67" s="3"/>
      <c r="BT67" s="3"/>
      <c r="BU67" s="3"/>
    </row>
    <row r="68" spans="1:73" ht="409.5">
      <c r="A68" s="69" t="s">
        <v>281</v>
      </c>
      <c r="B68" s="70"/>
      <c r="C68" s="70"/>
      <c r="D68" s="71">
        <v>204.56769983686786</v>
      </c>
      <c r="E68" s="73"/>
      <c r="F68" s="103" t="s">
        <v>1889</v>
      </c>
      <c r="G68" s="70"/>
      <c r="H68" s="51" t="s">
        <v>780</v>
      </c>
      <c r="I68" s="75"/>
      <c r="J68" s="75"/>
      <c r="K68" s="51" t="s">
        <v>780</v>
      </c>
      <c r="L68" s="78">
        <v>4.491531342762354</v>
      </c>
      <c r="M68" s="79">
        <v>1439.1015625</v>
      </c>
      <c r="N68" s="79">
        <v>9584.3017578125</v>
      </c>
      <c r="O68" s="80"/>
      <c r="P68" s="81"/>
      <c r="Q68" s="81"/>
      <c r="R68" s="89"/>
      <c r="S68" s="49">
        <v>1</v>
      </c>
      <c r="T68" s="49">
        <v>1</v>
      </c>
      <c r="U68" s="50">
        <v>0</v>
      </c>
      <c r="V68" s="50">
        <v>0</v>
      </c>
      <c r="W68" s="50">
        <v>0.002</v>
      </c>
      <c r="X68" s="50">
        <v>0.999999</v>
      </c>
      <c r="Y68" s="50">
        <v>0</v>
      </c>
      <c r="Z68" s="50" t="s">
        <v>2322</v>
      </c>
      <c r="AA68" s="76">
        <v>68</v>
      </c>
      <c r="AB68" s="76"/>
      <c r="AC68" s="77"/>
      <c r="AD68" s="83" t="s">
        <v>1824</v>
      </c>
      <c r="AE68" s="85" t="s">
        <v>1271</v>
      </c>
      <c r="AF68" s="83" t="s">
        <v>780</v>
      </c>
      <c r="AG68" s="83" t="s">
        <v>716</v>
      </c>
      <c r="AH68" s="83"/>
      <c r="AI68" s="83" t="s">
        <v>2307</v>
      </c>
      <c r="AJ68" s="87">
        <v>43325.58366898148</v>
      </c>
      <c r="AK68" s="85" t="s">
        <v>1889</v>
      </c>
      <c r="AL68" s="85" t="s">
        <v>1271</v>
      </c>
      <c r="AM68" s="83">
        <v>44</v>
      </c>
      <c r="AN68" s="83">
        <v>13</v>
      </c>
      <c r="AO68" s="83">
        <v>133</v>
      </c>
      <c r="AP68" s="83"/>
      <c r="AQ68" s="83"/>
      <c r="AR68" s="83"/>
      <c r="AS68" s="83"/>
      <c r="AT68" s="83"/>
      <c r="AU68" s="83"/>
      <c r="AV68" s="83"/>
      <c r="AW68" s="83" t="str">
        <f>REPLACE(INDEX(GroupVertices[Group],MATCH(Vertices[[#This Row],[Vertex]],GroupVertices[Vertex],0)),1,1,"")</f>
        <v>1</v>
      </c>
      <c r="AX68" s="49">
        <v>3</v>
      </c>
      <c r="AY68" s="50">
        <v>4.166666666666667</v>
      </c>
      <c r="AZ68" s="49">
        <v>3</v>
      </c>
      <c r="BA68" s="50">
        <v>4.166666666666667</v>
      </c>
      <c r="BB68" s="49">
        <v>0</v>
      </c>
      <c r="BC68" s="50">
        <v>0</v>
      </c>
      <c r="BD68" s="49">
        <v>66</v>
      </c>
      <c r="BE68" s="50">
        <v>91.66666666666667</v>
      </c>
      <c r="BF68" s="49">
        <v>72</v>
      </c>
      <c r="BG68" s="49"/>
      <c r="BH68" s="49"/>
      <c r="BI68" s="49"/>
      <c r="BJ68" s="49"/>
      <c r="BK68" s="49"/>
      <c r="BL68" s="49"/>
      <c r="BM68" s="112" t="s">
        <v>3577</v>
      </c>
      <c r="BN68" s="112" t="s">
        <v>3577</v>
      </c>
      <c r="BO68" s="112" t="s">
        <v>4055</v>
      </c>
      <c r="BP68" s="112" t="s">
        <v>4055</v>
      </c>
      <c r="BQ68" s="2"/>
      <c r="BR68" s="3"/>
      <c r="BS68" s="3"/>
      <c r="BT68" s="3"/>
      <c r="BU68" s="3"/>
    </row>
    <row r="69" spans="1:73" ht="409.5">
      <c r="A69" s="69" t="s">
        <v>282</v>
      </c>
      <c r="B69" s="70"/>
      <c r="C69" s="70"/>
      <c r="D69" s="71">
        <v>576.5089722675367</v>
      </c>
      <c r="E69" s="73"/>
      <c r="F69" s="103" t="s">
        <v>1890</v>
      </c>
      <c r="G69" s="70"/>
      <c r="H69" s="51" t="s">
        <v>781</v>
      </c>
      <c r="I69" s="75"/>
      <c r="J69" s="75"/>
      <c r="K69" s="51" t="s">
        <v>781</v>
      </c>
      <c r="L69" s="78">
        <v>288.8019406819826</v>
      </c>
      <c r="M69" s="79">
        <v>6686.0048828125</v>
      </c>
      <c r="N69" s="79">
        <v>1379.9197998046875</v>
      </c>
      <c r="O69" s="80"/>
      <c r="P69" s="81"/>
      <c r="Q69" s="81"/>
      <c r="R69" s="89"/>
      <c r="S69" s="49">
        <v>1</v>
      </c>
      <c r="T69" s="49">
        <v>1</v>
      </c>
      <c r="U69" s="50">
        <v>0</v>
      </c>
      <c r="V69" s="50">
        <v>0</v>
      </c>
      <c r="W69" s="50">
        <v>0.002</v>
      </c>
      <c r="X69" s="50">
        <v>0.999999</v>
      </c>
      <c r="Y69" s="50">
        <v>0</v>
      </c>
      <c r="Z69" s="50" t="s">
        <v>2322</v>
      </c>
      <c r="AA69" s="76">
        <v>69</v>
      </c>
      <c r="AB69" s="76"/>
      <c r="AC69" s="77"/>
      <c r="AD69" s="83" t="s">
        <v>1824</v>
      </c>
      <c r="AE69" s="85" t="s">
        <v>1272</v>
      </c>
      <c r="AF69" s="83" t="s">
        <v>781</v>
      </c>
      <c r="AG69" s="83" t="s">
        <v>716</v>
      </c>
      <c r="AH69" s="83"/>
      <c r="AI69" s="83" t="s">
        <v>2307</v>
      </c>
      <c r="AJ69" s="87">
        <v>43325.60126157408</v>
      </c>
      <c r="AK69" s="85" t="s">
        <v>1890</v>
      </c>
      <c r="AL69" s="85" t="s">
        <v>1272</v>
      </c>
      <c r="AM69" s="83">
        <v>2324</v>
      </c>
      <c r="AN69" s="83">
        <v>257</v>
      </c>
      <c r="AO69" s="83">
        <v>8521</v>
      </c>
      <c r="AP69" s="83"/>
      <c r="AQ69" s="83"/>
      <c r="AR69" s="83"/>
      <c r="AS69" s="83"/>
      <c r="AT69" s="83"/>
      <c r="AU69" s="83"/>
      <c r="AV69" s="83"/>
      <c r="AW69" s="83" t="str">
        <f>REPLACE(INDEX(GroupVertices[Group],MATCH(Vertices[[#This Row],[Vertex]],GroupVertices[Vertex],0)),1,1,"")</f>
        <v>1</v>
      </c>
      <c r="AX69" s="49">
        <v>1</v>
      </c>
      <c r="AY69" s="50">
        <v>3.8461538461538463</v>
      </c>
      <c r="AZ69" s="49">
        <v>2</v>
      </c>
      <c r="BA69" s="50">
        <v>7.6923076923076925</v>
      </c>
      <c r="BB69" s="49">
        <v>0</v>
      </c>
      <c r="BC69" s="50">
        <v>0</v>
      </c>
      <c r="BD69" s="49">
        <v>23</v>
      </c>
      <c r="BE69" s="50">
        <v>88.46153846153847</v>
      </c>
      <c r="BF69" s="49">
        <v>26</v>
      </c>
      <c r="BG69" s="49" t="s">
        <v>3375</v>
      </c>
      <c r="BH69" s="49" t="s">
        <v>3375</v>
      </c>
      <c r="BI69" s="49" t="s">
        <v>1712</v>
      </c>
      <c r="BJ69" s="49" t="s">
        <v>1712</v>
      </c>
      <c r="BK69" s="49" t="s">
        <v>3437</v>
      </c>
      <c r="BL69" s="49" t="s">
        <v>3437</v>
      </c>
      <c r="BM69" s="112" t="s">
        <v>3578</v>
      </c>
      <c r="BN69" s="112" t="s">
        <v>3578</v>
      </c>
      <c r="BO69" s="112" t="s">
        <v>4056</v>
      </c>
      <c r="BP69" s="112" t="s">
        <v>4056</v>
      </c>
      <c r="BQ69" s="2"/>
      <c r="BR69" s="3"/>
      <c r="BS69" s="3"/>
      <c r="BT69" s="3"/>
      <c r="BU69" s="3"/>
    </row>
    <row r="70" spans="1:73" ht="15">
      <c r="A70" s="69" t="s">
        <v>283</v>
      </c>
      <c r="B70" s="70"/>
      <c r="C70" s="70"/>
      <c r="D70" s="71">
        <v>304.4045676998369</v>
      </c>
      <c r="E70" s="73"/>
      <c r="F70" s="103" t="s">
        <v>1891</v>
      </c>
      <c r="G70" s="70"/>
      <c r="H70" s="74" t="s">
        <v>782</v>
      </c>
      <c r="I70" s="75"/>
      <c r="J70" s="75"/>
      <c r="K70" s="74" t="s">
        <v>782</v>
      </c>
      <c r="L70" s="78">
        <v>80.80643069171094</v>
      </c>
      <c r="M70" s="79">
        <v>5936.44677734375</v>
      </c>
      <c r="N70" s="79">
        <v>3792.97314453125</v>
      </c>
      <c r="O70" s="80"/>
      <c r="P70" s="81"/>
      <c r="Q70" s="81"/>
      <c r="R70" s="89"/>
      <c r="S70" s="49">
        <v>1</v>
      </c>
      <c r="T70" s="49">
        <v>1</v>
      </c>
      <c r="U70" s="50">
        <v>0</v>
      </c>
      <c r="V70" s="50">
        <v>0</v>
      </c>
      <c r="W70" s="50">
        <v>0.002</v>
      </c>
      <c r="X70" s="50">
        <v>0.999999</v>
      </c>
      <c r="Y70" s="50">
        <v>0</v>
      </c>
      <c r="Z70" s="50" t="s">
        <v>2322</v>
      </c>
      <c r="AA70" s="76">
        <v>70</v>
      </c>
      <c r="AB70" s="76"/>
      <c r="AC70" s="77"/>
      <c r="AD70" s="83" t="s">
        <v>1824</v>
      </c>
      <c r="AE70" s="85" t="s">
        <v>1273</v>
      </c>
      <c r="AF70" s="83" t="s">
        <v>782</v>
      </c>
      <c r="AG70" s="83" t="s">
        <v>716</v>
      </c>
      <c r="AH70" s="83"/>
      <c r="AI70" s="83" t="s">
        <v>2307</v>
      </c>
      <c r="AJ70" s="87">
        <v>43326.27244212963</v>
      </c>
      <c r="AK70" s="85" t="s">
        <v>1891</v>
      </c>
      <c r="AL70" s="85" t="s">
        <v>1273</v>
      </c>
      <c r="AM70" s="83">
        <v>656</v>
      </c>
      <c r="AN70" s="83">
        <v>35</v>
      </c>
      <c r="AO70" s="83">
        <v>483</v>
      </c>
      <c r="AP70" s="83"/>
      <c r="AQ70" s="83"/>
      <c r="AR70" s="83"/>
      <c r="AS70" s="83"/>
      <c r="AT70" s="83"/>
      <c r="AU70" s="83"/>
      <c r="AV70" s="83"/>
      <c r="AW70" s="83" t="str">
        <f>REPLACE(INDEX(GroupVertices[Group],MATCH(Vertices[[#This Row],[Vertex]],GroupVertices[Vertex],0)),1,1,"")</f>
        <v>1</v>
      </c>
      <c r="AX70" s="49">
        <v>0</v>
      </c>
      <c r="AY70" s="50">
        <v>0</v>
      </c>
      <c r="AZ70" s="49">
        <v>2</v>
      </c>
      <c r="BA70" s="50">
        <v>9.523809523809524</v>
      </c>
      <c r="BB70" s="49">
        <v>0</v>
      </c>
      <c r="BC70" s="50">
        <v>0</v>
      </c>
      <c r="BD70" s="49">
        <v>19</v>
      </c>
      <c r="BE70" s="50">
        <v>90.47619047619048</v>
      </c>
      <c r="BF70" s="49">
        <v>21</v>
      </c>
      <c r="BG70" s="49"/>
      <c r="BH70" s="49"/>
      <c r="BI70" s="49"/>
      <c r="BJ70" s="49"/>
      <c r="BK70" s="49"/>
      <c r="BL70" s="49"/>
      <c r="BM70" s="112" t="s">
        <v>3579</v>
      </c>
      <c r="BN70" s="112" t="s">
        <v>3579</v>
      </c>
      <c r="BO70" s="112" t="s">
        <v>4057</v>
      </c>
      <c r="BP70" s="112" t="s">
        <v>4057</v>
      </c>
      <c r="BQ70" s="2"/>
      <c r="BR70" s="3"/>
      <c r="BS70" s="3"/>
      <c r="BT70" s="3"/>
      <c r="BU70" s="3"/>
    </row>
    <row r="71" spans="1:73" ht="285">
      <c r="A71" s="69" t="s">
        <v>284</v>
      </c>
      <c r="B71" s="70"/>
      <c r="C71" s="70"/>
      <c r="D71" s="71">
        <v>306.1990212071778</v>
      </c>
      <c r="E71" s="73"/>
      <c r="F71" s="103" t="s">
        <v>1892</v>
      </c>
      <c r="G71" s="70"/>
      <c r="H71" s="51" t="s">
        <v>783</v>
      </c>
      <c r="I71" s="75"/>
      <c r="J71" s="75"/>
      <c r="K71" s="51" t="s">
        <v>783</v>
      </c>
      <c r="L71" s="78">
        <v>82.17810371922472</v>
      </c>
      <c r="M71" s="79">
        <v>6686.0048828125</v>
      </c>
      <c r="N71" s="79">
        <v>3792.97314453125</v>
      </c>
      <c r="O71" s="80"/>
      <c r="P71" s="81"/>
      <c r="Q71" s="81"/>
      <c r="R71" s="89"/>
      <c r="S71" s="49">
        <v>1</v>
      </c>
      <c r="T71" s="49">
        <v>1</v>
      </c>
      <c r="U71" s="50">
        <v>0</v>
      </c>
      <c r="V71" s="50">
        <v>0</v>
      </c>
      <c r="W71" s="50">
        <v>0.002</v>
      </c>
      <c r="X71" s="50">
        <v>0.999999</v>
      </c>
      <c r="Y71" s="50">
        <v>0</v>
      </c>
      <c r="Z71" s="50" t="s">
        <v>2322</v>
      </c>
      <c r="AA71" s="76">
        <v>71</v>
      </c>
      <c r="AB71" s="76"/>
      <c r="AC71" s="77"/>
      <c r="AD71" s="83" t="s">
        <v>1824</v>
      </c>
      <c r="AE71" s="85" t="s">
        <v>1274</v>
      </c>
      <c r="AF71" s="83" t="s">
        <v>783</v>
      </c>
      <c r="AG71" s="83" t="s">
        <v>716</v>
      </c>
      <c r="AH71" s="83"/>
      <c r="AI71" s="83" t="s">
        <v>2307</v>
      </c>
      <c r="AJ71" s="87">
        <v>43326.92337962963</v>
      </c>
      <c r="AK71" s="85" t="s">
        <v>1892</v>
      </c>
      <c r="AL71" s="85" t="s">
        <v>1274</v>
      </c>
      <c r="AM71" s="83">
        <v>667</v>
      </c>
      <c r="AN71" s="83">
        <v>63</v>
      </c>
      <c r="AO71" s="83">
        <v>959</v>
      </c>
      <c r="AP71" s="83"/>
      <c r="AQ71" s="83"/>
      <c r="AR71" s="83"/>
      <c r="AS71" s="83"/>
      <c r="AT71" s="83"/>
      <c r="AU71" s="83"/>
      <c r="AV71" s="83"/>
      <c r="AW71" s="83" t="str">
        <f>REPLACE(INDEX(GroupVertices[Group],MATCH(Vertices[[#This Row],[Vertex]],GroupVertices[Vertex],0)),1,1,"")</f>
        <v>1</v>
      </c>
      <c r="AX71" s="49">
        <v>0</v>
      </c>
      <c r="AY71" s="50">
        <v>0</v>
      </c>
      <c r="AZ71" s="49">
        <v>1</v>
      </c>
      <c r="BA71" s="50">
        <v>6.666666666666667</v>
      </c>
      <c r="BB71" s="49">
        <v>0</v>
      </c>
      <c r="BC71" s="50">
        <v>0</v>
      </c>
      <c r="BD71" s="49">
        <v>14</v>
      </c>
      <c r="BE71" s="50">
        <v>93.33333333333333</v>
      </c>
      <c r="BF71" s="49">
        <v>15</v>
      </c>
      <c r="BG71" s="49"/>
      <c r="BH71" s="49"/>
      <c r="BI71" s="49"/>
      <c r="BJ71" s="49"/>
      <c r="BK71" s="49"/>
      <c r="BL71" s="49"/>
      <c r="BM71" s="112" t="s">
        <v>3580</v>
      </c>
      <c r="BN71" s="112" t="s">
        <v>3580</v>
      </c>
      <c r="BO71" s="112" t="s">
        <v>4058</v>
      </c>
      <c r="BP71" s="112" t="s">
        <v>4058</v>
      </c>
      <c r="BQ71" s="2"/>
      <c r="BR71" s="3"/>
      <c r="BS71" s="3"/>
      <c r="BT71" s="3"/>
      <c r="BU71" s="3"/>
    </row>
    <row r="72" spans="1:73" ht="15">
      <c r="A72" s="69" t="s">
        <v>285</v>
      </c>
      <c r="B72" s="70"/>
      <c r="C72" s="70"/>
      <c r="D72" s="71">
        <v>342.08809135399673</v>
      </c>
      <c r="E72" s="73"/>
      <c r="F72" s="103" t="s">
        <v>1893</v>
      </c>
      <c r="G72" s="70"/>
      <c r="H72" s="74" t="s">
        <v>784</v>
      </c>
      <c r="I72" s="75"/>
      <c r="J72" s="75"/>
      <c r="K72" s="74" t="s">
        <v>784</v>
      </c>
      <c r="L72" s="78">
        <v>109.61156426950036</v>
      </c>
      <c r="M72" s="79">
        <v>314.76519775390625</v>
      </c>
      <c r="N72" s="79">
        <v>2827.751953125</v>
      </c>
      <c r="O72" s="80"/>
      <c r="P72" s="81"/>
      <c r="Q72" s="81"/>
      <c r="R72" s="89"/>
      <c r="S72" s="49">
        <v>1</v>
      </c>
      <c r="T72" s="49">
        <v>1</v>
      </c>
      <c r="U72" s="50">
        <v>0</v>
      </c>
      <c r="V72" s="50">
        <v>0</v>
      </c>
      <c r="W72" s="50">
        <v>0.002</v>
      </c>
      <c r="X72" s="50">
        <v>0.999999</v>
      </c>
      <c r="Y72" s="50">
        <v>0</v>
      </c>
      <c r="Z72" s="50" t="s">
        <v>2322</v>
      </c>
      <c r="AA72" s="76">
        <v>72</v>
      </c>
      <c r="AB72" s="76"/>
      <c r="AC72" s="77"/>
      <c r="AD72" s="83" t="s">
        <v>1824</v>
      </c>
      <c r="AE72" s="85" t="s">
        <v>1275</v>
      </c>
      <c r="AF72" s="83" t="s">
        <v>784</v>
      </c>
      <c r="AG72" s="83" t="s">
        <v>716</v>
      </c>
      <c r="AH72" s="83"/>
      <c r="AI72" s="83" t="s">
        <v>2307</v>
      </c>
      <c r="AJ72" s="87">
        <v>43327.277349537035</v>
      </c>
      <c r="AK72" s="85" t="s">
        <v>1893</v>
      </c>
      <c r="AL72" s="85" t="s">
        <v>1275</v>
      </c>
      <c r="AM72" s="83">
        <v>887</v>
      </c>
      <c r="AN72" s="83">
        <v>87</v>
      </c>
      <c r="AO72" s="83">
        <v>1319</v>
      </c>
      <c r="AP72" s="83"/>
      <c r="AQ72" s="83"/>
      <c r="AR72" s="83"/>
      <c r="AS72" s="83"/>
      <c r="AT72" s="83"/>
      <c r="AU72" s="83"/>
      <c r="AV72" s="83"/>
      <c r="AW72" s="83" t="str">
        <f>REPLACE(INDEX(GroupVertices[Group],MATCH(Vertices[[#This Row],[Vertex]],GroupVertices[Vertex],0)),1,1,"")</f>
        <v>1</v>
      </c>
      <c r="AX72" s="49">
        <v>0</v>
      </c>
      <c r="AY72" s="50">
        <v>0</v>
      </c>
      <c r="AZ72" s="49">
        <v>2</v>
      </c>
      <c r="BA72" s="50">
        <v>5.405405405405405</v>
      </c>
      <c r="BB72" s="49">
        <v>0</v>
      </c>
      <c r="BC72" s="50">
        <v>0</v>
      </c>
      <c r="BD72" s="49">
        <v>35</v>
      </c>
      <c r="BE72" s="50">
        <v>94.5945945945946</v>
      </c>
      <c r="BF72" s="49">
        <v>37</v>
      </c>
      <c r="BG72" s="49"/>
      <c r="BH72" s="49"/>
      <c r="BI72" s="49"/>
      <c r="BJ72" s="49"/>
      <c r="BK72" s="49"/>
      <c r="BL72" s="49"/>
      <c r="BM72" s="112" t="s">
        <v>3581</v>
      </c>
      <c r="BN72" s="112" t="s">
        <v>3581</v>
      </c>
      <c r="BO72" s="112" t="s">
        <v>4059</v>
      </c>
      <c r="BP72" s="112" t="s">
        <v>4059</v>
      </c>
      <c r="BQ72" s="2"/>
      <c r="BR72" s="3"/>
      <c r="BS72" s="3"/>
      <c r="BT72" s="3"/>
      <c r="BU72" s="3"/>
    </row>
    <row r="73" spans="1:73" ht="405">
      <c r="A73" s="69" t="s">
        <v>286</v>
      </c>
      <c r="B73" s="70"/>
      <c r="C73" s="70"/>
      <c r="D73" s="71">
        <v>474.8776508972268</v>
      </c>
      <c r="E73" s="73"/>
      <c r="F73" s="103" t="s">
        <v>1894</v>
      </c>
      <c r="G73" s="70"/>
      <c r="H73" s="51" t="s">
        <v>785</v>
      </c>
      <c r="I73" s="75"/>
      <c r="J73" s="75"/>
      <c r="K73" s="51" t="s">
        <v>785</v>
      </c>
      <c r="L73" s="78">
        <v>211.1153683055202</v>
      </c>
      <c r="M73" s="79">
        <v>6686.0048828125</v>
      </c>
      <c r="N73" s="79">
        <v>1862.5308837890625</v>
      </c>
      <c r="O73" s="80"/>
      <c r="P73" s="81"/>
      <c r="Q73" s="81"/>
      <c r="R73" s="89"/>
      <c r="S73" s="49">
        <v>1</v>
      </c>
      <c r="T73" s="49">
        <v>1</v>
      </c>
      <c r="U73" s="50">
        <v>0</v>
      </c>
      <c r="V73" s="50">
        <v>0</v>
      </c>
      <c r="W73" s="50">
        <v>0.002</v>
      </c>
      <c r="X73" s="50">
        <v>0.999999</v>
      </c>
      <c r="Y73" s="50">
        <v>0</v>
      </c>
      <c r="Z73" s="50" t="s">
        <v>2322</v>
      </c>
      <c r="AA73" s="76">
        <v>73</v>
      </c>
      <c r="AB73" s="76"/>
      <c r="AC73" s="77"/>
      <c r="AD73" s="83" t="s">
        <v>1824</v>
      </c>
      <c r="AE73" s="85" t="s">
        <v>1276</v>
      </c>
      <c r="AF73" s="83" t="s">
        <v>785</v>
      </c>
      <c r="AG73" s="83" t="s">
        <v>716</v>
      </c>
      <c r="AH73" s="83"/>
      <c r="AI73" s="83" t="s">
        <v>2307</v>
      </c>
      <c r="AJ73" s="87">
        <v>43328.76707175926</v>
      </c>
      <c r="AK73" s="85" t="s">
        <v>1894</v>
      </c>
      <c r="AL73" s="85" t="s">
        <v>1276</v>
      </c>
      <c r="AM73" s="83">
        <v>1701</v>
      </c>
      <c r="AN73" s="83">
        <v>77</v>
      </c>
      <c r="AO73" s="83">
        <v>1062</v>
      </c>
      <c r="AP73" s="83"/>
      <c r="AQ73" s="83"/>
      <c r="AR73" s="83"/>
      <c r="AS73" s="83"/>
      <c r="AT73" s="83"/>
      <c r="AU73" s="83"/>
      <c r="AV73" s="83"/>
      <c r="AW73" s="83" t="str">
        <f>REPLACE(INDEX(GroupVertices[Group],MATCH(Vertices[[#This Row],[Vertex]],GroupVertices[Vertex],0)),1,1,"")</f>
        <v>1</v>
      </c>
      <c r="AX73" s="49">
        <v>0</v>
      </c>
      <c r="AY73" s="50">
        <v>0</v>
      </c>
      <c r="AZ73" s="49">
        <v>0</v>
      </c>
      <c r="BA73" s="50">
        <v>0</v>
      </c>
      <c r="BB73" s="49">
        <v>0</v>
      </c>
      <c r="BC73" s="50">
        <v>0</v>
      </c>
      <c r="BD73" s="49">
        <v>19</v>
      </c>
      <c r="BE73" s="50">
        <v>100</v>
      </c>
      <c r="BF73" s="49">
        <v>19</v>
      </c>
      <c r="BG73" s="49"/>
      <c r="BH73" s="49"/>
      <c r="BI73" s="49"/>
      <c r="BJ73" s="49"/>
      <c r="BK73" s="49" t="s">
        <v>3389</v>
      </c>
      <c r="BL73" s="49" t="s">
        <v>3389</v>
      </c>
      <c r="BM73" s="112" t="s">
        <v>3582</v>
      </c>
      <c r="BN73" s="112" t="s">
        <v>3582</v>
      </c>
      <c r="BO73" s="112" t="s">
        <v>4060</v>
      </c>
      <c r="BP73" s="112" t="s">
        <v>4060</v>
      </c>
      <c r="BQ73" s="2"/>
      <c r="BR73" s="3"/>
      <c r="BS73" s="3"/>
      <c r="BT73" s="3"/>
      <c r="BU73" s="3"/>
    </row>
    <row r="74" spans="1:73" ht="210">
      <c r="A74" s="69" t="s">
        <v>287</v>
      </c>
      <c r="B74" s="70"/>
      <c r="C74" s="70"/>
      <c r="D74" s="71">
        <v>238.49918433931484</v>
      </c>
      <c r="E74" s="73"/>
      <c r="F74" s="103" t="s">
        <v>1895</v>
      </c>
      <c r="G74" s="70"/>
      <c r="H74" s="51" t="s">
        <v>786</v>
      </c>
      <c r="I74" s="75"/>
      <c r="J74" s="75"/>
      <c r="K74" s="51" t="s">
        <v>786</v>
      </c>
      <c r="L74" s="78">
        <v>30.42862131756841</v>
      </c>
      <c r="M74" s="79">
        <v>1064.32275390625</v>
      </c>
      <c r="N74" s="79">
        <v>7171.248046875</v>
      </c>
      <c r="O74" s="80"/>
      <c r="P74" s="81"/>
      <c r="Q74" s="81"/>
      <c r="R74" s="89"/>
      <c r="S74" s="49">
        <v>1</v>
      </c>
      <c r="T74" s="49">
        <v>1</v>
      </c>
      <c r="U74" s="50">
        <v>0</v>
      </c>
      <c r="V74" s="50">
        <v>0</v>
      </c>
      <c r="W74" s="50">
        <v>0.002</v>
      </c>
      <c r="X74" s="50">
        <v>0.999999</v>
      </c>
      <c r="Y74" s="50">
        <v>0</v>
      </c>
      <c r="Z74" s="50" t="s">
        <v>2322</v>
      </c>
      <c r="AA74" s="76">
        <v>74</v>
      </c>
      <c r="AB74" s="76"/>
      <c r="AC74" s="77"/>
      <c r="AD74" s="83" t="s">
        <v>1824</v>
      </c>
      <c r="AE74" s="85" t="s">
        <v>1277</v>
      </c>
      <c r="AF74" s="83" t="s">
        <v>786</v>
      </c>
      <c r="AG74" s="83" t="s">
        <v>716</v>
      </c>
      <c r="AH74" s="83"/>
      <c r="AI74" s="83" t="s">
        <v>2307</v>
      </c>
      <c r="AJ74" s="87">
        <v>43330.229166666664</v>
      </c>
      <c r="AK74" s="85" t="s">
        <v>1895</v>
      </c>
      <c r="AL74" s="85" t="s">
        <v>1277</v>
      </c>
      <c r="AM74" s="83">
        <v>252</v>
      </c>
      <c r="AN74" s="83">
        <v>11</v>
      </c>
      <c r="AO74" s="83">
        <v>74</v>
      </c>
      <c r="AP74" s="83"/>
      <c r="AQ74" s="83"/>
      <c r="AR74" s="83"/>
      <c r="AS74" s="83"/>
      <c r="AT74" s="83"/>
      <c r="AU74" s="83"/>
      <c r="AV74" s="83"/>
      <c r="AW74" s="83" t="str">
        <f>REPLACE(INDEX(GroupVertices[Group],MATCH(Vertices[[#This Row],[Vertex]],GroupVertices[Vertex],0)),1,1,"")</f>
        <v>1</v>
      </c>
      <c r="AX74" s="49">
        <v>0</v>
      </c>
      <c r="AY74" s="50">
        <v>0</v>
      </c>
      <c r="AZ74" s="49">
        <v>0</v>
      </c>
      <c r="BA74" s="50">
        <v>0</v>
      </c>
      <c r="BB74" s="49">
        <v>0</v>
      </c>
      <c r="BC74" s="50">
        <v>0</v>
      </c>
      <c r="BD74" s="49">
        <v>12</v>
      </c>
      <c r="BE74" s="50">
        <v>100</v>
      </c>
      <c r="BF74" s="49">
        <v>12</v>
      </c>
      <c r="BG74" s="49"/>
      <c r="BH74" s="49"/>
      <c r="BI74" s="49"/>
      <c r="BJ74" s="49"/>
      <c r="BK74" s="49" t="s">
        <v>3438</v>
      </c>
      <c r="BL74" s="49" t="s">
        <v>3438</v>
      </c>
      <c r="BM74" s="112" t="s">
        <v>3583</v>
      </c>
      <c r="BN74" s="112" t="s">
        <v>3583</v>
      </c>
      <c r="BO74" s="112" t="s">
        <v>4061</v>
      </c>
      <c r="BP74" s="112" t="s">
        <v>4061</v>
      </c>
      <c r="BQ74" s="2"/>
      <c r="BR74" s="3"/>
      <c r="BS74" s="3"/>
      <c r="BT74" s="3"/>
      <c r="BU74" s="3"/>
    </row>
    <row r="75" spans="1:73" ht="409.5">
      <c r="A75" s="69" t="s">
        <v>288</v>
      </c>
      <c r="B75" s="70"/>
      <c r="C75" s="70"/>
      <c r="D75" s="71">
        <v>453.1810766721044</v>
      </c>
      <c r="E75" s="73"/>
      <c r="F75" s="103" t="s">
        <v>1890</v>
      </c>
      <c r="G75" s="70"/>
      <c r="H75" s="51" t="s">
        <v>787</v>
      </c>
      <c r="I75" s="75"/>
      <c r="J75" s="75"/>
      <c r="K75" s="51" t="s">
        <v>787</v>
      </c>
      <c r="L75" s="78">
        <v>194.53059442739902</v>
      </c>
      <c r="M75" s="79">
        <v>3687.774169921875</v>
      </c>
      <c r="N75" s="79">
        <v>1862.5308837890625</v>
      </c>
      <c r="O75" s="80"/>
      <c r="P75" s="81"/>
      <c r="Q75" s="81"/>
      <c r="R75" s="89"/>
      <c r="S75" s="49">
        <v>1</v>
      </c>
      <c r="T75" s="49">
        <v>1</v>
      </c>
      <c r="U75" s="50">
        <v>0</v>
      </c>
      <c r="V75" s="50">
        <v>0</v>
      </c>
      <c r="W75" s="50">
        <v>0.002</v>
      </c>
      <c r="X75" s="50">
        <v>0.999999</v>
      </c>
      <c r="Y75" s="50">
        <v>0</v>
      </c>
      <c r="Z75" s="50" t="s">
        <v>2322</v>
      </c>
      <c r="AA75" s="76">
        <v>75</v>
      </c>
      <c r="AB75" s="76"/>
      <c r="AC75" s="77"/>
      <c r="AD75" s="83" t="s">
        <v>1824</v>
      </c>
      <c r="AE75" s="85" t="s">
        <v>1278</v>
      </c>
      <c r="AF75" s="83" t="s">
        <v>787</v>
      </c>
      <c r="AG75" s="83" t="s">
        <v>716</v>
      </c>
      <c r="AH75" s="83"/>
      <c r="AI75" s="83" t="s">
        <v>2307</v>
      </c>
      <c r="AJ75" s="87">
        <v>43331.25</v>
      </c>
      <c r="AK75" s="85" t="s">
        <v>1890</v>
      </c>
      <c r="AL75" s="85" t="s">
        <v>1278</v>
      </c>
      <c r="AM75" s="83">
        <v>1568</v>
      </c>
      <c r="AN75" s="83">
        <v>101</v>
      </c>
      <c r="AO75" s="83">
        <v>2812</v>
      </c>
      <c r="AP75" s="83"/>
      <c r="AQ75" s="83"/>
      <c r="AR75" s="83"/>
      <c r="AS75" s="83"/>
      <c r="AT75" s="83"/>
      <c r="AU75" s="83"/>
      <c r="AV75" s="83"/>
      <c r="AW75" s="83" t="str">
        <f>REPLACE(INDEX(GroupVertices[Group],MATCH(Vertices[[#This Row],[Vertex]],GroupVertices[Vertex],0)),1,1,"")</f>
        <v>1</v>
      </c>
      <c r="AX75" s="49">
        <v>1</v>
      </c>
      <c r="AY75" s="50">
        <v>3.125</v>
      </c>
      <c r="AZ75" s="49">
        <v>2</v>
      </c>
      <c r="BA75" s="50">
        <v>6.25</v>
      </c>
      <c r="BB75" s="49">
        <v>0</v>
      </c>
      <c r="BC75" s="50">
        <v>0</v>
      </c>
      <c r="BD75" s="49">
        <v>29</v>
      </c>
      <c r="BE75" s="50">
        <v>90.625</v>
      </c>
      <c r="BF75" s="49">
        <v>32</v>
      </c>
      <c r="BG75" s="49" t="s">
        <v>3375</v>
      </c>
      <c r="BH75" s="49" t="s">
        <v>3375</v>
      </c>
      <c r="BI75" s="49" t="s">
        <v>1712</v>
      </c>
      <c r="BJ75" s="49" t="s">
        <v>1712</v>
      </c>
      <c r="BK75" s="49" t="s">
        <v>3437</v>
      </c>
      <c r="BL75" s="49" t="s">
        <v>3437</v>
      </c>
      <c r="BM75" s="112" t="s">
        <v>3584</v>
      </c>
      <c r="BN75" s="112" t="s">
        <v>3584</v>
      </c>
      <c r="BO75" s="112" t="s">
        <v>4062</v>
      </c>
      <c r="BP75" s="112" t="s">
        <v>4062</v>
      </c>
      <c r="BQ75" s="2"/>
      <c r="BR75" s="3"/>
      <c r="BS75" s="3"/>
      <c r="BT75" s="3"/>
      <c r="BU75" s="3"/>
    </row>
    <row r="76" spans="1:73" ht="390">
      <c r="A76" s="69" t="s">
        <v>289</v>
      </c>
      <c r="B76" s="70"/>
      <c r="C76" s="70"/>
      <c r="D76" s="71">
        <v>243.8825448613377</v>
      </c>
      <c r="E76" s="73"/>
      <c r="F76" s="103" t="s">
        <v>1896</v>
      </c>
      <c r="G76" s="70"/>
      <c r="H76" s="51" t="s">
        <v>788</v>
      </c>
      <c r="I76" s="75"/>
      <c r="J76" s="75"/>
      <c r="K76" s="51" t="s">
        <v>788</v>
      </c>
      <c r="L76" s="78">
        <v>34.54364040010976</v>
      </c>
      <c r="M76" s="79">
        <v>2188.6591796875</v>
      </c>
      <c r="N76" s="79">
        <v>6688.63720703125</v>
      </c>
      <c r="O76" s="80"/>
      <c r="P76" s="81"/>
      <c r="Q76" s="81"/>
      <c r="R76" s="89"/>
      <c r="S76" s="49">
        <v>1</v>
      </c>
      <c r="T76" s="49">
        <v>1</v>
      </c>
      <c r="U76" s="50">
        <v>0</v>
      </c>
      <c r="V76" s="50">
        <v>0</v>
      </c>
      <c r="W76" s="50">
        <v>0.002</v>
      </c>
      <c r="X76" s="50">
        <v>0.999999</v>
      </c>
      <c r="Y76" s="50">
        <v>0</v>
      </c>
      <c r="Z76" s="50" t="s">
        <v>2322</v>
      </c>
      <c r="AA76" s="76">
        <v>76</v>
      </c>
      <c r="AB76" s="76"/>
      <c r="AC76" s="77"/>
      <c r="AD76" s="83" t="s">
        <v>1824</v>
      </c>
      <c r="AE76" s="85" t="s">
        <v>1279</v>
      </c>
      <c r="AF76" s="83" t="s">
        <v>788</v>
      </c>
      <c r="AG76" s="83" t="s">
        <v>716</v>
      </c>
      <c r="AH76" s="83"/>
      <c r="AI76" s="83" t="s">
        <v>2307</v>
      </c>
      <c r="AJ76" s="87">
        <v>43331.770833333336</v>
      </c>
      <c r="AK76" s="85" t="s">
        <v>1896</v>
      </c>
      <c r="AL76" s="85" t="s">
        <v>1279</v>
      </c>
      <c r="AM76" s="83">
        <v>285</v>
      </c>
      <c r="AN76" s="83">
        <v>10</v>
      </c>
      <c r="AO76" s="83">
        <v>186</v>
      </c>
      <c r="AP76" s="83"/>
      <c r="AQ76" s="83"/>
      <c r="AR76" s="83"/>
      <c r="AS76" s="83"/>
      <c r="AT76" s="83"/>
      <c r="AU76" s="83"/>
      <c r="AV76" s="83"/>
      <c r="AW76" s="83" t="str">
        <f>REPLACE(INDEX(GroupVertices[Group],MATCH(Vertices[[#This Row],[Vertex]],GroupVertices[Vertex],0)),1,1,"")</f>
        <v>1</v>
      </c>
      <c r="AX76" s="49">
        <v>0</v>
      </c>
      <c r="AY76" s="50">
        <v>0</v>
      </c>
      <c r="AZ76" s="49">
        <v>1</v>
      </c>
      <c r="BA76" s="50">
        <v>4.545454545454546</v>
      </c>
      <c r="BB76" s="49">
        <v>0</v>
      </c>
      <c r="BC76" s="50">
        <v>0</v>
      </c>
      <c r="BD76" s="49">
        <v>21</v>
      </c>
      <c r="BE76" s="50">
        <v>95.45454545454545</v>
      </c>
      <c r="BF76" s="49">
        <v>22</v>
      </c>
      <c r="BG76" s="49"/>
      <c r="BH76" s="49"/>
      <c r="BI76" s="49"/>
      <c r="BJ76" s="49"/>
      <c r="BK76" s="49"/>
      <c r="BL76" s="49"/>
      <c r="BM76" s="112" t="s">
        <v>3585</v>
      </c>
      <c r="BN76" s="112" t="s">
        <v>3585</v>
      </c>
      <c r="BO76" s="112" t="s">
        <v>4063</v>
      </c>
      <c r="BP76" s="112" t="s">
        <v>4063</v>
      </c>
      <c r="BQ76" s="2"/>
      <c r="BR76" s="3"/>
      <c r="BS76" s="3"/>
      <c r="BT76" s="3"/>
      <c r="BU76" s="3"/>
    </row>
    <row r="77" spans="1:73" ht="409.5">
      <c r="A77" s="69" t="s">
        <v>290</v>
      </c>
      <c r="B77" s="70"/>
      <c r="C77" s="70"/>
      <c r="D77" s="71">
        <v>237.68352365415987</v>
      </c>
      <c r="E77" s="73"/>
      <c r="F77" s="103" t="s">
        <v>1897</v>
      </c>
      <c r="G77" s="70"/>
      <c r="H77" s="51" t="s">
        <v>789</v>
      </c>
      <c r="I77" s="75"/>
      <c r="J77" s="75"/>
      <c r="K77" s="51" t="s">
        <v>789</v>
      </c>
      <c r="L77" s="78">
        <v>29.80513357778942</v>
      </c>
      <c r="M77" s="79">
        <v>8934.677734375</v>
      </c>
      <c r="N77" s="79">
        <v>7653.85888671875</v>
      </c>
      <c r="O77" s="80"/>
      <c r="P77" s="81"/>
      <c r="Q77" s="81"/>
      <c r="R77" s="89"/>
      <c r="S77" s="49">
        <v>1</v>
      </c>
      <c r="T77" s="49">
        <v>1</v>
      </c>
      <c r="U77" s="50">
        <v>0</v>
      </c>
      <c r="V77" s="50">
        <v>0</v>
      </c>
      <c r="W77" s="50">
        <v>0.002</v>
      </c>
      <c r="X77" s="50">
        <v>0.999999</v>
      </c>
      <c r="Y77" s="50">
        <v>0</v>
      </c>
      <c r="Z77" s="50" t="s">
        <v>2322</v>
      </c>
      <c r="AA77" s="76">
        <v>77</v>
      </c>
      <c r="AB77" s="76"/>
      <c r="AC77" s="77"/>
      <c r="AD77" s="83" t="s">
        <v>1824</v>
      </c>
      <c r="AE77" s="85" t="s">
        <v>1280</v>
      </c>
      <c r="AF77" s="83" t="s">
        <v>789</v>
      </c>
      <c r="AG77" s="83" t="s">
        <v>716</v>
      </c>
      <c r="AH77" s="83"/>
      <c r="AI77" s="83" t="s">
        <v>2307</v>
      </c>
      <c r="AJ77" s="87">
        <v>43332.44598379629</v>
      </c>
      <c r="AK77" s="85" t="s">
        <v>1897</v>
      </c>
      <c r="AL77" s="85" t="s">
        <v>1280</v>
      </c>
      <c r="AM77" s="83">
        <v>247</v>
      </c>
      <c r="AN77" s="83">
        <v>3</v>
      </c>
      <c r="AO77" s="83">
        <v>67</v>
      </c>
      <c r="AP77" s="83"/>
      <c r="AQ77" s="83"/>
      <c r="AR77" s="83"/>
      <c r="AS77" s="83"/>
      <c r="AT77" s="83"/>
      <c r="AU77" s="83"/>
      <c r="AV77" s="83"/>
      <c r="AW77" s="83" t="str">
        <f>REPLACE(INDEX(GroupVertices[Group],MATCH(Vertices[[#This Row],[Vertex]],GroupVertices[Vertex],0)),1,1,"")</f>
        <v>1</v>
      </c>
      <c r="AX77" s="49">
        <v>3</v>
      </c>
      <c r="AY77" s="50">
        <v>5.660377358490566</v>
      </c>
      <c r="AZ77" s="49">
        <v>0</v>
      </c>
      <c r="BA77" s="50">
        <v>0</v>
      </c>
      <c r="BB77" s="49">
        <v>0</v>
      </c>
      <c r="BC77" s="50">
        <v>0</v>
      </c>
      <c r="BD77" s="49">
        <v>50</v>
      </c>
      <c r="BE77" s="50">
        <v>94.33962264150944</v>
      </c>
      <c r="BF77" s="49">
        <v>53</v>
      </c>
      <c r="BG77" s="49"/>
      <c r="BH77" s="49"/>
      <c r="BI77" s="49"/>
      <c r="BJ77" s="49"/>
      <c r="BK77" s="49"/>
      <c r="BL77" s="49"/>
      <c r="BM77" s="112" t="s">
        <v>3586</v>
      </c>
      <c r="BN77" s="112" t="s">
        <v>3586</v>
      </c>
      <c r="BO77" s="112" t="s">
        <v>4064</v>
      </c>
      <c r="BP77" s="112" t="s">
        <v>4064</v>
      </c>
      <c r="BQ77" s="2"/>
      <c r="BR77" s="3"/>
      <c r="BS77" s="3"/>
      <c r="BT77" s="3"/>
      <c r="BU77" s="3"/>
    </row>
    <row r="78" spans="1:73" ht="409.5">
      <c r="A78" s="69" t="s">
        <v>291</v>
      </c>
      <c r="B78" s="70"/>
      <c r="C78" s="70"/>
      <c r="D78" s="71">
        <v>277.48776508972264</v>
      </c>
      <c r="E78" s="73"/>
      <c r="F78" s="103" t="s">
        <v>1898</v>
      </c>
      <c r="G78" s="70"/>
      <c r="H78" s="51" t="s">
        <v>790</v>
      </c>
      <c r="I78" s="75"/>
      <c r="J78" s="75"/>
      <c r="K78" s="51" t="s">
        <v>790</v>
      </c>
      <c r="L78" s="78">
        <v>60.23133527900421</v>
      </c>
      <c r="M78" s="79">
        <v>4062.552978515625</v>
      </c>
      <c r="N78" s="79">
        <v>4758.1943359375</v>
      </c>
      <c r="O78" s="80"/>
      <c r="P78" s="81"/>
      <c r="Q78" s="81"/>
      <c r="R78" s="89"/>
      <c r="S78" s="49">
        <v>1</v>
      </c>
      <c r="T78" s="49">
        <v>1</v>
      </c>
      <c r="U78" s="50">
        <v>0</v>
      </c>
      <c r="V78" s="50">
        <v>0</v>
      </c>
      <c r="W78" s="50">
        <v>0.002</v>
      </c>
      <c r="X78" s="50">
        <v>0.999999</v>
      </c>
      <c r="Y78" s="50">
        <v>0</v>
      </c>
      <c r="Z78" s="50" t="s">
        <v>2322</v>
      </c>
      <c r="AA78" s="76">
        <v>78</v>
      </c>
      <c r="AB78" s="76"/>
      <c r="AC78" s="77"/>
      <c r="AD78" s="83" t="s">
        <v>1824</v>
      </c>
      <c r="AE78" s="85" t="s">
        <v>1281</v>
      </c>
      <c r="AF78" s="83" t="s">
        <v>790</v>
      </c>
      <c r="AG78" s="83" t="s">
        <v>716</v>
      </c>
      <c r="AH78" s="83"/>
      <c r="AI78" s="83" t="s">
        <v>2307</v>
      </c>
      <c r="AJ78" s="87">
        <v>43333.532534722224</v>
      </c>
      <c r="AK78" s="85" t="s">
        <v>1898</v>
      </c>
      <c r="AL78" s="85" t="s">
        <v>1281</v>
      </c>
      <c r="AM78" s="83">
        <v>491</v>
      </c>
      <c r="AN78" s="83">
        <v>32</v>
      </c>
      <c r="AO78" s="83">
        <v>183</v>
      </c>
      <c r="AP78" s="83"/>
      <c r="AQ78" s="83"/>
      <c r="AR78" s="83"/>
      <c r="AS78" s="83"/>
      <c r="AT78" s="83"/>
      <c r="AU78" s="83"/>
      <c r="AV78" s="83"/>
      <c r="AW78" s="83" t="str">
        <f>REPLACE(INDEX(GroupVertices[Group],MATCH(Vertices[[#This Row],[Vertex]],GroupVertices[Vertex],0)),1,1,"")</f>
        <v>1</v>
      </c>
      <c r="AX78" s="49">
        <v>2</v>
      </c>
      <c r="AY78" s="50">
        <v>6.451612903225806</v>
      </c>
      <c r="AZ78" s="49">
        <v>0</v>
      </c>
      <c r="BA78" s="50">
        <v>0</v>
      </c>
      <c r="BB78" s="49">
        <v>0</v>
      </c>
      <c r="BC78" s="50">
        <v>0</v>
      </c>
      <c r="BD78" s="49">
        <v>29</v>
      </c>
      <c r="BE78" s="50">
        <v>93.54838709677419</v>
      </c>
      <c r="BF78" s="49">
        <v>31</v>
      </c>
      <c r="BG78" s="49"/>
      <c r="BH78" s="49"/>
      <c r="BI78" s="49"/>
      <c r="BJ78" s="49"/>
      <c r="BK78" s="49" t="s">
        <v>3394</v>
      </c>
      <c r="BL78" s="49" t="s">
        <v>3394</v>
      </c>
      <c r="BM78" s="112" t="s">
        <v>3587</v>
      </c>
      <c r="BN78" s="112" t="s">
        <v>3587</v>
      </c>
      <c r="BO78" s="112" t="s">
        <v>4065</v>
      </c>
      <c r="BP78" s="112" t="s">
        <v>4065</v>
      </c>
      <c r="BQ78" s="2"/>
      <c r="BR78" s="3"/>
      <c r="BS78" s="3"/>
      <c r="BT78" s="3"/>
      <c r="BU78" s="3"/>
    </row>
    <row r="79" spans="1:73" ht="405">
      <c r="A79" s="69" t="s">
        <v>292</v>
      </c>
      <c r="B79" s="70"/>
      <c r="C79" s="70"/>
      <c r="D79" s="71">
        <v>386.7862969004894</v>
      </c>
      <c r="E79" s="73"/>
      <c r="F79" s="103" t="s">
        <v>1899</v>
      </c>
      <c r="G79" s="70"/>
      <c r="H79" s="51" t="s">
        <v>791</v>
      </c>
      <c r="I79" s="75"/>
      <c r="J79" s="75"/>
      <c r="K79" s="51" t="s">
        <v>791</v>
      </c>
      <c r="L79" s="78">
        <v>143.77869240938912</v>
      </c>
      <c r="M79" s="79">
        <v>3312.99560546875</v>
      </c>
      <c r="N79" s="79">
        <v>2345.14111328125</v>
      </c>
      <c r="O79" s="80"/>
      <c r="P79" s="81"/>
      <c r="Q79" s="81"/>
      <c r="R79" s="89"/>
      <c r="S79" s="49">
        <v>1</v>
      </c>
      <c r="T79" s="49">
        <v>1</v>
      </c>
      <c r="U79" s="50">
        <v>0</v>
      </c>
      <c r="V79" s="50">
        <v>0</v>
      </c>
      <c r="W79" s="50">
        <v>0.002</v>
      </c>
      <c r="X79" s="50">
        <v>0.999999</v>
      </c>
      <c r="Y79" s="50">
        <v>0</v>
      </c>
      <c r="Z79" s="50" t="s">
        <v>2322</v>
      </c>
      <c r="AA79" s="76">
        <v>79</v>
      </c>
      <c r="AB79" s="76"/>
      <c r="AC79" s="77"/>
      <c r="AD79" s="83" t="s">
        <v>1824</v>
      </c>
      <c r="AE79" s="85" t="s">
        <v>1282</v>
      </c>
      <c r="AF79" s="83" t="s">
        <v>791</v>
      </c>
      <c r="AG79" s="83" t="s">
        <v>716</v>
      </c>
      <c r="AH79" s="83"/>
      <c r="AI79" s="83" t="s">
        <v>2307</v>
      </c>
      <c r="AJ79" s="87">
        <v>43335.97666666667</v>
      </c>
      <c r="AK79" s="85" t="s">
        <v>1899</v>
      </c>
      <c r="AL79" s="85" t="s">
        <v>1282</v>
      </c>
      <c r="AM79" s="83">
        <v>1161</v>
      </c>
      <c r="AN79" s="83">
        <v>33</v>
      </c>
      <c r="AO79" s="83">
        <v>314</v>
      </c>
      <c r="AP79" s="83"/>
      <c r="AQ79" s="83"/>
      <c r="AR79" s="83"/>
      <c r="AS79" s="83"/>
      <c r="AT79" s="83"/>
      <c r="AU79" s="83"/>
      <c r="AV79" s="83"/>
      <c r="AW79" s="83" t="str">
        <f>REPLACE(INDEX(GroupVertices[Group],MATCH(Vertices[[#This Row],[Vertex]],GroupVertices[Vertex],0)),1,1,"")</f>
        <v>1</v>
      </c>
      <c r="AX79" s="49">
        <v>1</v>
      </c>
      <c r="AY79" s="50">
        <v>3.5714285714285716</v>
      </c>
      <c r="AZ79" s="49">
        <v>0</v>
      </c>
      <c r="BA79" s="50">
        <v>0</v>
      </c>
      <c r="BB79" s="49">
        <v>0</v>
      </c>
      <c r="BC79" s="50">
        <v>0</v>
      </c>
      <c r="BD79" s="49">
        <v>27</v>
      </c>
      <c r="BE79" s="50">
        <v>96.42857142857143</v>
      </c>
      <c r="BF79" s="49">
        <v>28</v>
      </c>
      <c r="BG79" s="49"/>
      <c r="BH79" s="49"/>
      <c r="BI79" s="49"/>
      <c r="BJ79" s="49"/>
      <c r="BK79" s="49"/>
      <c r="BL79" s="49"/>
      <c r="BM79" s="112" t="s">
        <v>3588</v>
      </c>
      <c r="BN79" s="112" t="s">
        <v>3588</v>
      </c>
      <c r="BO79" s="112" t="s">
        <v>4066</v>
      </c>
      <c r="BP79" s="112" t="s">
        <v>4066</v>
      </c>
      <c r="BQ79" s="2"/>
      <c r="BR79" s="3"/>
      <c r="BS79" s="3"/>
      <c r="BT79" s="3"/>
      <c r="BU79" s="3"/>
    </row>
    <row r="80" spans="1:73" ht="330">
      <c r="A80" s="69" t="s">
        <v>293</v>
      </c>
      <c r="B80" s="70"/>
      <c r="C80" s="70"/>
      <c r="D80" s="71">
        <v>373.4094616639478</v>
      </c>
      <c r="E80" s="73"/>
      <c r="F80" s="103" t="s">
        <v>1900</v>
      </c>
      <c r="G80" s="70"/>
      <c r="H80" s="51" t="s">
        <v>792</v>
      </c>
      <c r="I80" s="75"/>
      <c r="J80" s="75"/>
      <c r="K80" s="51" t="s">
        <v>792</v>
      </c>
      <c r="L80" s="78">
        <v>133.55349347701363</v>
      </c>
      <c r="M80" s="79">
        <v>1064.32275390625</v>
      </c>
      <c r="N80" s="79">
        <v>2345.14111328125</v>
      </c>
      <c r="O80" s="80"/>
      <c r="P80" s="81"/>
      <c r="Q80" s="81"/>
      <c r="R80" s="89"/>
      <c r="S80" s="49">
        <v>1</v>
      </c>
      <c r="T80" s="49">
        <v>1</v>
      </c>
      <c r="U80" s="50">
        <v>0</v>
      </c>
      <c r="V80" s="50">
        <v>0</v>
      </c>
      <c r="W80" s="50">
        <v>0.002</v>
      </c>
      <c r="X80" s="50">
        <v>0.999999</v>
      </c>
      <c r="Y80" s="50">
        <v>0</v>
      </c>
      <c r="Z80" s="50" t="s">
        <v>2322</v>
      </c>
      <c r="AA80" s="76">
        <v>80</v>
      </c>
      <c r="AB80" s="76"/>
      <c r="AC80" s="77"/>
      <c r="AD80" s="83" t="s">
        <v>1824</v>
      </c>
      <c r="AE80" s="85" t="s">
        <v>1283</v>
      </c>
      <c r="AF80" s="83" t="s">
        <v>792</v>
      </c>
      <c r="AG80" s="83" t="s">
        <v>716</v>
      </c>
      <c r="AH80" s="83"/>
      <c r="AI80" s="83" t="s">
        <v>2307</v>
      </c>
      <c r="AJ80" s="87">
        <v>43336.270833333336</v>
      </c>
      <c r="AK80" s="85" t="s">
        <v>1900</v>
      </c>
      <c r="AL80" s="85" t="s">
        <v>1283</v>
      </c>
      <c r="AM80" s="83">
        <v>1079</v>
      </c>
      <c r="AN80" s="83">
        <v>109</v>
      </c>
      <c r="AO80" s="83">
        <v>253</v>
      </c>
      <c r="AP80" s="83"/>
      <c r="AQ80" s="83"/>
      <c r="AR80" s="83"/>
      <c r="AS80" s="83"/>
      <c r="AT80" s="83"/>
      <c r="AU80" s="83"/>
      <c r="AV80" s="83"/>
      <c r="AW80" s="83" t="str">
        <f>REPLACE(INDEX(GroupVertices[Group],MATCH(Vertices[[#This Row],[Vertex]],GroupVertices[Vertex],0)),1,1,"")</f>
        <v>1</v>
      </c>
      <c r="AX80" s="49">
        <v>0</v>
      </c>
      <c r="AY80" s="50">
        <v>0</v>
      </c>
      <c r="AZ80" s="49">
        <v>0</v>
      </c>
      <c r="BA80" s="50">
        <v>0</v>
      </c>
      <c r="BB80" s="49">
        <v>0</v>
      </c>
      <c r="BC80" s="50">
        <v>0</v>
      </c>
      <c r="BD80" s="49">
        <v>21</v>
      </c>
      <c r="BE80" s="50">
        <v>100</v>
      </c>
      <c r="BF80" s="49">
        <v>21</v>
      </c>
      <c r="BG80" s="49"/>
      <c r="BH80" s="49"/>
      <c r="BI80" s="49"/>
      <c r="BJ80" s="49"/>
      <c r="BK80" s="49"/>
      <c r="BL80" s="49"/>
      <c r="BM80" s="112" t="s">
        <v>3589</v>
      </c>
      <c r="BN80" s="112" t="s">
        <v>3589</v>
      </c>
      <c r="BO80" s="112" t="s">
        <v>4067</v>
      </c>
      <c r="BP80" s="112" t="s">
        <v>4067</v>
      </c>
      <c r="BQ80" s="2"/>
      <c r="BR80" s="3"/>
      <c r="BS80" s="3"/>
      <c r="BT80" s="3"/>
      <c r="BU80" s="3"/>
    </row>
    <row r="81" spans="1:73" ht="15">
      <c r="A81" s="69" t="s">
        <v>294</v>
      </c>
      <c r="B81" s="70"/>
      <c r="C81" s="70"/>
      <c r="D81" s="71">
        <v>348.12398042414355</v>
      </c>
      <c r="E81" s="73"/>
      <c r="F81" s="103" t="s">
        <v>1901</v>
      </c>
      <c r="G81" s="70"/>
      <c r="H81" s="74" t="s">
        <v>793</v>
      </c>
      <c r="I81" s="75"/>
      <c r="J81" s="75"/>
      <c r="K81" s="74" t="s">
        <v>793</v>
      </c>
      <c r="L81" s="78">
        <v>114.2253735438649</v>
      </c>
      <c r="M81" s="79">
        <v>2938.216552734375</v>
      </c>
      <c r="N81" s="79">
        <v>2827.751953125</v>
      </c>
      <c r="O81" s="80"/>
      <c r="P81" s="81"/>
      <c r="Q81" s="81"/>
      <c r="R81" s="89"/>
      <c r="S81" s="49">
        <v>1</v>
      </c>
      <c r="T81" s="49">
        <v>1</v>
      </c>
      <c r="U81" s="50">
        <v>0</v>
      </c>
      <c r="V81" s="50">
        <v>0</v>
      </c>
      <c r="W81" s="50">
        <v>0.002</v>
      </c>
      <c r="X81" s="50">
        <v>0.999999</v>
      </c>
      <c r="Y81" s="50">
        <v>0</v>
      </c>
      <c r="Z81" s="50" t="s">
        <v>2322</v>
      </c>
      <c r="AA81" s="76">
        <v>81</v>
      </c>
      <c r="AB81" s="76"/>
      <c r="AC81" s="77"/>
      <c r="AD81" s="83" t="s">
        <v>1824</v>
      </c>
      <c r="AE81" s="85" t="s">
        <v>1284</v>
      </c>
      <c r="AF81" s="83" t="s">
        <v>793</v>
      </c>
      <c r="AG81" s="83" t="s">
        <v>716</v>
      </c>
      <c r="AH81" s="83"/>
      <c r="AI81" s="83" t="s">
        <v>2307</v>
      </c>
      <c r="AJ81" s="87">
        <v>43336.8494212963</v>
      </c>
      <c r="AK81" s="85" t="s">
        <v>1901</v>
      </c>
      <c r="AL81" s="85" t="s">
        <v>1284</v>
      </c>
      <c r="AM81" s="83">
        <v>924</v>
      </c>
      <c r="AN81" s="83">
        <v>39</v>
      </c>
      <c r="AO81" s="83">
        <v>444</v>
      </c>
      <c r="AP81" s="83"/>
      <c r="AQ81" s="83"/>
      <c r="AR81" s="83"/>
      <c r="AS81" s="83"/>
      <c r="AT81" s="83"/>
      <c r="AU81" s="83"/>
      <c r="AV81" s="83"/>
      <c r="AW81" s="83" t="str">
        <f>REPLACE(INDEX(GroupVertices[Group],MATCH(Vertices[[#This Row],[Vertex]],GroupVertices[Vertex],0)),1,1,"")</f>
        <v>1</v>
      </c>
      <c r="AX81" s="49">
        <v>0</v>
      </c>
      <c r="AY81" s="50">
        <v>0</v>
      </c>
      <c r="AZ81" s="49">
        <v>2</v>
      </c>
      <c r="BA81" s="50">
        <v>5.555555555555555</v>
      </c>
      <c r="BB81" s="49">
        <v>0</v>
      </c>
      <c r="BC81" s="50">
        <v>0</v>
      </c>
      <c r="BD81" s="49">
        <v>34</v>
      </c>
      <c r="BE81" s="50">
        <v>94.44444444444444</v>
      </c>
      <c r="BF81" s="49">
        <v>36</v>
      </c>
      <c r="BG81" s="49"/>
      <c r="BH81" s="49"/>
      <c r="BI81" s="49"/>
      <c r="BJ81" s="49"/>
      <c r="BK81" s="49"/>
      <c r="BL81" s="49"/>
      <c r="BM81" s="112" t="s">
        <v>3590</v>
      </c>
      <c r="BN81" s="112" t="s">
        <v>3590</v>
      </c>
      <c r="BO81" s="112" t="s">
        <v>4068</v>
      </c>
      <c r="BP81" s="112" t="s">
        <v>4068</v>
      </c>
      <c r="BQ81" s="2"/>
      <c r="BR81" s="3"/>
      <c r="BS81" s="3"/>
      <c r="BT81" s="3"/>
      <c r="BU81" s="3"/>
    </row>
    <row r="82" spans="1:73" ht="165">
      <c r="A82" s="69" t="s">
        <v>295</v>
      </c>
      <c r="B82" s="70"/>
      <c r="C82" s="70"/>
      <c r="D82" s="71">
        <v>555.4649265905383</v>
      </c>
      <c r="E82" s="73"/>
      <c r="F82" s="103" t="s">
        <v>1902</v>
      </c>
      <c r="G82" s="70"/>
      <c r="H82" s="51" t="s">
        <v>794</v>
      </c>
      <c r="I82" s="75"/>
      <c r="J82" s="75"/>
      <c r="K82" s="51" t="s">
        <v>794</v>
      </c>
      <c r="L82" s="78">
        <v>272.7159569956846</v>
      </c>
      <c r="M82" s="79">
        <v>4062.552978515625</v>
      </c>
      <c r="N82" s="79">
        <v>1379.9197998046875</v>
      </c>
      <c r="O82" s="80"/>
      <c r="P82" s="81"/>
      <c r="Q82" s="81"/>
      <c r="R82" s="89"/>
      <c r="S82" s="49">
        <v>1</v>
      </c>
      <c r="T82" s="49">
        <v>1</v>
      </c>
      <c r="U82" s="50">
        <v>0</v>
      </c>
      <c r="V82" s="50">
        <v>0</v>
      </c>
      <c r="W82" s="50">
        <v>0.002</v>
      </c>
      <c r="X82" s="50">
        <v>0.999999</v>
      </c>
      <c r="Y82" s="50">
        <v>0</v>
      </c>
      <c r="Z82" s="50" t="s">
        <v>2322</v>
      </c>
      <c r="AA82" s="76">
        <v>82</v>
      </c>
      <c r="AB82" s="76"/>
      <c r="AC82" s="77"/>
      <c r="AD82" s="83" t="s">
        <v>1824</v>
      </c>
      <c r="AE82" s="85" t="s">
        <v>1285</v>
      </c>
      <c r="AF82" s="83" t="s">
        <v>794</v>
      </c>
      <c r="AG82" s="83" t="s">
        <v>716</v>
      </c>
      <c r="AH82" s="83"/>
      <c r="AI82" s="83" t="s">
        <v>2307</v>
      </c>
      <c r="AJ82" s="87">
        <v>43337.81597222222</v>
      </c>
      <c r="AK82" s="85" t="s">
        <v>1902</v>
      </c>
      <c r="AL82" s="85" t="s">
        <v>1285</v>
      </c>
      <c r="AM82" s="83">
        <v>2195</v>
      </c>
      <c r="AN82" s="83">
        <v>27</v>
      </c>
      <c r="AO82" s="83">
        <v>1172</v>
      </c>
      <c r="AP82" s="83"/>
      <c r="AQ82" s="83"/>
      <c r="AR82" s="83"/>
      <c r="AS82" s="83"/>
      <c r="AT82" s="83"/>
      <c r="AU82" s="83"/>
      <c r="AV82" s="83"/>
      <c r="AW82" s="83" t="str">
        <f>REPLACE(INDEX(GroupVertices[Group],MATCH(Vertices[[#This Row],[Vertex]],GroupVertices[Vertex],0)),1,1,"")</f>
        <v>1</v>
      </c>
      <c r="AX82" s="49">
        <v>0</v>
      </c>
      <c r="AY82" s="50">
        <v>0</v>
      </c>
      <c r="AZ82" s="49">
        <v>0</v>
      </c>
      <c r="BA82" s="50">
        <v>0</v>
      </c>
      <c r="BB82" s="49">
        <v>0</v>
      </c>
      <c r="BC82" s="50">
        <v>0</v>
      </c>
      <c r="BD82" s="49">
        <v>12</v>
      </c>
      <c r="BE82" s="50">
        <v>100</v>
      </c>
      <c r="BF82" s="49">
        <v>12</v>
      </c>
      <c r="BG82" s="49"/>
      <c r="BH82" s="49"/>
      <c r="BI82" s="49"/>
      <c r="BJ82" s="49"/>
      <c r="BK82" s="49"/>
      <c r="BL82" s="49"/>
      <c r="BM82" s="112" t="s">
        <v>3591</v>
      </c>
      <c r="BN82" s="112" t="s">
        <v>3591</v>
      </c>
      <c r="BO82" s="112" t="s">
        <v>4069</v>
      </c>
      <c r="BP82" s="112" t="s">
        <v>4069</v>
      </c>
      <c r="BQ82" s="2"/>
      <c r="BR82" s="3"/>
      <c r="BS82" s="3"/>
      <c r="BT82" s="3"/>
      <c r="BU82" s="3"/>
    </row>
    <row r="83" spans="1:73" ht="409.5">
      <c r="A83" s="69" t="s">
        <v>296</v>
      </c>
      <c r="B83" s="70"/>
      <c r="C83" s="70"/>
      <c r="D83" s="71">
        <v>225.12234910277326</v>
      </c>
      <c r="E83" s="73"/>
      <c r="F83" s="103" t="s">
        <v>1903</v>
      </c>
      <c r="G83" s="70"/>
      <c r="H83" s="51" t="s">
        <v>795</v>
      </c>
      <c r="I83" s="75"/>
      <c r="J83" s="75"/>
      <c r="K83" s="51" t="s">
        <v>795</v>
      </c>
      <c r="L83" s="78">
        <v>20.203422385192944</v>
      </c>
      <c r="M83" s="79">
        <v>3687.774169921875</v>
      </c>
      <c r="N83" s="79">
        <v>8619.080078125</v>
      </c>
      <c r="O83" s="80"/>
      <c r="P83" s="81"/>
      <c r="Q83" s="81"/>
      <c r="R83" s="89"/>
      <c r="S83" s="49">
        <v>1</v>
      </c>
      <c r="T83" s="49">
        <v>1</v>
      </c>
      <c r="U83" s="50">
        <v>0</v>
      </c>
      <c r="V83" s="50">
        <v>0</v>
      </c>
      <c r="W83" s="50">
        <v>0.002</v>
      </c>
      <c r="X83" s="50">
        <v>0.999999</v>
      </c>
      <c r="Y83" s="50">
        <v>0</v>
      </c>
      <c r="Z83" s="50" t="s">
        <v>2322</v>
      </c>
      <c r="AA83" s="76">
        <v>83</v>
      </c>
      <c r="AB83" s="76"/>
      <c r="AC83" s="77"/>
      <c r="AD83" s="83" t="s">
        <v>1824</v>
      </c>
      <c r="AE83" s="85" t="s">
        <v>1286</v>
      </c>
      <c r="AF83" s="83" t="s">
        <v>795</v>
      </c>
      <c r="AG83" s="83" t="s">
        <v>716</v>
      </c>
      <c r="AH83" s="83"/>
      <c r="AI83" s="83" t="s">
        <v>2307</v>
      </c>
      <c r="AJ83" s="87">
        <v>43339.28895833333</v>
      </c>
      <c r="AK83" s="85" t="s">
        <v>1903</v>
      </c>
      <c r="AL83" s="85" t="s">
        <v>1286</v>
      </c>
      <c r="AM83" s="83">
        <v>170</v>
      </c>
      <c r="AN83" s="83">
        <v>2</v>
      </c>
      <c r="AO83" s="83">
        <v>117</v>
      </c>
      <c r="AP83" s="83"/>
      <c r="AQ83" s="83"/>
      <c r="AR83" s="83"/>
      <c r="AS83" s="83"/>
      <c r="AT83" s="83"/>
      <c r="AU83" s="83"/>
      <c r="AV83" s="83"/>
      <c r="AW83" s="83" t="str">
        <f>REPLACE(INDEX(GroupVertices[Group],MATCH(Vertices[[#This Row],[Vertex]],GroupVertices[Vertex],0)),1,1,"")</f>
        <v>1</v>
      </c>
      <c r="AX83" s="49">
        <v>0</v>
      </c>
      <c r="AY83" s="50">
        <v>0</v>
      </c>
      <c r="AZ83" s="49">
        <v>1</v>
      </c>
      <c r="BA83" s="50">
        <v>2.857142857142857</v>
      </c>
      <c r="BB83" s="49">
        <v>0</v>
      </c>
      <c r="BC83" s="50">
        <v>0</v>
      </c>
      <c r="BD83" s="49">
        <v>34</v>
      </c>
      <c r="BE83" s="50">
        <v>97.14285714285714</v>
      </c>
      <c r="BF83" s="49">
        <v>35</v>
      </c>
      <c r="BG83" s="49"/>
      <c r="BH83" s="49"/>
      <c r="BI83" s="49"/>
      <c r="BJ83" s="49"/>
      <c r="BK83" s="49" t="s">
        <v>3439</v>
      </c>
      <c r="BL83" s="49" t="s">
        <v>3439</v>
      </c>
      <c r="BM83" s="112" t="s">
        <v>3592</v>
      </c>
      <c r="BN83" s="112" t="s">
        <v>3592</v>
      </c>
      <c r="BO83" s="112" t="s">
        <v>4070</v>
      </c>
      <c r="BP83" s="112" t="s">
        <v>4070</v>
      </c>
      <c r="BQ83" s="2"/>
      <c r="BR83" s="3"/>
      <c r="BS83" s="3"/>
      <c r="BT83" s="3"/>
      <c r="BU83" s="3"/>
    </row>
    <row r="84" spans="1:73" ht="195">
      <c r="A84" s="69" t="s">
        <v>297</v>
      </c>
      <c r="B84" s="70"/>
      <c r="C84" s="70"/>
      <c r="D84" s="71">
        <v>264.43719412724306</v>
      </c>
      <c r="E84" s="73"/>
      <c r="F84" s="103" t="s">
        <v>1904</v>
      </c>
      <c r="G84" s="70"/>
      <c r="H84" s="51" t="s">
        <v>796</v>
      </c>
      <c r="I84" s="75"/>
      <c r="J84" s="75"/>
      <c r="K84" s="51" t="s">
        <v>796</v>
      </c>
      <c r="L84" s="78">
        <v>50.255531442540345</v>
      </c>
      <c r="M84" s="79">
        <v>1064.32275390625</v>
      </c>
      <c r="N84" s="79">
        <v>5240.8056640625</v>
      </c>
      <c r="O84" s="80"/>
      <c r="P84" s="81"/>
      <c r="Q84" s="81"/>
      <c r="R84" s="89"/>
      <c r="S84" s="49">
        <v>1</v>
      </c>
      <c r="T84" s="49">
        <v>1</v>
      </c>
      <c r="U84" s="50">
        <v>0</v>
      </c>
      <c r="V84" s="50">
        <v>0</v>
      </c>
      <c r="W84" s="50">
        <v>0.002</v>
      </c>
      <c r="X84" s="50">
        <v>0.999999</v>
      </c>
      <c r="Y84" s="50">
        <v>0</v>
      </c>
      <c r="Z84" s="50" t="s">
        <v>2322</v>
      </c>
      <c r="AA84" s="76">
        <v>84</v>
      </c>
      <c r="AB84" s="76"/>
      <c r="AC84" s="77"/>
      <c r="AD84" s="83" t="s">
        <v>1824</v>
      </c>
      <c r="AE84" s="85" t="s">
        <v>1287</v>
      </c>
      <c r="AF84" s="83" t="s">
        <v>796</v>
      </c>
      <c r="AG84" s="83" t="s">
        <v>716</v>
      </c>
      <c r="AH84" s="83"/>
      <c r="AI84" s="83" t="s">
        <v>2307</v>
      </c>
      <c r="AJ84" s="87">
        <v>43339.81597222222</v>
      </c>
      <c r="AK84" s="85" t="s">
        <v>1904</v>
      </c>
      <c r="AL84" s="85" t="s">
        <v>1287</v>
      </c>
      <c r="AM84" s="83">
        <v>411</v>
      </c>
      <c r="AN84" s="83">
        <v>15</v>
      </c>
      <c r="AO84" s="83">
        <v>150</v>
      </c>
      <c r="AP84" s="83"/>
      <c r="AQ84" s="83"/>
      <c r="AR84" s="83"/>
      <c r="AS84" s="83"/>
      <c r="AT84" s="83"/>
      <c r="AU84" s="83"/>
      <c r="AV84" s="83"/>
      <c r="AW84" s="83" t="str">
        <f>REPLACE(INDEX(GroupVertices[Group],MATCH(Vertices[[#This Row],[Vertex]],GroupVertices[Vertex],0)),1,1,"")</f>
        <v>1</v>
      </c>
      <c r="AX84" s="49">
        <v>0</v>
      </c>
      <c r="AY84" s="50">
        <v>0</v>
      </c>
      <c r="AZ84" s="49">
        <v>0</v>
      </c>
      <c r="BA84" s="50">
        <v>0</v>
      </c>
      <c r="BB84" s="49">
        <v>0</v>
      </c>
      <c r="BC84" s="50">
        <v>0</v>
      </c>
      <c r="BD84" s="49">
        <v>12</v>
      </c>
      <c r="BE84" s="50">
        <v>100</v>
      </c>
      <c r="BF84" s="49">
        <v>12</v>
      </c>
      <c r="BG84" s="49"/>
      <c r="BH84" s="49"/>
      <c r="BI84" s="49"/>
      <c r="BJ84" s="49"/>
      <c r="BK84" s="49"/>
      <c r="BL84" s="49"/>
      <c r="BM84" s="112" t="s">
        <v>3593</v>
      </c>
      <c r="BN84" s="112" t="s">
        <v>3593</v>
      </c>
      <c r="BO84" s="112" t="s">
        <v>4071</v>
      </c>
      <c r="BP84" s="112" t="s">
        <v>4071</v>
      </c>
      <c r="BQ84" s="2"/>
      <c r="BR84" s="3"/>
      <c r="BS84" s="3"/>
      <c r="BT84" s="3"/>
      <c r="BU84" s="3"/>
    </row>
    <row r="85" spans="1:73" ht="409.5">
      <c r="A85" s="69" t="s">
        <v>298</v>
      </c>
      <c r="B85" s="70"/>
      <c r="C85" s="70"/>
      <c r="D85" s="71">
        <v>455.4649265905383</v>
      </c>
      <c r="E85" s="73"/>
      <c r="F85" s="103" t="s">
        <v>1905</v>
      </c>
      <c r="G85" s="70"/>
      <c r="H85" s="51" t="s">
        <v>797</v>
      </c>
      <c r="I85" s="75"/>
      <c r="J85" s="75"/>
      <c r="K85" s="51" t="s">
        <v>797</v>
      </c>
      <c r="L85" s="78">
        <v>196.2763600987802</v>
      </c>
      <c r="M85" s="79">
        <v>4437.33154296875</v>
      </c>
      <c r="N85" s="79">
        <v>1862.5308837890625</v>
      </c>
      <c r="O85" s="80"/>
      <c r="P85" s="81"/>
      <c r="Q85" s="81"/>
      <c r="R85" s="89"/>
      <c r="S85" s="49">
        <v>1</v>
      </c>
      <c r="T85" s="49">
        <v>1</v>
      </c>
      <c r="U85" s="50">
        <v>0</v>
      </c>
      <c r="V85" s="50">
        <v>0</v>
      </c>
      <c r="W85" s="50">
        <v>0.002</v>
      </c>
      <c r="X85" s="50">
        <v>0.999999</v>
      </c>
      <c r="Y85" s="50">
        <v>0</v>
      </c>
      <c r="Z85" s="50" t="s">
        <v>2322</v>
      </c>
      <c r="AA85" s="76">
        <v>85</v>
      </c>
      <c r="AB85" s="76"/>
      <c r="AC85" s="77"/>
      <c r="AD85" s="83" t="s">
        <v>1824</v>
      </c>
      <c r="AE85" s="85" t="s">
        <v>1288</v>
      </c>
      <c r="AF85" s="83" t="s">
        <v>797</v>
      </c>
      <c r="AG85" s="83" t="s">
        <v>716</v>
      </c>
      <c r="AH85" s="83"/>
      <c r="AI85" s="83" t="s">
        <v>2307</v>
      </c>
      <c r="AJ85" s="87">
        <v>43340.75821759259</v>
      </c>
      <c r="AK85" s="85" t="s">
        <v>1905</v>
      </c>
      <c r="AL85" s="85" t="s">
        <v>1288</v>
      </c>
      <c r="AM85" s="83">
        <v>1582</v>
      </c>
      <c r="AN85" s="83">
        <v>60</v>
      </c>
      <c r="AO85" s="83">
        <v>776</v>
      </c>
      <c r="AP85" s="83"/>
      <c r="AQ85" s="83"/>
      <c r="AR85" s="83"/>
      <c r="AS85" s="83"/>
      <c r="AT85" s="83"/>
      <c r="AU85" s="83"/>
      <c r="AV85" s="83"/>
      <c r="AW85" s="83" t="str">
        <f>REPLACE(INDEX(GroupVertices[Group],MATCH(Vertices[[#This Row],[Vertex]],GroupVertices[Vertex],0)),1,1,"")</f>
        <v>1</v>
      </c>
      <c r="AX85" s="49">
        <v>0</v>
      </c>
      <c r="AY85" s="50">
        <v>0</v>
      </c>
      <c r="AZ85" s="49">
        <v>1</v>
      </c>
      <c r="BA85" s="50">
        <v>2.7777777777777777</v>
      </c>
      <c r="BB85" s="49">
        <v>0</v>
      </c>
      <c r="BC85" s="50">
        <v>0</v>
      </c>
      <c r="BD85" s="49">
        <v>35</v>
      </c>
      <c r="BE85" s="50">
        <v>97.22222222222223</v>
      </c>
      <c r="BF85" s="49">
        <v>36</v>
      </c>
      <c r="BG85" s="49"/>
      <c r="BH85" s="49"/>
      <c r="BI85" s="49"/>
      <c r="BJ85" s="49"/>
      <c r="BK85" s="49"/>
      <c r="BL85" s="49"/>
      <c r="BM85" s="112" t="s">
        <v>3594</v>
      </c>
      <c r="BN85" s="112" t="s">
        <v>3594</v>
      </c>
      <c r="BO85" s="112" t="s">
        <v>4072</v>
      </c>
      <c r="BP85" s="112" t="s">
        <v>4072</v>
      </c>
      <c r="BQ85" s="2"/>
      <c r="BR85" s="3"/>
      <c r="BS85" s="3"/>
      <c r="BT85" s="3"/>
      <c r="BU85" s="3"/>
    </row>
    <row r="86" spans="1:73" ht="15">
      <c r="A86" s="69" t="s">
        <v>299</v>
      </c>
      <c r="B86" s="70"/>
      <c r="C86" s="70"/>
      <c r="D86" s="71">
        <v>274.38825448613375</v>
      </c>
      <c r="E86" s="73"/>
      <c r="F86" s="103" t="s">
        <v>1906</v>
      </c>
      <c r="G86" s="70"/>
      <c r="H86" s="74" t="s">
        <v>798</v>
      </c>
      <c r="I86" s="75"/>
      <c r="J86" s="75"/>
      <c r="K86" s="74" t="s">
        <v>798</v>
      </c>
      <c r="L86" s="78">
        <v>57.86208186784405</v>
      </c>
      <c r="M86" s="79">
        <v>1064.32275390625</v>
      </c>
      <c r="N86" s="79">
        <v>4758.1943359375</v>
      </c>
      <c r="O86" s="80"/>
      <c r="P86" s="81"/>
      <c r="Q86" s="81"/>
      <c r="R86" s="89"/>
      <c r="S86" s="49">
        <v>1</v>
      </c>
      <c r="T86" s="49">
        <v>1</v>
      </c>
      <c r="U86" s="50">
        <v>0</v>
      </c>
      <c r="V86" s="50">
        <v>0</v>
      </c>
      <c r="W86" s="50">
        <v>0.002</v>
      </c>
      <c r="X86" s="50">
        <v>0.999999</v>
      </c>
      <c r="Y86" s="50">
        <v>0</v>
      </c>
      <c r="Z86" s="50" t="s">
        <v>2322</v>
      </c>
      <c r="AA86" s="76">
        <v>86</v>
      </c>
      <c r="AB86" s="76"/>
      <c r="AC86" s="77"/>
      <c r="AD86" s="83" t="s">
        <v>1824</v>
      </c>
      <c r="AE86" s="85" t="s">
        <v>1289</v>
      </c>
      <c r="AF86" s="83" t="s">
        <v>798</v>
      </c>
      <c r="AG86" s="83" t="s">
        <v>716</v>
      </c>
      <c r="AH86" s="83"/>
      <c r="AI86" s="83" t="s">
        <v>2307</v>
      </c>
      <c r="AJ86" s="87">
        <v>43341.260416666664</v>
      </c>
      <c r="AK86" s="85" t="s">
        <v>1906</v>
      </c>
      <c r="AL86" s="85" t="s">
        <v>1289</v>
      </c>
      <c r="AM86" s="83">
        <v>472</v>
      </c>
      <c r="AN86" s="83">
        <v>24</v>
      </c>
      <c r="AO86" s="83">
        <v>259</v>
      </c>
      <c r="AP86" s="83"/>
      <c r="AQ86" s="83"/>
      <c r="AR86" s="83"/>
      <c r="AS86" s="83"/>
      <c r="AT86" s="83"/>
      <c r="AU86" s="83"/>
      <c r="AV86" s="83"/>
      <c r="AW86" s="83" t="str">
        <f>REPLACE(INDEX(GroupVertices[Group],MATCH(Vertices[[#This Row],[Vertex]],GroupVertices[Vertex],0)),1,1,"")</f>
        <v>1</v>
      </c>
      <c r="AX86" s="49">
        <v>0</v>
      </c>
      <c r="AY86" s="50">
        <v>0</v>
      </c>
      <c r="AZ86" s="49">
        <v>0</v>
      </c>
      <c r="BA86" s="50">
        <v>0</v>
      </c>
      <c r="BB86" s="49">
        <v>0</v>
      </c>
      <c r="BC86" s="50">
        <v>0</v>
      </c>
      <c r="BD86" s="49">
        <v>22</v>
      </c>
      <c r="BE86" s="50">
        <v>100</v>
      </c>
      <c r="BF86" s="49">
        <v>22</v>
      </c>
      <c r="BG86" s="49"/>
      <c r="BH86" s="49"/>
      <c r="BI86" s="49"/>
      <c r="BJ86" s="49"/>
      <c r="BK86" s="49"/>
      <c r="BL86" s="49"/>
      <c r="BM86" s="112" t="s">
        <v>3595</v>
      </c>
      <c r="BN86" s="112" t="s">
        <v>3595</v>
      </c>
      <c r="BO86" s="112" t="s">
        <v>4073</v>
      </c>
      <c r="BP86" s="112" t="s">
        <v>4073</v>
      </c>
      <c r="BQ86" s="2"/>
      <c r="BR86" s="3"/>
      <c r="BS86" s="3"/>
      <c r="BT86" s="3"/>
      <c r="BU86" s="3"/>
    </row>
    <row r="87" spans="1:73" ht="409.5">
      <c r="A87" s="69" t="s">
        <v>300</v>
      </c>
      <c r="B87" s="70"/>
      <c r="C87" s="70"/>
      <c r="D87" s="71">
        <v>206.6884176182708</v>
      </c>
      <c r="E87" s="73"/>
      <c r="F87" s="103" t="s">
        <v>1907</v>
      </c>
      <c r="G87" s="70"/>
      <c r="H87" s="51" t="s">
        <v>799</v>
      </c>
      <c r="I87" s="75"/>
      <c r="J87" s="75"/>
      <c r="K87" s="51" t="s">
        <v>799</v>
      </c>
      <c r="L87" s="78">
        <v>6.112599466187732</v>
      </c>
      <c r="M87" s="79">
        <v>3687.774169921875</v>
      </c>
      <c r="N87" s="79">
        <v>9584.3017578125</v>
      </c>
      <c r="O87" s="80"/>
      <c r="P87" s="81"/>
      <c r="Q87" s="81"/>
      <c r="R87" s="89"/>
      <c r="S87" s="49">
        <v>1</v>
      </c>
      <c r="T87" s="49">
        <v>1</v>
      </c>
      <c r="U87" s="50">
        <v>0</v>
      </c>
      <c r="V87" s="50">
        <v>0</v>
      </c>
      <c r="W87" s="50">
        <v>0.002</v>
      </c>
      <c r="X87" s="50">
        <v>0.999999</v>
      </c>
      <c r="Y87" s="50">
        <v>0</v>
      </c>
      <c r="Z87" s="50" t="s">
        <v>2322</v>
      </c>
      <c r="AA87" s="76">
        <v>87</v>
      </c>
      <c r="AB87" s="76"/>
      <c r="AC87" s="77"/>
      <c r="AD87" s="83" t="s">
        <v>1824</v>
      </c>
      <c r="AE87" s="85" t="s">
        <v>1290</v>
      </c>
      <c r="AF87" s="83" t="s">
        <v>799</v>
      </c>
      <c r="AG87" s="83" t="s">
        <v>716</v>
      </c>
      <c r="AH87" s="83"/>
      <c r="AI87" s="83" t="s">
        <v>2307</v>
      </c>
      <c r="AJ87" s="87">
        <v>43341.875752314816</v>
      </c>
      <c r="AK87" s="85" t="s">
        <v>1907</v>
      </c>
      <c r="AL87" s="85" t="s">
        <v>1290</v>
      </c>
      <c r="AM87" s="83">
        <v>57</v>
      </c>
      <c r="AN87" s="83">
        <v>6</v>
      </c>
      <c r="AO87" s="83">
        <v>25</v>
      </c>
      <c r="AP87" s="83"/>
      <c r="AQ87" s="83"/>
      <c r="AR87" s="83"/>
      <c r="AS87" s="83"/>
      <c r="AT87" s="83"/>
      <c r="AU87" s="83"/>
      <c r="AV87" s="83"/>
      <c r="AW87" s="83" t="str">
        <f>REPLACE(INDEX(GroupVertices[Group],MATCH(Vertices[[#This Row],[Vertex]],GroupVertices[Vertex],0)),1,1,"")</f>
        <v>1</v>
      </c>
      <c r="AX87" s="49">
        <v>1</v>
      </c>
      <c r="AY87" s="50">
        <v>2.380952380952381</v>
      </c>
      <c r="AZ87" s="49">
        <v>2</v>
      </c>
      <c r="BA87" s="50">
        <v>4.761904761904762</v>
      </c>
      <c r="BB87" s="49">
        <v>0</v>
      </c>
      <c r="BC87" s="50">
        <v>0</v>
      </c>
      <c r="BD87" s="49">
        <v>39</v>
      </c>
      <c r="BE87" s="50">
        <v>92.85714285714286</v>
      </c>
      <c r="BF87" s="49">
        <v>42</v>
      </c>
      <c r="BG87" s="49"/>
      <c r="BH87" s="49"/>
      <c r="BI87" s="49"/>
      <c r="BJ87" s="49"/>
      <c r="BK87" s="49"/>
      <c r="BL87" s="49"/>
      <c r="BM87" s="112" t="s">
        <v>3596</v>
      </c>
      <c r="BN87" s="112" t="s">
        <v>3596</v>
      </c>
      <c r="BO87" s="112" t="s">
        <v>4074</v>
      </c>
      <c r="BP87" s="112" t="s">
        <v>4074</v>
      </c>
      <c r="BQ87" s="2"/>
      <c r="BR87" s="3"/>
      <c r="BS87" s="3"/>
      <c r="BT87" s="3"/>
      <c r="BU87" s="3"/>
    </row>
    <row r="88" spans="1:73" ht="165">
      <c r="A88" s="69" t="s">
        <v>301</v>
      </c>
      <c r="B88" s="70"/>
      <c r="C88" s="70"/>
      <c r="D88" s="71">
        <v>317.2920065252855</v>
      </c>
      <c r="E88" s="73"/>
      <c r="F88" s="103" t="s">
        <v>1908</v>
      </c>
      <c r="G88" s="70"/>
      <c r="H88" s="51" t="s">
        <v>800</v>
      </c>
      <c r="I88" s="75"/>
      <c r="J88" s="75"/>
      <c r="K88" s="51" t="s">
        <v>800</v>
      </c>
      <c r="L88" s="78">
        <v>90.657536980219</v>
      </c>
      <c r="M88" s="79">
        <v>1813.8802490234375</v>
      </c>
      <c r="N88" s="79">
        <v>3310.36279296875</v>
      </c>
      <c r="O88" s="80"/>
      <c r="P88" s="81"/>
      <c r="Q88" s="81"/>
      <c r="R88" s="89"/>
      <c r="S88" s="49">
        <v>1</v>
      </c>
      <c r="T88" s="49">
        <v>1</v>
      </c>
      <c r="U88" s="50">
        <v>0</v>
      </c>
      <c r="V88" s="50">
        <v>0</v>
      </c>
      <c r="W88" s="50">
        <v>0.002</v>
      </c>
      <c r="X88" s="50">
        <v>0.999999</v>
      </c>
      <c r="Y88" s="50">
        <v>0</v>
      </c>
      <c r="Z88" s="50" t="s">
        <v>2322</v>
      </c>
      <c r="AA88" s="76">
        <v>88</v>
      </c>
      <c r="AB88" s="76"/>
      <c r="AC88" s="77"/>
      <c r="AD88" s="83" t="s">
        <v>1824</v>
      </c>
      <c r="AE88" s="85" t="s">
        <v>1291</v>
      </c>
      <c r="AF88" s="83" t="s">
        <v>800</v>
      </c>
      <c r="AG88" s="83" t="s">
        <v>716</v>
      </c>
      <c r="AH88" s="83"/>
      <c r="AI88" s="83" t="s">
        <v>2307</v>
      </c>
      <c r="AJ88" s="87">
        <v>43342.29520833334</v>
      </c>
      <c r="AK88" s="85" t="s">
        <v>1908</v>
      </c>
      <c r="AL88" s="85" t="s">
        <v>1291</v>
      </c>
      <c r="AM88" s="83">
        <v>735</v>
      </c>
      <c r="AN88" s="83">
        <v>30</v>
      </c>
      <c r="AO88" s="83">
        <v>156</v>
      </c>
      <c r="AP88" s="83"/>
      <c r="AQ88" s="83"/>
      <c r="AR88" s="83"/>
      <c r="AS88" s="83"/>
      <c r="AT88" s="83"/>
      <c r="AU88" s="83"/>
      <c r="AV88" s="83"/>
      <c r="AW88" s="83" t="str">
        <f>REPLACE(INDEX(GroupVertices[Group],MATCH(Vertices[[#This Row],[Vertex]],GroupVertices[Vertex],0)),1,1,"")</f>
        <v>1</v>
      </c>
      <c r="AX88" s="49">
        <v>2</v>
      </c>
      <c r="AY88" s="50">
        <v>25</v>
      </c>
      <c r="AZ88" s="49">
        <v>1</v>
      </c>
      <c r="BA88" s="50">
        <v>12.5</v>
      </c>
      <c r="BB88" s="49">
        <v>0</v>
      </c>
      <c r="BC88" s="50">
        <v>0</v>
      </c>
      <c r="BD88" s="49">
        <v>5</v>
      </c>
      <c r="BE88" s="50">
        <v>62.5</v>
      </c>
      <c r="BF88" s="49">
        <v>8</v>
      </c>
      <c r="BG88" s="49"/>
      <c r="BH88" s="49"/>
      <c r="BI88" s="49"/>
      <c r="BJ88" s="49"/>
      <c r="BK88" s="49"/>
      <c r="BL88" s="49"/>
      <c r="BM88" s="112" t="s">
        <v>3597</v>
      </c>
      <c r="BN88" s="112" t="s">
        <v>3597</v>
      </c>
      <c r="BO88" s="112" t="s">
        <v>4075</v>
      </c>
      <c r="BP88" s="112" t="s">
        <v>4075</v>
      </c>
      <c r="BQ88" s="2"/>
      <c r="BR88" s="3"/>
      <c r="BS88" s="3"/>
      <c r="BT88" s="3"/>
      <c r="BU88" s="3"/>
    </row>
    <row r="89" spans="1:73" ht="409.5">
      <c r="A89" s="69" t="s">
        <v>302</v>
      </c>
      <c r="B89" s="70"/>
      <c r="C89" s="70"/>
      <c r="D89" s="71">
        <v>301.63132137030993</v>
      </c>
      <c r="E89" s="73"/>
      <c r="F89" s="103" t="s">
        <v>1909</v>
      </c>
      <c r="G89" s="70"/>
      <c r="H89" s="51" t="s">
        <v>801</v>
      </c>
      <c r="I89" s="75"/>
      <c r="J89" s="75"/>
      <c r="K89" s="51" t="s">
        <v>801</v>
      </c>
      <c r="L89" s="78">
        <v>78.68657237646237</v>
      </c>
      <c r="M89" s="79">
        <v>3687.774169921875</v>
      </c>
      <c r="N89" s="79">
        <v>3792.97314453125</v>
      </c>
      <c r="O89" s="80"/>
      <c r="P89" s="81"/>
      <c r="Q89" s="81"/>
      <c r="R89" s="89"/>
      <c r="S89" s="49">
        <v>1</v>
      </c>
      <c r="T89" s="49">
        <v>1</v>
      </c>
      <c r="U89" s="50">
        <v>0</v>
      </c>
      <c r="V89" s="50">
        <v>0</v>
      </c>
      <c r="W89" s="50">
        <v>0.002</v>
      </c>
      <c r="X89" s="50">
        <v>0.999999</v>
      </c>
      <c r="Y89" s="50">
        <v>0</v>
      </c>
      <c r="Z89" s="50" t="s">
        <v>2322</v>
      </c>
      <c r="AA89" s="76">
        <v>89</v>
      </c>
      <c r="AB89" s="76"/>
      <c r="AC89" s="77"/>
      <c r="AD89" s="83" t="s">
        <v>1824</v>
      </c>
      <c r="AE89" s="85" t="s">
        <v>1292</v>
      </c>
      <c r="AF89" s="83" t="s">
        <v>801</v>
      </c>
      <c r="AG89" s="83" t="s">
        <v>716</v>
      </c>
      <c r="AH89" s="83"/>
      <c r="AI89" s="83" t="s">
        <v>2307</v>
      </c>
      <c r="AJ89" s="87">
        <v>43342.44101851852</v>
      </c>
      <c r="AK89" s="85" t="s">
        <v>1909</v>
      </c>
      <c r="AL89" s="85" t="s">
        <v>1292</v>
      </c>
      <c r="AM89" s="83">
        <v>639</v>
      </c>
      <c r="AN89" s="83">
        <v>45</v>
      </c>
      <c r="AO89" s="83">
        <v>165</v>
      </c>
      <c r="AP89" s="83"/>
      <c r="AQ89" s="83"/>
      <c r="AR89" s="83"/>
      <c r="AS89" s="83"/>
      <c r="AT89" s="83"/>
      <c r="AU89" s="83"/>
      <c r="AV89" s="83"/>
      <c r="AW89" s="83" t="str">
        <f>REPLACE(INDEX(GroupVertices[Group],MATCH(Vertices[[#This Row],[Vertex]],GroupVertices[Vertex],0)),1,1,"")</f>
        <v>1</v>
      </c>
      <c r="AX89" s="49">
        <v>2</v>
      </c>
      <c r="AY89" s="50">
        <v>4.25531914893617</v>
      </c>
      <c r="AZ89" s="49">
        <v>1</v>
      </c>
      <c r="BA89" s="50">
        <v>2.127659574468085</v>
      </c>
      <c r="BB89" s="49">
        <v>0</v>
      </c>
      <c r="BC89" s="50">
        <v>0</v>
      </c>
      <c r="BD89" s="49">
        <v>44</v>
      </c>
      <c r="BE89" s="50">
        <v>93.61702127659575</v>
      </c>
      <c r="BF89" s="49">
        <v>47</v>
      </c>
      <c r="BG89" s="49"/>
      <c r="BH89" s="49"/>
      <c r="BI89" s="49"/>
      <c r="BJ89" s="49"/>
      <c r="BK89" s="49" t="s">
        <v>3440</v>
      </c>
      <c r="BL89" s="49" t="s">
        <v>3440</v>
      </c>
      <c r="BM89" s="112" t="s">
        <v>3598</v>
      </c>
      <c r="BN89" s="112" t="s">
        <v>3598</v>
      </c>
      <c r="BO89" s="112" t="s">
        <v>4076</v>
      </c>
      <c r="BP89" s="112" t="s">
        <v>4076</v>
      </c>
      <c r="BQ89" s="2"/>
      <c r="BR89" s="3"/>
      <c r="BS89" s="3"/>
      <c r="BT89" s="3"/>
      <c r="BU89" s="3"/>
    </row>
    <row r="90" spans="1:73" ht="409.5">
      <c r="A90" s="69" t="s">
        <v>303</v>
      </c>
      <c r="B90" s="70"/>
      <c r="C90" s="70"/>
      <c r="D90" s="71">
        <v>403.0995106035889</v>
      </c>
      <c r="E90" s="73"/>
      <c r="F90" s="103" t="s">
        <v>1910</v>
      </c>
      <c r="G90" s="70"/>
      <c r="H90" s="51" t="s">
        <v>802</v>
      </c>
      <c r="I90" s="75"/>
      <c r="J90" s="75"/>
      <c r="K90" s="51" t="s">
        <v>802</v>
      </c>
      <c r="L90" s="78">
        <v>156.24844720496895</v>
      </c>
      <c r="M90" s="79">
        <v>6311.2255859375</v>
      </c>
      <c r="N90" s="79">
        <v>2345.14111328125</v>
      </c>
      <c r="O90" s="80"/>
      <c r="P90" s="81"/>
      <c r="Q90" s="81"/>
      <c r="R90" s="89"/>
      <c r="S90" s="49">
        <v>1</v>
      </c>
      <c r="T90" s="49">
        <v>1</v>
      </c>
      <c r="U90" s="50">
        <v>0</v>
      </c>
      <c r="V90" s="50">
        <v>0</v>
      </c>
      <c r="W90" s="50">
        <v>0.002</v>
      </c>
      <c r="X90" s="50">
        <v>0.999999</v>
      </c>
      <c r="Y90" s="50">
        <v>0</v>
      </c>
      <c r="Z90" s="50" t="s">
        <v>2322</v>
      </c>
      <c r="AA90" s="76">
        <v>90</v>
      </c>
      <c r="AB90" s="76"/>
      <c r="AC90" s="77"/>
      <c r="AD90" s="83" t="s">
        <v>1824</v>
      </c>
      <c r="AE90" s="85" t="s">
        <v>1293</v>
      </c>
      <c r="AF90" s="83" t="s">
        <v>802</v>
      </c>
      <c r="AG90" s="83" t="s">
        <v>716</v>
      </c>
      <c r="AH90" s="83"/>
      <c r="AI90" s="83" t="s">
        <v>2307</v>
      </c>
      <c r="AJ90" s="87">
        <v>43345.208333333336</v>
      </c>
      <c r="AK90" s="85" t="s">
        <v>1910</v>
      </c>
      <c r="AL90" s="85" t="s">
        <v>1293</v>
      </c>
      <c r="AM90" s="83">
        <v>1261</v>
      </c>
      <c r="AN90" s="83">
        <v>73</v>
      </c>
      <c r="AO90" s="83">
        <v>2375</v>
      </c>
      <c r="AP90" s="83"/>
      <c r="AQ90" s="83"/>
      <c r="AR90" s="83"/>
      <c r="AS90" s="83"/>
      <c r="AT90" s="83"/>
      <c r="AU90" s="83"/>
      <c r="AV90" s="83"/>
      <c r="AW90" s="83" t="str">
        <f>REPLACE(INDEX(GroupVertices[Group],MATCH(Vertices[[#This Row],[Vertex]],GroupVertices[Vertex],0)),1,1,"")</f>
        <v>1</v>
      </c>
      <c r="AX90" s="49">
        <v>0</v>
      </c>
      <c r="AY90" s="50">
        <v>0</v>
      </c>
      <c r="AZ90" s="49">
        <v>0</v>
      </c>
      <c r="BA90" s="50">
        <v>0</v>
      </c>
      <c r="BB90" s="49">
        <v>0</v>
      </c>
      <c r="BC90" s="50">
        <v>0</v>
      </c>
      <c r="BD90" s="49">
        <v>28</v>
      </c>
      <c r="BE90" s="50">
        <v>100</v>
      </c>
      <c r="BF90" s="49">
        <v>28</v>
      </c>
      <c r="BG90" s="49"/>
      <c r="BH90" s="49"/>
      <c r="BI90" s="49"/>
      <c r="BJ90" s="49"/>
      <c r="BK90" s="49"/>
      <c r="BL90" s="49"/>
      <c r="BM90" s="112" t="s">
        <v>3599</v>
      </c>
      <c r="BN90" s="112" t="s">
        <v>3599</v>
      </c>
      <c r="BO90" s="112" t="s">
        <v>4077</v>
      </c>
      <c r="BP90" s="112" t="s">
        <v>4077</v>
      </c>
      <c r="BQ90" s="2"/>
      <c r="BR90" s="3"/>
      <c r="BS90" s="3"/>
      <c r="BT90" s="3"/>
      <c r="BU90" s="3"/>
    </row>
    <row r="91" spans="1:73" ht="15">
      <c r="A91" s="69" t="s">
        <v>304</v>
      </c>
      <c r="B91" s="70"/>
      <c r="C91" s="70"/>
      <c r="D91" s="71">
        <v>337.84665579119087</v>
      </c>
      <c r="E91" s="73"/>
      <c r="F91" s="103" t="s">
        <v>1911</v>
      </c>
      <c r="G91" s="70"/>
      <c r="H91" s="74" t="s">
        <v>803</v>
      </c>
      <c r="I91" s="75"/>
      <c r="J91" s="75"/>
      <c r="K91" s="74" t="s">
        <v>803</v>
      </c>
      <c r="L91" s="78">
        <v>106.3694280226496</v>
      </c>
      <c r="M91" s="79">
        <v>9684.234375</v>
      </c>
      <c r="N91" s="79">
        <v>3310.36279296875</v>
      </c>
      <c r="O91" s="80"/>
      <c r="P91" s="81"/>
      <c r="Q91" s="81"/>
      <c r="R91" s="89"/>
      <c r="S91" s="49">
        <v>1</v>
      </c>
      <c r="T91" s="49">
        <v>1</v>
      </c>
      <c r="U91" s="50">
        <v>0</v>
      </c>
      <c r="V91" s="50">
        <v>0</v>
      </c>
      <c r="W91" s="50">
        <v>0.002</v>
      </c>
      <c r="X91" s="50">
        <v>0.999999</v>
      </c>
      <c r="Y91" s="50">
        <v>0</v>
      </c>
      <c r="Z91" s="50" t="s">
        <v>2322</v>
      </c>
      <c r="AA91" s="76">
        <v>91</v>
      </c>
      <c r="AB91" s="76"/>
      <c r="AC91" s="77"/>
      <c r="AD91" s="83" t="s">
        <v>1824</v>
      </c>
      <c r="AE91" s="85" t="s">
        <v>1294</v>
      </c>
      <c r="AF91" s="83" t="s">
        <v>803</v>
      </c>
      <c r="AG91" s="83" t="s">
        <v>716</v>
      </c>
      <c r="AH91" s="83"/>
      <c r="AI91" s="83" t="s">
        <v>2307</v>
      </c>
      <c r="AJ91" s="87">
        <v>43346.11087962963</v>
      </c>
      <c r="AK91" s="85" t="s">
        <v>1911</v>
      </c>
      <c r="AL91" s="85" t="s">
        <v>1294</v>
      </c>
      <c r="AM91" s="83">
        <v>861</v>
      </c>
      <c r="AN91" s="83">
        <v>112</v>
      </c>
      <c r="AO91" s="83">
        <v>988</v>
      </c>
      <c r="AP91" s="83"/>
      <c r="AQ91" s="83"/>
      <c r="AR91" s="83"/>
      <c r="AS91" s="83"/>
      <c r="AT91" s="83"/>
      <c r="AU91" s="83"/>
      <c r="AV91" s="83"/>
      <c r="AW91" s="83" t="str">
        <f>REPLACE(INDEX(GroupVertices[Group],MATCH(Vertices[[#This Row],[Vertex]],GroupVertices[Vertex],0)),1,1,"")</f>
        <v>1</v>
      </c>
      <c r="AX91" s="49">
        <v>1</v>
      </c>
      <c r="AY91" s="50">
        <v>5.2631578947368425</v>
      </c>
      <c r="AZ91" s="49">
        <v>1</v>
      </c>
      <c r="BA91" s="50">
        <v>5.2631578947368425</v>
      </c>
      <c r="BB91" s="49">
        <v>0</v>
      </c>
      <c r="BC91" s="50">
        <v>0</v>
      </c>
      <c r="BD91" s="49">
        <v>17</v>
      </c>
      <c r="BE91" s="50">
        <v>89.47368421052632</v>
      </c>
      <c r="BF91" s="49">
        <v>19</v>
      </c>
      <c r="BG91" s="49"/>
      <c r="BH91" s="49"/>
      <c r="BI91" s="49"/>
      <c r="BJ91" s="49"/>
      <c r="BK91" s="49"/>
      <c r="BL91" s="49"/>
      <c r="BM91" s="112" t="s">
        <v>3600</v>
      </c>
      <c r="BN91" s="112" t="s">
        <v>3600</v>
      </c>
      <c r="BO91" s="112" t="s">
        <v>4078</v>
      </c>
      <c r="BP91" s="112" t="s">
        <v>4078</v>
      </c>
      <c r="BQ91" s="2"/>
      <c r="BR91" s="3"/>
      <c r="BS91" s="3"/>
      <c r="BT91" s="3"/>
      <c r="BU91" s="3"/>
    </row>
    <row r="92" spans="1:73" ht="409.5">
      <c r="A92" s="69" t="s">
        <v>305</v>
      </c>
      <c r="B92" s="70"/>
      <c r="C92" s="70"/>
      <c r="D92" s="71">
        <v>337.84665579119087</v>
      </c>
      <c r="E92" s="73"/>
      <c r="F92" s="103" t="s">
        <v>1912</v>
      </c>
      <c r="G92" s="70"/>
      <c r="H92" s="51" t="s">
        <v>804</v>
      </c>
      <c r="I92" s="75"/>
      <c r="J92" s="75"/>
      <c r="K92" s="51" t="s">
        <v>804</v>
      </c>
      <c r="L92" s="78">
        <v>106.3694280226496</v>
      </c>
      <c r="M92" s="79">
        <v>9309.455078125</v>
      </c>
      <c r="N92" s="79">
        <v>3310.36279296875</v>
      </c>
      <c r="O92" s="80"/>
      <c r="P92" s="81"/>
      <c r="Q92" s="81"/>
      <c r="R92" s="89"/>
      <c r="S92" s="49">
        <v>1</v>
      </c>
      <c r="T92" s="49">
        <v>1</v>
      </c>
      <c r="U92" s="50">
        <v>0</v>
      </c>
      <c r="V92" s="50">
        <v>0</v>
      </c>
      <c r="W92" s="50">
        <v>0.002</v>
      </c>
      <c r="X92" s="50">
        <v>0.999999</v>
      </c>
      <c r="Y92" s="50">
        <v>0</v>
      </c>
      <c r="Z92" s="50" t="s">
        <v>2322</v>
      </c>
      <c r="AA92" s="76">
        <v>92</v>
      </c>
      <c r="AB92" s="76"/>
      <c r="AC92" s="77"/>
      <c r="AD92" s="83" t="s">
        <v>1824</v>
      </c>
      <c r="AE92" s="85" t="s">
        <v>1295</v>
      </c>
      <c r="AF92" s="83" t="s">
        <v>804</v>
      </c>
      <c r="AG92" s="83" t="s">
        <v>716</v>
      </c>
      <c r="AH92" s="83"/>
      <c r="AI92" s="83" t="s">
        <v>2307</v>
      </c>
      <c r="AJ92" s="87">
        <v>43346.55621527778</v>
      </c>
      <c r="AK92" s="85" t="s">
        <v>1912</v>
      </c>
      <c r="AL92" s="85" t="s">
        <v>1295</v>
      </c>
      <c r="AM92" s="83">
        <v>861</v>
      </c>
      <c r="AN92" s="83">
        <v>31</v>
      </c>
      <c r="AO92" s="83">
        <v>949</v>
      </c>
      <c r="AP92" s="83"/>
      <c r="AQ92" s="83"/>
      <c r="AR92" s="83"/>
      <c r="AS92" s="83"/>
      <c r="AT92" s="83"/>
      <c r="AU92" s="83"/>
      <c r="AV92" s="83"/>
      <c r="AW92" s="83" t="str">
        <f>REPLACE(INDEX(GroupVertices[Group],MATCH(Vertices[[#This Row],[Vertex]],GroupVertices[Vertex],0)),1,1,"")</f>
        <v>1</v>
      </c>
      <c r="AX92" s="49">
        <v>1</v>
      </c>
      <c r="AY92" s="50">
        <v>2.5</v>
      </c>
      <c r="AZ92" s="49">
        <v>1</v>
      </c>
      <c r="BA92" s="50">
        <v>2.5</v>
      </c>
      <c r="BB92" s="49">
        <v>0</v>
      </c>
      <c r="BC92" s="50">
        <v>0</v>
      </c>
      <c r="BD92" s="49">
        <v>38</v>
      </c>
      <c r="BE92" s="50">
        <v>95</v>
      </c>
      <c r="BF92" s="49">
        <v>40</v>
      </c>
      <c r="BG92" s="49"/>
      <c r="BH92" s="49"/>
      <c r="BI92" s="49"/>
      <c r="BJ92" s="49"/>
      <c r="BK92" s="49"/>
      <c r="BL92" s="49"/>
      <c r="BM92" s="112" t="s">
        <v>3601</v>
      </c>
      <c r="BN92" s="112" t="s">
        <v>3601</v>
      </c>
      <c r="BO92" s="112" t="s">
        <v>4079</v>
      </c>
      <c r="BP92" s="112" t="s">
        <v>4079</v>
      </c>
      <c r="BQ92" s="2"/>
      <c r="BR92" s="3"/>
      <c r="BS92" s="3"/>
      <c r="BT92" s="3"/>
      <c r="BU92" s="3"/>
    </row>
    <row r="93" spans="1:73" ht="270">
      <c r="A93" s="69" t="s">
        <v>306</v>
      </c>
      <c r="B93" s="70"/>
      <c r="C93" s="70"/>
      <c r="D93" s="71">
        <v>280.5872756933116</v>
      </c>
      <c r="E93" s="73"/>
      <c r="F93" s="103" t="s">
        <v>1913</v>
      </c>
      <c r="G93" s="70"/>
      <c r="H93" s="51" t="s">
        <v>805</v>
      </c>
      <c r="I93" s="75"/>
      <c r="J93" s="75"/>
      <c r="K93" s="51" t="s">
        <v>805</v>
      </c>
      <c r="L93" s="78">
        <v>62.600588690164386</v>
      </c>
      <c r="M93" s="79">
        <v>7060.783203125</v>
      </c>
      <c r="N93" s="79">
        <v>4758.1943359375</v>
      </c>
      <c r="O93" s="80"/>
      <c r="P93" s="81"/>
      <c r="Q93" s="81"/>
      <c r="R93" s="89"/>
      <c r="S93" s="49">
        <v>1</v>
      </c>
      <c r="T93" s="49">
        <v>1</v>
      </c>
      <c r="U93" s="50">
        <v>0</v>
      </c>
      <c r="V93" s="50">
        <v>0</v>
      </c>
      <c r="W93" s="50">
        <v>0.002</v>
      </c>
      <c r="X93" s="50">
        <v>0.999999</v>
      </c>
      <c r="Y93" s="50">
        <v>0</v>
      </c>
      <c r="Z93" s="50" t="s">
        <v>2322</v>
      </c>
      <c r="AA93" s="76">
        <v>93</v>
      </c>
      <c r="AB93" s="76"/>
      <c r="AC93" s="77"/>
      <c r="AD93" s="83" t="s">
        <v>1824</v>
      </c>
      <c r="AE93" s="85" t="s">
        <v>1296</v>
      </c>
      <c r="AF93" s="83" t="s">
        <v>805</v>
      </c>
      <c r="AG93" s="83" t="s">
        <v>716</v>
      </c>
      <c r="AH93" s="83"/>
      <c r="AI93" s="83" t="s">
        <v>2307</v>
      </c>
      <c r="AJ93" s="87">
        <v>43347.947916666664</v>
      </c>
      <c r="AK93" s="85" t="s">
        <v>1913</v>
      </c>
      <c r="AL93" s="85" t="s">
        <v>1296</v>
      </c>
      <c r="AM93" s="83">
        <v>510</v>
      </c>
      <c r="AN93" s="83">
        <v>10</v>
      </c>
      <c r="AO93" s="83">
        <v>221</v>
      </c>
      <c r="AP93" s="83"/>
      <c r="AQ93" s="83"/>
      <c r="AR93" s="83"/>
      <c r="AS93" s="83"/>
      <c r="AT93" s="83"/>
      <c r="AU93" s="83"/>
      <c r="AV93" s="83"/>
      <c r="AW93" s="83" t="str">
        <f>REPLACE(INDEX(GroupVertices[Group],MATCH(Vertices[[#This Row],[Vertex]],GroupVertices[Vertex],0)),1,1,"")</f>
        <v>1</v>
      </c>
      <c r="AX93" s="49">
        <v>0</v>
      </c>
      <c r="AY93" s="50">
        <v>0</v>
      </c>
      <c r="AZ93" s="49">
        <v>0</v>
      </c>
      <c r="BA93" s="50">
        <v>0</v>
      </c>
      <c r="BB93" s="49">
        <v>0</v>
      </c>
      <c r="BC93" s="50">
        <v>0</v>
      </c>
      <c r="BD93" s="49">
        <v>15</v>
      </c>
      <c r="BE93" s="50">
        <v>100</v>
      </c>
      <c r="BF93" s="49">
        <v>15</v>
      </c>
      <c r="BG93" s="49"/>
      <c r="BH93" s="49"/>
      <c r="BI93" s="49"/>
      <c r="BJ93" s="49"/>
      <c r="BK93" s="49" t="s">
        <v>3441</v>
      </c>
      <c r="BL93" s="49" t="s">
        <v>3441</v>
      </c>
      <c r="BM93" s="112" t="s">
        <v>3602</v>
      </c>
      <c r="BN93" s="112" t="s">
        <v>3602</v>
      </c>
      <c r="BO93" s="112" t="s">
        <v>4080</v>
      </c>
      <c r="BP93" s="112" t="s">
        <v>4080</v>
      </c>
      <c r="BQ93" s="2"/>
      <c r="BR93" s="3"/>
      <c r="BS93" s="3"/>
      <c r="BT93" s="3"/>
      <c r="BU93" s="3"/>
    </row>
    <row r="94" spans="1:73" ht="15">
      <c r="A94" s="69" t="s">
        <v>307</v>
      </c>
      <c r="B94" s="70"/>
      <c r="C94" s="70"/>
      <c r="D94" s="71">
        <v>232.46329526916804</v>
      </c>
      <c r="E94" s="73"/>
      <c r="F94" s="103" t="s">
        <v>1914</v>
      </c>
      <c r="G94" s="70"/>
      <c r="H94" s="74" t="s">
        <v>806</v>
      </c>
      <c r="I94" s="75"/>
      <c r="J94" s="75"/>
      <c r="K94" s="74" t="s">
        <v>806</v>
      </c>
      <c r="L94" s="78">
        <v>25.814812043203872</v>
      </c>
      <c r="M94" s="79">
        <v>9684.234375</v>
      </c>
      <c r="N94" s="79">
        <v>8136.46875</v>
      </c>
      <c r="O94" s="80"/>
      <c r="P94" s="81"/>
      <c r="Q94" s="81"/>
      <c r="R94" s="89"/>
      <c r="S94" s="49">
        <v>1</v>
      </c>
      <c r="T94" s="49">
        <v>1</v>
      </c>
      <c r="U94" s="50">
        <v>0</v>
      </c>
      <c r="V94" s="50">
        <v>0</v>
      </c>
      <c r="W94" s="50">
        <v>0.002</v>
      </c>
      <c r="X94" s="50">
        <v>0.999999</v>
      </c>
      <c r="Y94" s="50">
        <v>0</v>
      </c>
      <c r="Z94" s="50" t="s">
        <v>2322</v>
      </c>
      <c r="AA94" s="76">
        <v>94</v>
      </c>
      <c r="AB94" s="76"/>
      <c r="AC94" s="77"/>
      <c r="AD94" s="83" t="s">
        <v>1824</v>
      </c>
      <c r="AE94" s="85" t="s">
        <v>1297</v>
      </c>
      <c r="AF94" s="83" t="s">
        <v>806</v>
      </c>
      <c r="AG94" s="83" t="s">
        <v>716</v>
      </c>
      <c r="AH94" s="83"/>
      <c r="AI94" s="83" t="s">
        <v>2307</v>
      </c>
      <c r="AJ94" s="87">
        <v>43348.21648148148</v>
      </c>
      <c r="AK94" s="85" t="s">
        <v>1914</v>
      </c>
      <c r="AL94" s="85" t="s">
        <v>1297</v>
      </c>
      <c r="AM94" s="83">
        <v>215</v>
      </c>
      <c r="AN94" s="83">
        <v>2</v>
      </c>
      <c r="AO94" s="83">
        <v>46</v>
      </c>
      <c r="AP94" s="83"/>
      <c r="AQ94" s="83"/>
      <c r="AR94" s="83"/>
      <c r="AS94" s="83"/>
      <c r="AT94" s="83"/>
      <c r="AU94" s="83"/>
      <c r="AV94" s="83"/>
      <c r="AW94" s="83" t="str">
        <f>REPLACE(INDEX(GroupVertices[Group],MATCH(Vertices[[#This Row],[Vertex]],GroupVertices[Vertex],0)),1,1,"")</f>
        <v>1</v>
      </c>
      <c r="AX94" s="49">
        <v>2</v>
      </c>
      <c r="AY94" s="50">
        <v>10</v>
      </c>
      <c r="AZ94" s="49">
        <v>1</v>
      </c>
      <c r="BA94" s="50">
        <v>5</v>
      </c>
      <c r="BB94" s="49">
        <v>0</v>
      </c>
      <c r="BC94" s="50">
        <v>0</v>
      </c>
      <c r="BD94" s="49">
        <v>17</v>
      </c>
      <c r="BE94" s="50">
        <v>85</v>
      </c>
      <c r="BF94" s="49">
        <v>20</v>
      </c>
      <c r="BG94" s="49"/>
      <c r="BH94" s="49"/>
      <c r="BI94" s="49"/>
      <c r="BJ94" s="49"/>
      <c r="BK94" s="49"/>
      <c r="BL94" s="49"/>
      <c r="BM94" s="112" t="s">
        <v>3603</v>
      </c>
      <c r="BN94" s="112" t="s">
        <v>3603</v>
      </c>
      <c r="BO94" s="112" t="s">
        <v>4081</v>
      </c>
      <c r="BP94" s="112" t="s">
        <v>4081</v>
      </c>
      <c r="BQ94" s="2"/>
      <c r="BR94" s="3"/>
      <c r="BS94" s="3"/>
      <c r="BT94" s="3"/>
      <c r="BU94" s="3"/>
    </row>
    <row r="95" spans="1:73" ht="409.5">
      <c r="A95" s="69" t="s">
        <v>308</v>
      </c>
      <c r="B95" s="70"/>
      <c r="C95" s="70"/>
      <c r="D95" s="71">
        <v>253.50734094616638</v>
      </c>
      <c r="E95" s="73"/>
      <c r="F95" s="103" t="s">
        <v>1915</v>
      </c>
      <c r="G95" s="70"/>
      <c r="H95" s="51" t="s">
        <v>807</v>
      </c>
      <c r="I95" s="75"/>
      <c r="J95" s="75"/>
      <c r="K95" s="51" t="s">
        <v>807</v>
      </c>
      <c r="L95" s="78">
        <v>41.90079572950186</v>
      </c>
      <c r="M95" s="79">
        <v>9309.455078125</v>
      </c>
      <c r="N95" s="79">
        <v>6206.02685546875</v>
      </c>
      <c r="O95" s="80"/>
      <c r="P95" s="81"/>
      <c r="Q95" s="81"/>
      <c r="R95" s="89"/>
      <c r="S95" s="49">
        <v>1</v>
      </c>
      <c r="T95" s="49">
        <v>1</v>
      </c>
      <c r="U95" s="50">
        <v>0</v>
      </c>
      <c r="V95" s="50">
        <v>0</v>
      </c>
      <c r="W95" s="50">
        <v>0.002</v>
      </c>
      <c r="X95" s="50">
        <v>0.999999</v>
      </c>
      <c r="Y95" s="50">
        <v>0</v>
      </c>
      <c r="Z95" s="50" t="s">
        <v>2322</v>
      </c>
      <c r="AA95" s="76">
        <v>95</v>
      </c>
      <c r="AB95" s="76"/>
      <c r="AC95" s="77"/>
      <c r="AD95" s="83" t="s">
        <v>1824</v>
      </c>
      <c r="AE95" s="85" t="s">
        <v>1298</v>
      </c>
      <c r="AF95" s="83" t="s">
        <v>807</v>
      </c>
      <c r="AG95" s="83" t="s">
        <v>716</v>
      </c>
      <c r="AH95" s="83"/>
      <c r="AI95" s="83" t="s">
        <v>2307</v>
      </c>
      <c r="AJ95" s="87">
        <v>43348.61554398148</v>
      </c>
      <c r="AK95" s="85" t="s">
        <v>1915</v>
      </c>
      <c r="AL95" s="85" t="s">
        <v>1298</v>
      </c>
      <c r="AM95" s="83">
        <v>344</v>
      </c>
      <c r="AN95" s="83">
        <v>46</v>
      </c>
      <c r="AO95" s="83">
        <v>1183</v>
      </c>
      <c r="AP95" s="83"/>
      <c r="AQ95" s="83"/>
      <c r="AR95" s="83"/>
      <c r="AS95" s="83"/>
      <c r="AT95" s="83"/>
      <c r="AU95" s="83"/>
      <c r="AV95" s="83"/>
      <c r="AW95" s="83" t="str">
        <f>REPLACE(INDEX(GroupVertices[Group],MATCH(Vertices[[#This Row],[Vertex]],GroupVertices[Vertex],0)),1,1,"")</f>
        <v>1</v>
      </c>
      <c r="AX95" s="49">
        <v>1</v>
      </c>
      <c r="AY95" s="50">
        <v>3.125</v>
      </c>
      <c r="AZ95" s="49">
        <v>1</v>
      </c>
      <c r="BA95" s="50">
        <v>3.125</v>
      </c>
      <c r="BB95" s="49">
        <v>0</v>
      </c>
      <c r="BC95" s="50">
        <v>0</v>
      </c>
      <c r="BD95" s="49">
        <v>30</v>
      </c>
      <c r="BE95" s="50">
        <v>93.75</v>
      </c>
      <c r="BF95" s="49">
        <v>32</v>
      </c>
      <c r="BG95" s="49"/>
      <c r="BH95" s="49"/>
      <c r="BI95" s="49"/>
      <c r="BJ95" s="49"/>
      <c r="BK95" s="49"/>
      <c r="BL95" s="49"/>
      <c r="BM95" s="112" t="s">
        <v>3604</v>
      </c>
      <c r="BN95" s="112" t="s">
        <v>3604</v>
      </c>
      <c r="BO95" s="112" t="s">
        <v>4082</v>
      </c>
      <c r="BP95" s="112" t="s">
        <v>4082</v>
      </c>
      <c r="BQ95" s="2"/>
      <c r="BR95" s="3"/>
      <c r="BS95" s="3"/>
      <c r="BT95" s="3"/>
      <c r="BU95" s="3"/>
    </row>
    <row r="96" spans="1:73" ht="409.5">
      <c r="A96" s="69" t="s">
        <v>309</v>
      </c>
      <c r="B96" s="70"/>
      <c r="C96" s="70"/>
      <c r="D96" s="71">
        <v>205.38336052202283</v>
      </c>
      <c r="E96" s="73"/>
      <c r="F96" s="103" t="s">
        <v>1916</v>
      </c>
      <c r="G96" s="70"/>
      <c r="H96" s="51" t="s">
        <v>808</v>
      </c>
      <c r="I96" s="75"/>
      <c r="J96" s="75"/>
      <c r="K96" s="51" t="s">
        <v>808</v>
      </c>
      <c r="L96" s="78">
        <v>5.1150190825413455</v>
      </c>
      <c r="M96" s="79">
        <v>2188.6591796875</v>
      </c>
      <c r="N96" s="79">
        <v>9584.3017578125</v>
      </c>
      <c r="O96" s="80"/>
      <c r="P96" s="81"/>
      <c r="Q96" s="81"/>
      <c r="R96" s="89"/>
      <c r="S96" s="49">
        <v>1</v>
      </c>
      <c r="T96" s="49">
        <v>1</v>
      </c>
      <c r="U96" s="50">
        <v>0</v>
      </c>
      <c r="V96" s="50">
        <v>0</v>
      </c>
      <c r="W96" s="50">
        <v>0.002</v>
      </c>
      <c r="X96" s="50">
        <v>0.999999</v>
      </c>
      <c r="Y96" s="50">
        <v>0</v>
      </c>
      <c r="Z96" s="50" t="s">
        <v>2322</v>
      </c>
      <c r="AA96" s="76">
        <v>96</v>
      </c>
      <c r="AB96" s="76"/>
      <c r="AC96" s="77"/>
      <c r="AD96" s="83" t="s">
        <v>1824</v>
      </c>
      <c r="AE96" s="85" t="s">
        <v>1299</v>
      </c>
      <c r="AF96" s="83" t="s">
        <v>808</v>
      </c>
      <c r="AG96" s="83" t="s">
        <v>716</v>
      </c>
      <c r="AH96" s="83"/>
      <c r="AI96" s="83" t="s">
        <v>2307</v>
      </c>
      <c r="AJ96" s="87">
        <v>43348.76217592593</v>
      </c>
      <c r="AK96" s="85" t="s">
        <v>1916</v>
      </c>
      <c r="AL96" s="85" t="s">
        <v>1299</v>
      </c>
      <c r="AM96" s="83">
        <v>49</v>
      </c>
      <c r="AN96" s="83">
        <v>3</v>
      </c>
      <c r="AO96" s="83">
        <v>8</v>
      </c>
      <c r="AP96" s="83"/>
      <c r="AQ96" s="83"/>
      <c r="AR96" s="83"/>
      <c r="AS96" s="83"/>
      <c r="AT96" s="83"/>
      <c r="AU96" s="83"/>
      <c r="AV96" s="83"/>
      <c r="AW96" s="83" t="str">
        <f>REPLACE(INDEX(GroupVertices[Group],MATCH(Vertices[[#This Row],[Vertex]],GroupVertices[Vertex],0)),1,1,"")</f>
        <v>1</v>
      </c>
      <c r="AX96" s="49">
        <v>5</v>
      </c>
      <c r="AY96" s="50">
        <v>6.756756756756757</v>
      </c>
      <c r="AZ96" s="49">
        <v>5</v>
      </c>
      <c r="BA96" s="50">
        <v>6.756756756756757</v>
      </c>
      <c r="BB96" s="49">
        <v>0</v>
      </c>
      <c r="BC96" s="50">
        <v>0</v>
      </c>
      <c r="BD96" s="49">
        <v>64</v>
      </c>
      <c r="BE96" s="50">
        <v>86.48648648648648</v>
      </c>
      <c r="BF96" s="49">
        <v>74</v>
      </c>
      <c r="BG96" s="49"/>
      <c r="BH96" s="49"/>
      <c r="BI96" s="49"/>
      <c r="BJ96" s="49"/>
      <c r="BK96" s="49" t="s">
        <v>3442</v>
      </c>
      <c r="BL96" s="49" t="s">
        <v>3442</v>
      </c>
      <c r="BM96" s="112" t="s">
        <v>3605</v>
      </c>
      <c r="BN96" s="112" t="s">
        <v>3605</v>
      </c>
      <c r="BO96" s="112" t="s">
        <v>4083</v>
      </c>
      <c r="BP96" s="112" t="s">
        <v>4083</v>
      </c>
      <c r="BQ96" s="2"/>
      <c r="BR96" s="3"/>
      <c r="BS96" s="3"/>
      <c r="BT96" s="3"/>
      <c r="BU96" s="3"/>
    </row>
    <row r="97" spans="1:73" ht="409.5">
      <c r="A97" s="69" t="s">
        <v>310</v>
      </c>
      <c r="B97" s="70"/>
      <c r="C97" s="70"/>
      <c r="D97" s="71">
        <v>301.46818923327896</v>
      </c>
      <c r="E97" s="73"/>
      <c r="F97" s="103" t="s">
        <v>1917</v>
      </c>
      <c r="G97" s="70"/>
      <c r="H97" s="51" t="s">
        <v>809</v>
      </c>
      <c r="I97" s="75"/>
      <c r="J97" s="75"/>
      <c r="K97" s="51" t="s">
        <v>809</v>
      </c>
      <c r="L97" s="78">
        <v>78.56187482850657</v>
      </c>
      <c r="M97" s="79">
        <v>2938.216552734375</v>
      </c>
      <c r="N97" s="79">
        <v>3792.97314453125</v>
      </c>
      <c r="O97" s="80"/>
      <c r="P97" s="81"/>
      <c r="Q97" s="81"/>
      <c r="R97" s="89"/>
      <c r="S97" s="49">
        <v>1</v>
      </c>
      <c r="T97" s="49">
        <v>1</v>
      </c>
      <c r="U97" s="50">
        <v>0</v>
      </c>
      <c r="V97" s="50">
        <v>0</v>
      </c>
      <c r="W97" s="50">
        <v>0.002</v>
      </c>
      <c r="X97" s="50">
        <v>0.999999</v>
      </c>
      <c r="Y97" s="50">
        <v>0</v>
      </c>
      <c r="Z97" s="50" t="s">
        <v>2322</v>
      </c>
      <c r="AA97" s="76">
        <v>97</v>
      </c>
      <c r="AB97" s="76"/>
      <c r="AC97" s="77"/>
      <c r="AD97" s="83" t="s">
        <v>1824</v>
      </c>
      <c r="AE97" s="85" t="s">
        <v>1300</v>
      </c>
      <c r="AF97" s="83" t="s">
        <v>809</v>
      </c>
      <c r="AG97" s="83" t="s">
        <v>716</v>
      </c>
      <c r="AH97" s="83"/>
      <c r="AI97" s="83" t="s">
        <v>2307</v>
      </c>
      <c r="AJ97" s="87">
        <v>43349.391550925924</v>
      </c>
      <c r="AK97" s="85" t="s">
        <v>1917</v>
      </c>
      <c r="AL97" s="85" t="s">
        <v>1300</v>
      </c>
      <c r="AM97" s="83">
        <v>638</v>
      </c>
      <c r="AN97" s="83">
        <v>74</v>
      </c>
      <c r="AO97" s="83">
        <v>1207</v>
      </c>
      <c r="AP97" s="83"/>
      <c r="AQ97" s="83"/>
      <c r="AR97" s="83"/>
      <c r="AS97" s="83"/>
      <c r="AT97" s="83"/>
      <c r="AU97" s="83"/>
      <c r="AV97" s="83"/>
      <c r="AW97" s="83" t="str">
        <f>REPLACE(INDEX(GroupVertices[Group],MATCH(Vertices[[#This Row],[Vertex]],GroupVertices[Vertex],0)),1,1,"")</f>
        <v>1</v>
      </c>
      <c r="AX97" s="49">
        <v>2</v>
      </c>
      <c r="AY97" s="50">
        <v>2.150537634408602</v>
      </c>
      <c r="AZ97" s="49">
        <v>4</v>
      </c>
      <c r="BA97" s="50">
        <v>4.301075268817204</v>
      </c>
      <c r="BB97" s="49">
        <v>0</v>
      </c>
      <c r="BC97" s="50">
        <v>0</v>
      </c>
      <c r="BD97" s="49">
        <v>87</v>
      </c>
      <c r="BE97" s="50">
        <v>93.54838709677419</v>
      </c>
      <c r="BF97" s="49">
        <v>93</v>
      </c>
      <c r="BG97" s="49"/>
      <c r="BH97" s="49"/>
      <c r="BI97" s="49"/>
      <c r="BJ97" s="49"/>
      <c r="BK97" s="49"/>
      <c r="BL97" s="49"/>
      <c r="BM97" s="112" t="s">
        <v>3606</v>
      </c>
      <c r="BN97" s="112" t="s">
        <v>3606</v>
      </c>
      <c r="BO97" s="112" t="s">
        <v>4084</v>
      </c>
      <c r="BP97" s="112" t="s">
        <v>4084</v>
      </c>
      <c r="BQ97" s="2"/>
      <c r="BR97" s="3"/>
      <c r="BS97" s="3"/>
      <c r="BT97" s="3"/>
      <c r="BU97" s="3"/>
    </row>
    <row r="98" spans="1:73" ht="15">
      <c r="A98" s="69" t="s">
        <v>311</v>
      </c>
      <c r="B98" s="70"/>
      <c r="C98" s="70"/>
      <c r="D98" s="71">
        <v>332.78955954323</v>
      </c>
      <c r="E98" s="73"/>
      <c r="F98" s="103" t="s">
        <v>1918</v>
      </c>
      <c r="G98" s="70"/>
      <c r="H98" s="74" t="s">
        <v>810</v>
      </c>
      <c r="I98" s="75"/>
      <c r="J98" s="75"/>
      <c r="K98" s="74" t="s">
        <v>810</v>
      </c>
      <c r="L98" s="78">
        <v>102.50380403601986</v>
      </c>
      <c r="M98" s="79">
        <v>7810.3408203125</v>
      </c>
      <c r="N98" s="79">
        <v>3310.36279296875</v>
      </c>
      <c r="O98" s="80"/>
      <c r="P98" s="81"/>
      <c r="Q98" s="81"/>
      <c r="R98" s="89"/>
      <c r="S98" s="49">
        <v>1</v>
      </c>
      <c r="T98" s="49">
        <v>1</v>
      </c>
      <c r="U98" s="50">
        <v>0</v>
      </c>
      <c r="V98" s="50">
        <v>0</v>
      </c>
      <c r="W98" s="50">
        <v>0.002</v>
      </c>
      <c r="X98" s="50">
        <v>0.999999</v>
      </c>
      <c r="Y98" s="50">
        <v>0</v>
      </c>
      <c r="Z98" s="50" t="s">
        <v>2322</v>
      </c>
      <c r="AA98" s="76">
        <v>98</v>
      </c>
      <c r="AB98" s="76"/>
      <c r="AC98" s="77"/>
      <c r="AD98" s="83" t="s">
        <v>1824</v>
      </c>
      <c r="AE98" s="85" t="s">
        <v>1301</v>
      </c>
      <c r="AF98" s="83" t="s">
        <v>810</v>
      </c>
      <c r="AG98" s="83" t="s">
        <v>716</v>
      </c>
      <c r="AH98" s="83"/>
      <c r="AI98" s="83" t="s">
        <v>2307</v>
      </c>
      <c r="AJ98" s="87">
        <v>43349.61119212963</v>
      </c>
      <c r="AK98" s="85" t="s">
        <v>1918</v>
      </c>
      <c r="AL98" s="85" t="s">
        <v>1301</v>
      </c>
      <c r="AM98" s="83">
        <v>830</v>
      </c>
      <c r="AN98" s="83">
        <v>338</v>
      </c>
      <c r="AO98" s="83">
        <v>630</v>
      </c>
      <c r="AP98" s="83"/>
      <c r="AQ98" s="83"/>
      <c r="AR98" s="83"/>
      <c r="AS98" s="83"/>
      <c r="AT98" s="83"/>
      <c r="AU98" s="83"/>
      <c r="AV98" s="83"/>
      <c r="AW98" s="83" t="str">
        <f>REPLACE(INDEX(GroupVertices[Group],MATCH(Vertices[[#This Row],[Vertex]],GroupVertices[Vertex],0)),1,1,"")</f>
        <v>1</v>
      </c>
      <c r="AX98" s="49">
        <v>2</v>
      </c>
      <c r="AY98" s="50">
        <v>4.444444444444445</v>
      </c>
      <c r="AZ98" s="49">
        <v>1</v>
      </c>
      <c r="BA98" s="50">
        <v>2.2222222222222223</v>
      </c>
      <c r="BB98" s="49">
        <v>0</v>
      </c>
      <c r="BC98" s="50">
        <v>0</v>
      </c>
      <c r="BD98" s="49">
        <v>42</v>
      </c>
      <c r="BE98" s="50">
        <v>93.33333333333333</v>
      </c>
      <c r="BF98" s="49">
        <v>45</v>
      </c>
      <c r="BG98" s="49"/>
      <c r="BH98" s="49"/>
      <c r="BI98" s="49"/>
      <c r="BJ98" s="49"/>
      <c r="BK98" s="49"/>
      <c r="BL98" s="49"/>
      <c r="BM98" s="112" t="s">
        <v>3607</v>
      </c>
      <c r="BN98" s="112" t="s">
        <v>3607</v>
      </c>
      <c r="BO98" s="112" t="s">
        <v>4085</v>
      </c>
      <c r="BP98" s="112" t="s">
        <v>4085</v>
      </c>
      <c r="BQ98" s="2"/>
      <c r="BR98" s="3"/>
      <c r="BS98" s="3"/>
      <c r="BT98" s="3"/>
      <c r="BU98" s="3"/>
    </row>
    <row r="99" spans="1:73" ht="409.5">
      <c r="A99" s="69" t="s">
        <v>312</v>
      </c>
      <c r="B99" s="70"/>
      <c r="C99" s="70"/>
      <c r="D99" s="71">
        <v>238.17292006525287</v>
      </c>
      <c r="E99" s="73"/>
      <c r="F99" s="103" t="s">
        <v>1919</v>
      </c>
      <c r="G99" s="70"/>
      <c r="H99" s="51" t="s">
        <v>811</v>
      </c>
      <c r="I99" s="75"/>
      <c r="J99" s="75"/>
      <c r="K99" s="51" t="s">
        <v>811</v>
      </c>
      <c r="L99" s="78">
        <v>30.179226221656812</v>
      </c>
      <c r="M99" s="79">
        <v>9309.455078125</v>
      </c>
      <c r="N99" s="79">
        <v>7653.85888671875</v>
      </c>
      <c r="O99" s="80"/>
      <c r="P99" s="81"/>
      <c r="Q99" s="81"/>
      <c r="R99" s="89"/>
      <c r="S99" s="49">
        <v>1</v>
      </c>
      <c r="T99" s="49">
        <v>1</v>
      </c>
      <c r="U99" s="50">
        <v>0</v>
      </c>
      <c r="V99" s="50">
        <v>0</v>
      </c>
      <c r="W99" s="50">
        <v>0.002</v>
      </c>
      <c r="X99" s="50">
        <v>0.999999</v>
      </c>
      <c r="Y99" s="50">
        <v>0</v>
      </c>
      <c r="Z99" s="50" t="s">
        <v>2322</v>
      </c>
      <c r="AA99" s="76">
        <v>99</v>
      </c>
      <c r="AB99" s="76"/>
      <c r="AC99" s="77"/>
      <c r="AD99" s="83" t="s">
        <v>1824</v>
      </c>
      <c r="AE99" s="85" t="s">
        <v>1302</v>
      </c>
      <c r="AF99" s="83" t="s">
        <v>811</v>
      </c>
      <c r="AG99" s="83" t="s">
        <v>716</v>
      </c>
      <c r="AH99" s="83"/>
      <c r="AI99" s="83" t="s">
        <v>2307</v>
      </c>
      <c r="AJ99" s="87">
        <v>43350.4590625</v>
      </c>
      <c r="AK99" s="85" t="s">
        <v>1919</v>
      </c>
      <c r="AL99" s="85" t="s">
        <v>1302</v>
      </c>
      <c r="AM99" s="83">
        <v>250</v>
      </c>
      <c r="AN99" s="83">
        <v>11</v>
      </c>
      <c r="AO99" s="83">
        <v>86</v>
      </c>
      <c r="AP99" s="83"/>
      <c r="AQ99" s="83"/>
      <c r="AR99" s="83"/>
      <c r="AS99" s="83"/>
      <c r="AT99" s="83"/>
      <c r="AU99" s="83"/>
      <c r="AV99" s="83"/>
      <c r="AW99" s="83" t="str">
        <f>REPLACE(INDEX(GroupVertices[Group],MATCH(Vertices[[#This Row],[Vertex]],GroupVertices[Vertex],0)),1,1,"")</f>
        <v>1</v>
      </c>
      <c r="AX99" s="49">
        <v>1</v>
      </c>
      <c r="AY99" s="50">
        <v>2.0408163265306123</v>
      </c>
      <c r="AZ99" s="49">
        <v>1</v>
      </c>
      <c r="BA99" s="50">
        <v>2.0408163265306123</v>
      </c>
      <c r="BB99" s="49">
        <v>0</v>
      </c>
      <c r="BC99" s="50">
        <v>0</v>
      </c>
      <c r="BD99" s="49">
        <v>47</v>
      </c>
      <c r="BE99" s="50">
        <v>95.91836734693878</v>
      </c>
      <c r="BF99" s="49">
        <v>49</v>
      </c>
      <c r="BG99" s="49"/>
      <c r="BH99" s="49"/>
      <c r="BI99" s="49"/>
      <c r="BJ99" s="49"/>
      <c r="BK99" s="49"/>
      <c r="BL99" s="49"/>
      <c r="BM99" s="112" t="s">
        <v>3608</v>
      </c>
      <c r="BN99" s="112" t="s">
        <v>3608</v>
      </c>
      <c r="BO99" s="112" t="s">
        <v>4086</v>
      </c>
      <c r="BP99" s="112" t="s">
        <v>4086</v>
      </c>
      <c r="BQ99" s="2"/>
      <c r="BR99" s="3"/>
      <c r="BS99" s="3"/>
      <c r="BT99" s="3"/>
      <c r="BU99" s="3"/>
    </row>
    <row r="100" spans="1:73" ht="409.5">
      <c r="A100" s="69" t="s">
        <v>313</v>
      </c>
      <c r="B100" s="70"/>
      <c r="C100" s="70"/>
      <c r="D100" s="71">
        <v>289.3964110929853</v>
      </c>
      <c r="E100" s="73"/>
      <c r="F100" s="103" t="s">
        <v>1920</v>
      </c>
      <c r="G100" s="70"/>
      <c r="H100" s="51" t="s">
        <v>812</v>
      </c>
      <c r="I100" s="75"/>
      <c r="J100" s="75"/>
      <c r="K100" s="51" t="s">
        <v>812</v>
      </c>
      <c r="L100" s="78">
        <v>69.33425627977749</v>
      </c>
      <c r="M100" s="79">
        <v>5561.66845703125</v>
      </c>
      <c r="N100" s="79">
        <v>4275.583984375</v>
      </c>
      <c r="O100" s="80"/>
      <c r="P100" s="81"/>
      <c r="Q100" s="81"/>
      <c r="R100" s="89"/>
      <c r="S100" s="49">
        <v>1</v>
      </c>
      <c r="T100" s="49">
        <v>1</v>
      </c>
      <c r="U100" s="50">
        <v>0</v>
      </c>
      <c r="V100" s="50">
        <v>0</v>
      </c>
      <c r="W100" s="50">
        <v>0.002</v>
      </c>
      <c r="X100" s="50">
        <v>0.999999</v>
      </c>
      <c r="Y100" s="50">
        <v>0</v>
      </c>
      <c r="Z100" s="50" t="s">
        <v>2322</v>
      </c>
      <c r="AA100" s="76">
        <v>100</v>
      </c>
      <c r="AB100" s="76"/>
      <c r="AC100" s="77"/>
      <c r="AD100" s="83" t="s">
        <v>1824</v>
      </c>
      <c r="AE100" s="85" t="s">
        <v>1303</v>
      </c>
      <c r="AF100" s="83" t="s">
        <v>812</v>
      </c>
      <c r="AG100" s="83" t="s">
        <v>716</v>
      </c>
      <c r="AH100" s="83"/>
      <c r="AI100" s="83" t="s">
        <v>2307</v>
      </c>
      <c r="AJ100" s="87">
        <v>43350.815092592595</v>
      </c>
      <c r="AK100" s="85" t="s">
        <v>1920</v>
      </c>
      <c r="AL100" s="85" t="s">
        <v>1303</v>
      </c>
      <c r="AM100" s="83">
        <v>564</v>
      </c>
      <c r="AN100" s="83">
        <v>28</v>
      </c>
      <c r="AO100" s="83">
        <v>85</v>
      </c>
      <c r="AP100" s="83"/>
      <c r="AQ100" s="83"/>
      <c r="AR100" s="83"/>
      <c r="AS100" s="83"/>
      <c r="AT100" s="83"/>
      <c r="AU100" s="83"/>
      <c r="AV100" s="83"/>
      <c r="AW100" s="83" t="str">
        <f>REPLACE(INDEX(GroupVertices[Group],MATCH(Vertices[[#This Row],[Vertex]],GroupVertices[Vertex],0)),1,1,"")</f>
        <v>1</v>
      </c>
      <c r="AX100" s="49">
        <v>0</v>
      </c>
      <c r="AY100" s="50">
        <v>0</v>
      </c>
      <c r="AZ100" s="49">
        <v>2</v>
      </c>
      <c r="BA100" s="50">
        <v>4.25531914893617</v>
      </c>
      <c r="BB100" s="49">
        <v>0</v>
      </c>
      <c r="BC100" s="50">
        <v>0</v>
      </c>
      <c r="BD100" s="49">
        <v>45</v>
      </c>
      <c r="BE100" s="50">
        <v>95.74468085106383</v>
      </c>
      <c r="BF100" s="49">
        <v>47</v>
      </c>
      <c r="BG100" s="49"/>
      <c r="BH100" s="49"/>
      <c r="BI100" s="49"/>
      <c r="BJ100" s="49"/>
      <c r="BK100" s="49" t="s">
        <v>3392</v>
      </c>
      <c r="BL100" s="49" t="s">
        <v>3392</v>
      </c>
      <c r="BM100" s="112" t="s">
        <v>3609</v>
      </c>
      <c r="BN100" s="112" t="s">
        <v>3609</v>
      </c>
      <c r="BO100" s="112" t="s">
        <v>4087</v>
      </c>
      <c r="BP100" s="112" t="s">
        <v>4087</v>
      </c>
      <c r="BQ100" s="2"/>
      <c r="BR100" s="3"/>
      <c r="BS100" s="3"/>
      <c r="BT100" s="3"/>
      <c r="BU100" s="3"/>
    </row>
    <row r="101" spans="1:73" ht="409.5">
      <c r="A101" s="69" t="s">
        <v>314</v>
      </c>
      <c r="B101" s="70"/>
      <c r="C101" s="70"/>
      <c r="D101" s="71">
        <v>301.46818923327896</v>
      </c>
      <c r="E101" s="73"/>
      <c r="F101" s="103" t="s">
        <v>1921</v>
      </c>
      <c r="G101" s="70"/>
      <c r="H101" s="51" t="s">
        <v>813</v>
      </c>
      <c r="I101" s="75"/>
      <c r="J101" s="75"/>
      <c r="K101" s="51" t="s">
        <v>813</v>
      </c>
      <c r="L101" s="78">
        <v>78.56187482850657</v>
      </c>
      <c r="M101" s="79">
        <v>3312.99560546875</v>
      </c>
      <c r="N101" s="79">
        <v>3792.97314453125</v>
      </c>
      <c r="O101" s="80"/>
      <c r="P101" s="81"/>
      <c r="Q101" s="81"/>
      <c r="R101" s="89"/>
      <c r="S101" s="49">
        <v>1</v>
      </c>
      <c r="T101" s="49">
        <v>1</v>
      </c>
      <c r="U101" s="50">
        <v>0</v>
      </c>
      <c r="V101" s="50">
        <v>0</v>
      </c>
      <c r="W101" s="50">
        <v>0.002</v>
      </c>
      <c r="X101" s="50">
        <v>0.999999</v>
      </c>
      <c r="Y101" s="50">
        <v>0</v>
      </c>
      <c r="Z101" s="50" t="s">
        <v>2322</v>
      </c>
      <c r="AA101" s="76">
        <v>101</v>
      </c>
      <c r="AB101" s="76"/>
      <c r="AC101" s="77"/>
      <c r="AD101" s="83" t="s">
        <v>1824</v>
      </c>
      <c r="AE101" s="85" t="s">
        <v>1304</v>
      </c>
      <c r="AF101" s="83" t="s">
        <v>813</v>
      </c>
      <c r="AG101" s="83" t="s">
        <v>716</v>
      </c>
      <c r="AH101" s="83"/>
      <c r="AI101" s="83" t="s">
        <v>2307</v>
      </c>
      <c r="AJ101" s="87">
        <v>43351.64586805556</v>
      </c>
      <c r="AK101" s="85" t="s">
        <v>1921</v>
      </c>
      <c r="AL101" s="85" t="s">
        <v>1304</v>
      </c>
      <c r="AM101" s="83">
        <v>638</v>
      </c>
      <c r="AN101" s="83">
        <v>268</v>
      </c>
      <c r="AO101" s="83">
        <v>342</v>
      </c>
      <c r="AP101" s="83"/>
      <c r="AQ101" s="83"/>
      <c r="AR101" s="83"/>
      <c r="AS101" s="83"/>
      <c r="AT101" s="83"/>
      <c r="AU101" s="83"/>
      <c r="AV101" s="83"/>
      <c r="AW101" s="83" t="str">
        <f>REPLACE(INDEX(GroupVertices[Group],MATCH(Vertices[[#This Row],[Vertex]],GroupVertices[Vertex],0)),1,1,"")</f>
        <v>1</v>
      </c>
      <c r="AX101" s="49">
        <v>0</v>
      </c>
      <c r="AY101" s="50">
        <v>0</v>
      </c>
      <c r="AZ101" s="49">
        <v>2</v>
      </c>
      <c r="BA101" s="50">
        <v>3.0303030303030303</v>
      </c>
      <c r="BB101" s="49">
        <v>0</v>
      </c>
      <c r="BC101" s="50">
        <v>0</v>
      </c>
      <c r="BD101" s="49">
        <v>64</v>
      </c>
      <c r="BE101" s="50">
        <v>96.96969696969697</v>
      </c>
      <c r="BF101" s="49">
        <v>66</v>
      </c>
      <c r="BG101" s="49"/>
      <c r="BH101" s="49"/>
      <c r="BI101" s="49"/>
      <c r="BJ101" s="49"/>
      <c r="BK101" s="49"/>
      <c r="BL101" s="49"/>
      <c r="BM101" s="112" t="s">
        <v>3610</v>
      </c>
      <c r="BN101" s="112" t="s">
        <v>3610</v>
      </c>
      <c r="BO101" s="112" t="s">
        <v>4088</v>
      </c>
      <c r="BP101" s="112" t="s">
        <v>4088</v>
      </c>
      <c r="BQ101" s="2"/>
      <c r="BR101" s="3"/>
      <c r="BS101" s="3"/>
      <c r="BT101" s="3"/>
      <c r="BU101" s="3"/>
    </row>
    <row r="102" spans="1:73" ht="15">
      <c r="A102" s="69" t="s">
        <v>315</v>
      </c>
      <c r="B102" s="70"/>
      <c r="C102" s="70"/>
      <c r="D102" s="71">
        <v>303.91517128874386</v>
      </c>
      <c r="E102" s="73"/>
      <c r="F102" s="103" t="s">
        <v>1922</v>
      </c>
      <c r="G102" s="70"/>
      <c r="H102" s="74" t="s">
        <v>814</v>
      </c>
      <c r="I102" s="75"/>
      <c r="J102" s="75"/>
      <c r="K102" s="74" t="s">
        <v>814</v>
      </c>
      <c r="L102" s="78">
        <v>80.43233804784354</v>
      </c>
      <c r="M102" s="79">
        <v>5561.66845703125</v>
      </c>
      <c r="N102" s="79">
        <v>3792.97314453125</v>
      </c>
      <c r="O102" s="80"/>
      <c r="P102" s="81"/>
      <c r="Q102" s="81"/>
      <c r="R102" s="89"/>
      <c r="S102" s="49">
        <v>1</v>
      </c>
      <c r="T102" s="49">
        <v>1</v>
      </c>
      <c r="U102" s="50">
        <v>0</v>
      </c>
      <c r="V102" s="50">
        <v>0</v>
      </c>
      <c r="W102" s="50">
        <v>0.002</v>
      </c>
      <c r="X102" s="50">
        <v>0.999999</v>
      </c>
      <c r="Y102" s="50">
        <v>0</v>
      </c>
      <c r="Z102" s="50" t="s">
        <v>2322</v>
      </c>
      <c r="AA102" s="76">
        <v>102</v>
      </c>
      <c r="AB102" s="76"/>
      <c r="AC102" s="77"/>
      <c r="AD102" s="83" t="s">
        <v>1824</v>
      </c>
      <c r="AE102" s="85" t="s">
        <v>1305</v>
      </c>
      <c r="AF102" s="83" t="s">
        <v>814</v>
      </c>
      <c r="AG102" s="83" t="s">
        <v>716</v>
      </c>
      <c r="AH102" s="83"/>
      <c r="AI102" s="83" t="s">
        <v>2307</v>
      </c>
      <c r="AJ102" s="87">
        <v>43351.808333333334</v>
      </c>
      <c r="AK102" s="85" t="s">
        <v>1922</v>
      </c>
      <c r="AL102" s="85" t="s">
        <v>1305</v>
      </c>
      <c r="AM102" s="83">
        <v>653</v>
      </c>
      <c r="AN102" s="83">
        <v>79</v>
      </c>
      <c r="AO102" s="83">
        <v>1208</v>
      </c>
      <c r="AP102" s="83"/>
      <c r="AQ102" s="83"/>
      <c r="AR102" s="83"/>
      <c r="AS102" s="83"/>
      <c r="AT102" s="83"/>
      <c r="AU102" s="83"/>
      <c r="AV102" s="83"/>
      <c r="AW102" s="83" t="str">
        <f>REPLACE(INDEX(GroupVertices[Group],MATCH(Vertices[[#This Row],[Vertex]],GroupVertices[Vertex],0)),1,1,"")</f>
        <v>1</v>
      </c>
      <c r="AX102" s="49">
        <v>0</v>
      </c>
      <c r="AY102" s="50">
        <v>0</v>
      </c>
      <c r="AZ102" s="49">
        <v>1</v>
      </c>
      <c r="BA102" s="50">
        <v>5.555555555555555</v>
      </c>
      <c r="BB102" s="49">
        <v>0</v>
      </c>
      <c r="BC102" s="50">
        <v>0</v>
      </c>
      <c r="BD102" s="49">
        <v>17</v>
      </c>
      <c r="BE102" s="50">
        <v>94.44444444444444</v>
      </c>
      <c r="BF102" s="49">
        <v>18</v>
      </c>
      <c r="BG102" s="49"/>
      <c r="BH102" s="49"/>
      <c r="BI102" s="49"/>
      <c r="BJ102" s="49"/>
      <c r="BK102" s="49"/>
      <c r="BL102" s="49"/>
      <c r="BM102" s="112" t="s">
        <v>3611</v>
      </c>
      <c r="BN102" s="112" t="s">
        <v>3611</v>
      </c>
      <c r="BO102" s="112" t="s">
        <v>4089</v>
      </c>
      <c r="BP102" s="112" t="s">
        <v>4089</v>
      </c>
      <c r="BQ102" s="2"/>
      <c r="BR102" s="3"/>
      <c r="BS102" s="3"/>
      <c r="BT102" s="3"/>
      <c r="BU102" s="3"/>
    </row>
    <row r="103" spans="1:73" ht="15">
      <c r="A103" s="69" t="s">
        <v>316</v>
      </c>
      <c r="B103" s="70"/>
      <c r="C103" s="70"/>
      <c r="D103" s="71">
        <v>240.61990212071777</v>
      </c>
      <c r="E103" s="73"/>
      <c r="F103" s="103" t="s">
        <v>1923</v>
      </c>
      <c r="G103" s="70"/>
      <c r="H103" s="74" t="s">
        <v>815</v>
      </c>
      <c r="I103" s="75"/>
      <c r="J103" s="75"/>
      <c r="K103" s="74" t="s">
        <v>815</v>
      </c>
      <c r="L103" s="78">
        <v>32.04968944099379</v>
      </c>
      <c r="M103" s="79">
        <v>6311.2255859375</v>
      </c>
      <c r="N103" s="79">
        <v>7171.248046875</v>
      </c>
      <c r="O103" s="80"/>
      <c r="P103" s="81"/>
      <c r="Q103" s="81"/>
      <c r="R103" s="89"/>
      <c r="S103" s="49">
        <v>1</v>
      </c>
      <c r="T103" s="49">
        <v>1</v>
      </c>
      <c r="U103" s="50">
        <v>0</v>
      </c>
      <c r="V103" s="50">
        <v>0</v>
      </c>
      <c r="W103" s="50">
        <v>0.002</v>
      </c>
      <c r="X103" s="50">
        <v>0.999999</v>
      </c>
      <c r="Y103" s="50">
        <v>0</v>
      </c>
      <c r="Z103" s="50" t="s">
        <v>2322</v>
      </c>
      <c r="AA103" s="76">
        <v>103</v>
      </c>
      <c r="AB103" s="76"/>
      <c r="AC103" s="77"/>
      <c r="AD103" s="83" t="s">
        <v>1824</v>
      </c>
      <c r="AE103" s="85" t="s">
        <v>1306</v>
      </c>
      <c r="AF103" s="83" t="s">
        <v>815</v>
      </c>
      <c r="AG103" s="83" t="s">
        <v>716</v>
      </c>
      <c r="AH103" s="83"/>
      <c r="AI103" s="83" t="s">
        <v>2307</v>
      </c>
      <c r="AJ103" s="87">
        <v>43352.8125</v>
      </c>
      <c r="AK103" s="85" t="s">
        <v>1923</v>
      </c>
      <c r="AL103" s="85" t="s">
        <v>1306</v>
      </c>
      <c r="AM103" s="83">
        <v>265</v>
      </c>
      <c r="AN103" s="83">
        <v>27</v>
      </c>
      <c r="AO103" s="83">
        <v>333</v>
      </c>
      <c r="AP103" s="83"/>
      <c r="AQ103" s="83"/>
      <c r="AR103" s="83"/>
      <c r="AS103" s="83"/>
      <c r="AT103" s="83"/>
      <c r="AU103" s="83"/>
      <c r="AV103" s="83"/>
      <c r="AW103" s="83" t="str">
        <f>REPLACE(INDEX(GroupVertices[Group],MATCH(Vertices[[#This Row],[Vertex]],GroupVertices[Vertex],0)),1,1,"")</f>
        <v>1</v>
      </c>
      <c r="AX103" s="49">
        <v>0</v>
      </c>
      <c r="AY103" s="50">
        <v>0</v>
      </c>
      <c r="AZ103" s="49">
        <v>0</v>
      </c>
      <c r="BA103" s="50">
        <v>0</v>
      </c>
      <c r="BB103" s="49">
        <v>0</v>
      </c>
      <c r="BC103" s="50">
        <v>0</v>
      </c>
      <c r="BD103" s="49">
        <v>22</v>
      </c>
      <c r="BE103" s="50">
        <v>100</v>
      </c>
      <c r="BF103" s="49">
        <v>22</v>
      </c>
      <c r="BG103" s="49"/>
      <c r="BH103" s="49"/>
      <c r="BI103" s="49"/>
      <c r="BJ103" s="49"/>
      <c r="BK103" s="49"/>
      <c r="BL103" s="49"/>
      <c r="BM103" s="112" t="s">
        <v>3612</v>
      </c>
      <c r="BN103" s="112" t="s">
        <v>3612</v>
      </c>
      <c r="BO103" s="112" t="s">
        <v>4090</v>
      </c>
      <c r="BP103" s="112" t="s">
        <v>4090</v>
      </c>
      <c r="BQ103" s="2"/>
      <c r="BR103" s="3"/>
      <c r="BS103" s="3"/>
      <c r="BT103" s="3"/>
      <c r="BU103" s="3"/>
    </row>
    <row r="104" spans="1:73" ht="409.5">
      <c r="A104" s="69" t="s">
        <v>317</v>
      </c>
      <c r="B104" s="70"/>
      <c r="C104" s="70"/>
      <c r="D104" s="71">
        <v>203.2626427406199</v>
      </c>
      <c r="E104" s="73"/>
      <c r="F104" s="103" t="s">
        <v>1924</v>
      </c>
      <c r="G104" s="70"/>
      <c r="H104" s="51" t="s">
        <v>816</v>
      </c>
      <c r="I104" s="75"/>
      <c r="J104" s="75"/>
      <c r="K104" s="51" t="s">
        <v>816</v>
      </c>
      <c r="L104" s="78">
        <v>3.493950959115967</v>
      </c>
      <c r="M104" s="79">
        <v>689.5440063476562</v>
      </c>
      <c r="N104" s="79">
        <v>9584.3017578125</v>
      </c>
      <c r="O104" s="80"/>
      <c r="P104" s="81"/>
      <c r="Q104" s="81"/>
      <c r="R104" s="89"/>
      <c r="S104" s="49">
        <v>1</v>
      </c>
      <c r="T104" s="49">
        <v>1</v>
      </c>
      <c r="U104" s="50">
        <v>0</v>
      </c>
      <c r="V104" s="50">
        <v>0</v>
      </c>
      <c r="W104" s="50">
        <v>0.002</v>
      </c>
      <c r="X104" s="50">
        <v>0.999999</v>
      </c>
      <c r="Y104" s="50">
        <v>0</v>
      </c>
      <c r="Z104" s="50" t="s">
        <v>2322</v>
      </c>
      <c r="AA104" s="76">
        <v>104</v>
      </c>
      <c r="AB104" s="76"/>
      <c r="AC104" s="77"/>
      <c r="AD104" s="83" t="s">
        <v>1824</v>
      </c>
      <c r="AE104" s="85" t="s">
        <v>1307</v>
      </c>
      <c r="AF104" s="83" t="s">
        <v>816</v>
      </c>
      <c r="AG104" s="83" t="s">
        <v>716</v>
      </c>
      <c r="AH104" s="83"/>
      <c r="AI104" s="83" t="s">
        <v>2307</v>
      </c>
      <c r="AJ104" s="87">
        <v>43353.08236111111</v>
      </c>
      <c r="AK104" s="85" t="s">
        <v>1924</v>
      </c>
      <c r="AL104" s="85" t="s">
        <v>1307</v>
      </c>
      <c r="AM104" s="83">
        <v>36</v>
      </c>
      <c r="AN104" s="83">
        <v>0</v>
      </c>
      <c r="AO104" s="83">
        <v>7</v>
      </c>
      <c r="AP104" s="83"/>
      <c r="AQ104" s="83"/>
      <c r="AR104" s="83"/>
      <c r="AS104" s="83"/>
      <c r="AT104" s="83"/>
      <c r="AU104" s="83"/>
      <c r="AV104" s="83"/>
      <c r="AW104" s="83" t="str">
        <f>REPLACE(INDEX(GroupVertices[Group],MATCH(Vertices[[#This Row],[Vertex]],GroupVertices[Vertex],0)),1,1,"")</f>
        <v>1</v>
      </c>
      <c r="AX104" s="49">
        <v>0</v>
      </c>
      <c r="AY104" s="50">
        <v>0</v>
      </c>
      <c r="AZ104" s="49">
        <v>0</v>
      </c>
      <c r="BA104" s="50">
        <v>0</v>
      </c>
      <c r="BB104" s="49">
        <v>0</v>
      </c>
      <c r="BC104" s="50">
        <v>0</v>
      </c>
      <c r="BD104" s="49">
        <v>35</v>
      </c>
      <c r="BE104" s="50">
        <v>100</v>
      </c>
      <c r="BF104" s="49">
        <v>35</v>
      </c>
      <c r="BG104" s="49"/>
      <c r="BH104" s="49"/>
      <c r="BI104" s="49"/>
      <c r="BJ104" s="49"/>
      <c r="BK104" s="49" t="s">
        <v>3443</v>
      </c>
      <c r="BL104" s="49" t="s">
        <v>3443</v>
      </c>
      <c r="BM104" s="112" t="s">
        <v>3613</v>
      </c>
      <c r="BN104" s="112" t="s">
        <v>3613</v>
      </c>
      <c r="BO104" s="112" t="s">
        <v>4091</v>
      </c>
      <c r="BP104" s="112" t="s">
        <v>4091</v>
      </c>
      <c r="BQ104" s="2"/>
      <c r="BR104" s="3"/>
      <c r="BS104" s="3"/>
      <c r="BT104" s="3"/>
      <c r="BU104" s="3"/>
    </row>
    <row r="105" spans="1:73" ht="105">
      <c r="A105" s="69" t="s">
        <v>318</v>
      </c>
      <c r="B105" s="70"/>
      <c r="C105" s="70"/>
      <c r="D105" s="71">
        <v>867.047308319739</v>
      </c>
      <c r="E105" s="73"/>
      <c r="F105" s="103" t="s">
        <v>1925</v>
      </c>
      <c r="G105" s="70"/>
      <c r="H105" s="51" t="s">
        <v>817</v>
      </c>
      <c r="I105" s="75"/>
      <c r="J105" s="75"/>
      <c r="K105" s="51" t="s">
        <v>817</v>
      </c>
      <c r="L105" s="78">
        <v>510.88827359125946</v>
      </c>
      <c r="M105" s="79">
        <v>4437.33154296875</v>
      </c>
      <c r="N105" s="79">
        <v>897.3087158203125</v>
      </c>
      <c r="O105" s="80"/>
      <c r="P105" s="81"/>
      <c r="Q105" s="81"/>
      <c r="R105" s="89"/>
      <c r="S105" s="49">
        <v>1</v>
      </c>
      <c r="T105" s="49">
        <v>1</v>
      </c>
      <c r="U105" s="50">
        <v>0</v>
      </c>
      <c r="V105" s="50">
        <v>0</v>
      </c>
      <c r="W105" s="50">
        <v>0.002</v>
      </c>
      <c r="X105" s="50">
        <v>0.999999</v>
      </c>
      <c r="Y105" s="50">
        <v>0</v>
      </c>
      <c r="Z105" s="50" t="s">
        <v>2322</v>
      </c>
      <c r="AA105" s="76">
        <v>105</v>
      </c>
      <c r="AB105" s="76"/>
      <c r="AC105" s="77"/>
      <c r="AD105" s="83" t="s">
        <v>1824</v>
      </c>
      <c r="AE105" s="85" t="s">
        <v>1308</v>
      </c>
      <c r="AF105" s="83" t="s">
        <v>817</v>
      </c>
      <c r="AG105" s="83" t="s">
        <v>716</v>
      </c>
      <c r="AH105" s="83"/>
      <c r="AI105" s="83" t="s">
        <v>2307</v>
      </c>
      <c r="AJ105" s="87">
        <v>43353.44027777778</v>
      </c>
      <c r="AK105" s="85" t="s">
        <v>1925</v>
      </c>
      <c r="AL105" s="85" t="s">
        <v>1308</v>
      </c>
      <c r="AM105" s="83">
        <v>4105</v>
      </c>
      <c r="AN105" s="83">
        <v>265</v>
      </c>
      <c r="AO105" s="83">
        <v>2035</v>
      </c>
      <c r="AP105" s="83"/>
      <c r="AQ105" s="83"/>
      <c r="AR105" s="83"/>
      <c r="AS105" s="83"/>
      <c r="AT105" s="83"/>
      <c r="AU105" s="83"/>
      <c r="AV105" s="83"/>
      <c r="AW105" s="83" t="str">
        <f>REPLACE(INDEX(GroupVertices[Group],MATCH(Vertices[[#This Row],[Vertex]],GroupVertices[Vertex],0)),1,1,"")</f>
        <v>1</v>
      </c>
      <c r="AX105" s="49">
        <v>1</v>
      </c>
      <c r="AY105" s="50">
        <v>20</v>
      </c>
      <c r="AZ105" s="49">
        <v>0</v>
      </c>
      <c r="BA105" s="50">
        <v>0</v>
      </c>
      <c r="BB105" s="49">
        <v>0</v>
      </c>
      <c r="BC105" s="50">
        <v>0</v>
      </c>
      <c r="BD105" s="49">
        <v>4</v>
      </c>
      <c r="BE105" s="50">
        <v>80</v>
      </c>
      <c r="BF105" s="49">
        <v>5</v>
      </c>
      <c r="BG105" s="49"/>
      <c r="BH105" s="49"/>
      <c r="BI105" s="49"/>
      <c r="BJ105" s="49"/>
      <c r="BK105" s="49" t="s">
        <v>3394</v>
      </c>
      <c r="BL105" s="49" t="s">
        <v>3394</v>
      </c>
      <c r="BM105" s="112" t="s">
        <v>3614</v>
      </c>
      <c r="BN105" s="112" t="s">
        <v>3614</v>
      </c>
      <c r="BO105" s="112" t="s">
        <v>4092</v>
      </c>
      <c r="BP105" s="112" t="s">
        <v>4092</v>
      </c>
      <c r="BQ105" s="2"/>
      <c r="BR105" s="3"/>
      <c r="BS105" s="3"/>
      <c r="BT105" s="3"/>
      <c r="BU105" s="3"/>
    </row>
    <row r="106" spans="1:73" ht="15">
      <c r="A106" s="69" t="s">
        <v>319</v>
      </c>
      <c r="B106" s="70"/>
      <c r="C106" s="70"/>
      <c r="D106" s="71">
        <v>524.4698205546492</v>
      </c>
      <c r="E106" s="73"/>
      <c r="F106" s="103" t="s">
        <v>1926</v>
      </c>
      <c r="G106" s="70"/>
      <c r="H106" s="74" t="s">
        <v>818</v>
      </c>
      <c r="I106" s="75"/>
      <c r="J106" s="75"/>
      <c r="K106" s="74" t="s">
        <v>818</v>
      </c>
      <c r="L106" s="78">
        <v>249.02342288408292</v>
      </c>
      <c r="M106" s="79">
        <v>314.76519775390625</v>
      </c>
      <c r="N106" s="79">
        <v>1379.9197998046875</v>
      </c>
      <c r="O106" s="80"/>
      <c r="P106" s="81"/>
      <c r="Q106" s="81"/>
      <c r="R106" s="89"/>
      <c r="S106" s="49">
        <v>1</v>
      </c>
      <c r="T106" s="49">
        <v>1</v>
      </c>
      <c r="U106" s="50">
        <v>0</v>
      </c>
      <c r="V106" s="50">
        <v>0</v>
      </c>
      <c r="W106" s="50">
        <v>0.002</v>
      </c>
      <c r="X106" s="50">
        <v>0.999999</v>
      </c>
      <c r="Y106" s="50">
        <v>0</v>
      </c>
      <c r="Z106" s="50" t="s">
        <v>2322</v>
      </c>
      <c r="AA106" s="76">
        <v>106</v>
      </c>
      <c r="AB106" s="76"/>
      <c r="AC106" s="77"/>
      <c r="AD106" s="83" t="s">
        <v>1824</v>
      </c>
      <c r="AE106" s="85" t="s">
        <v>1309</v>
      </c>
      <c r="AF106" s="83" t="s">
        <v>818</v>
      </c>
      <c r="AG106" s="83" t="s">
        <v>716</v>
      </c>
      <c r="AH106" s="83"/>
      <c r="AI106" s="83" t="s">
        <v>2307</v>
      </c>
      <c r="AJ106" s="87">
        <v>43355.183391203704</v>
      </c>
      <c r="AK106" s="85" t="s">
        <v>1926</v>
      </c>
      <c r="AL106" s="85" t="s">
        <v>1309</v>
      </c>
      <c r="AM106" s="83">
        <v>2005</v>
      </c>
      <c r="AN106" s="83">
        <v>74</v>
      </c>
      <c r="AO106" s="83">
        <v>721</v>
      </c>
      <c r="AP106" s="83"/>
      <c r="AQ106" s="83"/>
      <c r="AR106" s="83"/>
      <c r="AS106" s="83"/>
      <c r="AT106" s="83"/>
      <c r="AU106" s="83"/>
      <c r="AV106" s="83"/>
      <c r="AW106" s="83" t="str">
        <f>REPLACE(INDEX(GroupVertices[Group],MATCH(Vertices[[#This Row],[Vertex]],GroupVertices[Vertex],0)),1,1,"")</f>
        <v>1</v>
      </c>
      <c r="AX106" s="49">
        <v>1</v>
      </c>
      <c r="AY106" s="50">
        <v>4</v>
      </c>
      <c r="AZ106" s="49">
        <v>1</v>
      </c>
      <c r="BA106" s="50">
        <v>4</v>
      </c>
      <c r="BB106" s="49">
        <v>0</v>
      </c>
      <c r="BC106" s="50">
        <v>0</v>
      </c>
      <c r="BD106" s="49">
        <v>23</v>
      </c>
      <c r="BE106" s="50">
        <v>92</v>
      </c>
      <c r="BF106" s="49">
        <v>25</v>
      </c>
      <c r="BG106" s="49"/>
      <c r="BH106" s="49"/>
      <c r="BI106" s="49"/>
      <c r="BJ106" s="49"/>
      <c r="BK106" s="49"/>
      <c r="BL106" s="49"/>
      <c r="BM106" s="112" t="s">
        <v>3615</v>
      </c>
      <c r="BN106" s="112" t="s">
        <v>3615</v>
      </c>
      <c r="BO106" s="112" t="s">
        <v>4093</v>
      </c>
      <c r="BP106" s="112" t="s">
        <v>4093</v>
      </c>
      <c r="BQ106" s="2"/>
      <c r="BR106" s="3"/>
      <c r="BS106" s="3"/>
      <c r="BT106" s="3"/>
      <c r="BU106" s="3"/>
    </row>
    <row r="107" spans="1:73" ht="15">
      <c r="A107" s="69" t="s">
        <v>320</v>
      </c>
      <c r="B107" s="70"/>
      <c r="C107" s="70"/>
      <c r="D107" s="71">
        <v>1000</v>
      </c>
      <c r="E107" s="73"/>
      <c r="F107" s="103" t="s">
        <v>1927</v>
      </c>
      <c r="G107" s="70"/>
      <c r="H107" s="74" t="s">
        <v>819</v>
      </c>
      <c r="I107" s="75"/>
      <c r="J107" s="75"/>
      <c r="K107" s="74" t="s">
        <v>819</v>
      </c>
      <c r="L107" s="78">
        <v>9999</v>
      </c>
      <c r="M107" s="79">
        <v>2188.6591796875</v>
      </c>
      <c r="N107" s="79">
        <v>414.6986083984375</v>
      </c>
      <c r="O107" s="80"/>
      <c r="P107" s="81"/>
      <c r="Q107" s="81"/>
      <c r="R107" s="89"/>
      <c r="S107" s="49">
        <v>1</v>
      </c>
      <c r="T107" s="49">
        <v>1</v>
      </c>
      <c r="U107" s="50">
        <v>0</v>
      </c>
      <c r="V107" s="50">
        <v>0</v>
      </c>
      <c r="W107" s="50">
        <v>0.002</v>
      </c>
      <c r="X107" s="50">
        <v>0.999999</v>
      </c>
      <c r="Y107" s="50">
        <v>0</v>
      </c>
      <c r="Z107" s="50" t="s">
        <v>2322</v>
      </c>
      <c r="AA107" s="76">
        <v>107</v>
      </c>
      <c r="AB107" s="76"/>
      <c r="AC107" s="77"/>
      <c r="AD107" s="83" t="s">
        <v>1824</v>
      </c>
      <c r="AE107" s="85" t="s">
        <v>1310</v>
      </c>
      <c r="AF107" s="83" t="s">
        <v>819</v>
      </c>
      <c r="AG107" s="83" t="s">
        <v>716</v>
      </c>
      <c r="AH107" s="83"/>
      <c r="AI107" s="83" t="s">
        <v>2307</v>
      </c>
      <c r="AJ107" s="87">
        <v>43355.85138888889</v>
      </c>
      <c r="AK107" s="85" t="s">
        <v>1927</v>
      </c>
      <c r="AL107" s="85" t="s">
        <v>1310</v>
      </c>
      <c r="AM107" s="83">
        <v>80194</v>
      </c>
      <c r="AN107" s="83">
        <v>2472</v>
      </c>
      <c r="AO107" s="83">
        <v>104900</v>
      </c>
      <c r="AP107" s="83"/>
      <c r="AQ107" s="83"/>
      <c r="AR107" s="83"/>
      <c r="AS107" s="83"/>
      <c r="AT107" s="83"/>
      <c r="AU107" s="83"/>
      <c r="AV107" s="83"/>
      <c r="AW107" s="83" t="str">
        <f>REPLACE(INDEX(GroupVertices[Group],MATCH(Vertices[[#This Row],[Vertex]],GroupVertices[Vertex],0)),1,1,"")</f>
        <v>1</v>
      </c>
      <c r="AX107" s="49">
        <v>0</v>
      </c>
      <c r="AY107" s="50">
        <v>0</v>
      </c>
      <c r="AZ107" s="49">
        <v>0</v>
      </c>
      <c r="BA107" s="50">
        <v>0</v>
      </c>
      <c r="BB107" s="49">
        <v>0</v>
      </c>
      <c r="BC107" s="50">
        <v>0</v>
      </c>
      <c r="BD107" s="49">
        <v>11</v>
      </c>
      <c r="BE107" s="50">
        <v>100</v>
      </c>
      <c r="BF107" s="49">
        <v>11</v>
      </c>
      <c r="BG107" s="49"/>
      <c r="BH107" s="49"/>
      <c r="BI107" s="49"/>
      <c r="BJ107" s="49"/>
      <c r="BK107" s="49"/>
      <c r="BL107" s="49"/>
      <c r="BM107" s="112" t="s">
        <v>3616</v>
      </c>
      <c r="BN107" s="112" t="s">
        <v>3616</v>
      </c>
      <c r="BO107" s="112" t="s">
        <v>4094</v>
      </c>
      <c r="BP107" s="112" t="s">
        <v>4094</v>
      </c>
      <c r="BQ107" s="2"/>
      <c r="BR107" s="3"/>
      <c r="BS107" s="3"/>
      <c r="BT107" s="3"/>
      <c r="BU107" s="3"/>
    </row>
    <row r="108" spans="1:73" ht="135">
      <c r="A108" s="69" t="s">
        <v>321</v>
      </c>
      <c r="B108" s="70"/>
      <c r="C108" s="70"/>
      <c r="D108" s="71">
        <v>1000</v>
      </c>
      <c r="E108" s="73"/>
      <c r="F108" s="103" t="s">
        <v>1928</v>
      </c>
      <c r="G108" s="70"/>
      <c r="H108" s="51" t="s">
        <v>820</v>
      </c>
      <c r="I108" s="75"/>
      <c r="J108" s="75"/>
      <c r="K108" s="51" t="s">
        <v>820</v>
      </c>
      <c r="L108" s="78">
        <v>695.6900396617526</v>
      </c>
      <c r="M108" s="79">
        <v>7810.3408203125</v>
      </c>
      <c r="N108" s="79">
        <v>897.3087158203125</v>
      </c>
      <c r="O108" s="80"/>
      <c r="P108" s="81"/>
      <c r="Q108" s="81"/>
      <c r="R108" s="89"/>
      <c r="S108" s="49">
        <v>1</v>
      </c>
      <c r="T108" s="49">
        <v>1</v>
      </c>
      <c r="U108" s="50">
        <v>0</v>
      </c>
      <c r="V108" s="50">
        <v>0</v>
      </c>
      <c r="W108" s="50">
        <v>0.002</v>
      </c>
      <c r="X108" s="50">
        <v>0.999999</v>
      </c>
      <c r="Y108" s="50">
        <v>0</v>
      </c>
      <c r="Z108" s="50" t="s">
        <v>2322</v>
      </c>
      <c r="AA108" s="76">
        <v>108</v>
      </c>
      <c r="AB108" s="76"/>
      <c r="AC108" s="77"/>
      <c r="AD108" s="83" t="s">
        <v>1824</v>
      </c>
      <c r="AE108" s="85" t="s">
        <v>1311</v>
      </c>
      <c r="AF108" s="83" t="s">
        <v>820</v>
      </c>
      <c r="AG108" s="83" t="s">
        <v>716</v>
      </c>
      <c r="AH108" s="83"/>
      <c r="AI108" s="83" t="s">
        <v>2307</v>
      </c>
      <c r="AJ108" s="87">
        <v>43356.437523148146</v>
      </c>
      <c r="AK108" s="85" t="s">
        <v>1928</v>
      </c>
      <c r="AL108" s="85" t="s">
        <v>1311</v>
      </c>
      <c r="AM108" s="83">
        <v>5587</v>
      </c>
      <c r="AN108" s="83">
        <v>213</v>
      </c>
      <c r="AO108" s="83">
        <v>2109</v>
      </c>
      <c r="AP108" s="83"/>
      <c r="AQ108" s="83"/>
      <c r="AR108" s="83"/>
      <c r="AS108" s="83"/>
      <c r="AT108" s="83"/>
      <c r="AU108" s="83"/>
      <c r="AV108" s="83"/>
      <c r="AW108" s="83" t="str">
        <f>REPLACE(INDEX(GroupVertices[Group],MATCH(Vertices[[#This Row],[Vertex]],GroupVertices[Vertex],0)),1,1,"")</f>
        <v>1</v>
      </c>
      <c r="AX108" s="49">
        <v>1</v>
      </c>
      <c r="AY108" s="50">
        <v>11.11111111111111</v>
      </c>
      <c r="AZ108" s="49">
        <v>0</v>
      </c>
      <c r="BA108" s="50">
        <v>0</v>
      </c>
      <c r="BB108" s="49">
        <v>0</v>
      </c>
      <c r="BC108" s="50">
        <v>0</v>
      </c>
      <c r="BD108" s="49">
        <v>8</v>
      </c>
      <c r="BE108" s="50">
        <v>88.88888888888889</v>
      </c>
      <c r="BF108" s="49">
        <v>9</v>
      </c>
      <c r="BG108" s="49"/>
      <c r="BH108" s="49"/>
      <c r="BI108" s="49"/>
      <c r="BJ108" s="49"/>
      <c r="BK108" s="49" t="s">
        <v>3394</v>
      </c>
      <c r="BL108" s="49" t="s">
        <v>3394</v>
      </c>
      <c r="BM108" s="112" t="s">
        <v>3617</v>
      </c>
      <c r="BN108" s="112" t="s">
        <v>3617</v>
      </c>
      <c r="BO108" s="112" t="s">
        <v>4095</v>
      </c>
      <c r="BP108" s="112" t="s">
        <v>4095</v>
      </c>
      <c r="BQ108" s="2"/>
      <c r="BR108" s="3"/>
      <c r="BS108" s="3"/>
      <c r="BT108" s="3"/>
      <c r="BU108" s="3"/>
    </row>
    <row r="109" spans="1:73" ht="15">
      <c r="A109" s="69" t="s">
        <v>322</v>
      </c>
      <c r="B109" s="70"/>
      <c r="C109" s="70"/>
      <c r="D109" s="71">
        <v>215.82381729200654</v>
      </c>
      <c r="E109" s="73"/>
      <c r="F109" s="103" t="s">
        <v>1929</v>
      </c>
      <c r="G109" s="70"/>
      <c r="H109" s="74" t="s">
        <v>821</v>
      </c>
      <c r="I109" s="75"/>
      <c r="J109" s="75"/>
      <c r="K109" s="74" t="s">
        <v>821</v>
      </c>
      <c r="L109" s="78">
        <v>13.095662151712439</v>
      </c>
      <c r="M109" s="79">
        <v>9309.455078125</v>
      </c>
      <c r="N109" s="79">
        <v>9584.3017578125</v>
      </c>
      <c r="O109" s="80"/>
      <c r="P109" s="81"/>
      <c r="Q109" s="81"/>
      <c r="R109" s="89"/>
      <c r="S109" s="49">
        <v>1</v>
      </c>
      <c r="T109" s="49">
        <v>1</v>
      </c>
      <c r="U109" s="50">
        <v>0</v>
      </c>
      <c r="V109" s="50">
        <v>0</v>
      </c>
      <c r="W109" s="50">
        <v>0.002</v>
      </c>
      <c r="X109" s="50">
        <v>0.999999</v>
      </c>
      <c r="Y109" s="50">
        <v>0</v>
      </c>
      <c r="Z109" s="50" t="s">
        <v>2322</v>
      </c>
      <c r="AA109" s="76">
        <v>109</v>
      </c>
      <c r="AB109" s="76"/>
      <c r="AC109" s="77"/>
      <c r="AD109" s="83" t="s">
        <v>1824</v>
      </c>
      <c r="AE109" s="85" t="s">
        <v>1312</v>
      </c>
      <c r="AF109" s="83" t="s">
        <v>821</v>
      </c>
      <c r="AG109" s="83" t="s">
        <v>716</v>
      </c>
      <c r="AH109" s="83"/>
      <c r="AI109" s="83" t="s">
        <v>2307</v>
      </c>
      <c r="AJ109" s="87">
        <v>43356.572916666664</v>
      </c>
      <c r="AK109" s="85" t="s">
        <v>1929</v>
      </c>
      <c r="AL109" s="85" t="s">
        <v>1312</v>
      </c>
      <c r="AM109" s="83">
        <v>113</v>
      </c>
      <c r="AN109" s="83">
        <v>2</v>
      </c>
      <c r="AO109" s="83">
        <v>85</v>
      </c>
      <c r="AP109" s="83"/>
      <c r="AQ109" s="83"/>
      <c r="AR109" s="83"/>
      <c r="AS109" s="83"/>
      <c r="AT109" s="83"/>
      <c r="AU109" s="83"/>
      <c r="AV109" s="83"/>
      <c r="AW109" s="83" t="str">
        <f>REPLACE(INDEX(GroupVertices[Group],MATCH(Vertices[[#This Row],[Vertex]],GroupVertices[Vertex],0)),1,1,"")</f>
        <v>1</v>
      </c>
      <c r="AX109" s="49">
        <v>1</v>
      </c>
      <c r="AY109" s="50">
        <v>4.3478260869565215</v>
      </c>
      <c r="AZ109" s="49">
        <v>0</v>
      </c>
      <c r="BA109" s="50">
        <v>0</v>
      </c>
      <c r="BB109" s="49">
        <v>0</v>
      </c>
      <c r="BC109" s="50">
        <v>0</v>
      </c>
      <c r="BD109" s="49">
        <v>22</v>
      </c>
      <c r="BE109" s="50">
        <v>95.65217391304348</v>
      </c>
      <c r="BF109" s="49">
        <v>23</v>
      </c>
      <c r="BG109" s="49"/>
      <c r="BH109" s="49"/>
      <c r="BI109" s="49"/>
      <c r="BJ109" s="49"/>
      <c r="BK109" s="49"/>
      <c r="BL109" s="49"/>
      <c r="BM109" s="112" t="s">
        <v>3618</v>
      </c>
      <c r="BN109" s="112" t="s">
        <v>3618</v>
      </c>
      <c r="BO109" s="112" t="s">
        <v>4096</v>
      </c>
      <c r="BP109" s="112" t="s">
        <v>4096</v>
      </c>
      <c r="BQ109" s="2"/>
      <c r="BR109" s="3"/>
      <c r="BS109" s="3"/>
      <c r="BT109" s="3"/>
      <c r="BU109" s="3"/>
    </row>
    <row r="110" spans="1:73" ht="409.5">
      <c r="A110" s="69" t="s">
        <v>323</v>
      </c>
      <c r="B110" s="70"/>
      <c r="C110" s="70"/>
      <c r="D110" s="71">
        <v>274.0619902120718</v>
      </c>
      <c r="E110" s="73"/>
      <c r="F110" s="103" t="s">
        <v>1930</v>
      </c>
      <c r="G110" s="70"/>
      <c r="H110" s="51" t="s">
        <v>822</v>
      </c>
      <c r="I110" s="75"/>
      <c r="J110" s="75"/>
      <c r="K110" s="51" t="s">
        <v>822</v>
      </c>
      <c r="L110" s="78">
        <v>57.61268677193245</v>
      </c>
      <c r="M110" s="79">
        <v>689.5440063476562</v>
      </c>
      <c r="N110" s="79">
        <v>4758.1943359375</v>
      </c>
      <c r="O110" s="80"/>
      <c r="P110" s="81"/>
      <c r="Q110" s="81"/>
      <c r="R110" s="89"/>
      <c r="S110" s="49">
        <v>1</v>
      </c>
      <c r="T110" s="49">
        <v>1</v>
      </c>
      <c r="U110" s="50">
        <v>0</v>
      </c>
      <c r="V110" s="50">
        <v>0</v>
      </c>
      <c r="W110" s="50">
        <v>0.002</v>
      </c>
      <c r="X110" s="50">
        <v>0.999999</v>
      </c>
      <c r="Y110" s="50">
        <v>0</v>
      </c>
      <c r="Z110" s="50" t="s">
        <v>2322</v>
      </c>
      <c r="AA110" s="76">
        <v>110</v>
      </c>
      <c r="AB110" s="76"/>
      <c r="AC110" s="77"/>
      <c r="AD110" s="83" t="s">
        <v>1824</v>
      </c>
      <c r="AE110" s="85" t="s">
        <v>1313</v>
      </c>
      <c r="AF110" s="83" t="s">
        <v>822</v>
      </c>
      <c r="AG110" s="83" t="s">
        <v>716</v>
      </c>
      <c r="AH110" s="83"/>
      <c r="AI110" s="83" t="s">
        <v>2307</v>
      </c>
      <c r="AJ110" s="87">
        <v>43357.4996875</v>
      </c>
      <c r="AK110" s="85" t="s">
        <v>1930</v>
      </c>
      <c r="AL110" s="85" t="s">
        <v>1313</v>
      </c>
      <c r="AM110" s="83">
        <v>470</v>
      </c>
      <c r="AN110" s="83">
        <v>24</v>
      </c>
      <c r="AO110" s="83">
        <v>481</v>
      </c>
      <c r="AP110" s="83"/>
      <c r="AQ110" s="83"/>
      <c r="AR110" s="83"/>
      <c r="AS110" s="83"/>
      <c r="AT110" s="83"/>
      <c r="AU110" s="83"/>
      <c r="AV110" s="83"/>
      <c r="AW110" s="83" t="str">
        <f>REPLACE(INDEX(GroupVertices[Group],MATCH(Vertices[[#This Row],[Vertex]],GroupVertices[Vertex],0)),1,1,"")</f>
        <v>1</v>
      </c>
      <c r="AX110" s="49">
        <v>1</v>
      </c>
      <c r="AY110" s="50">
        <v>1.408450704225352</v>
      </c>
      <c r="AZ110" s="49">
        <v>1</v>
      </c>
      <c r="BA110" s="50">
        <v>1.408450704225352</v>
      </c>
      <c r="BB110" s="49">
        <v>0</v>
      </c>
      <c r="BC110" s="50">
        <v>0</v>
      </c>
      <c r="BD110" s="49">
        <v>69</v>
      </c>
      <c r="BE110" s="50">
        <v>97.1830985915493</v>
      </c>
      <c r="BF110" s="49">
        <v>71</v>
      </c>
      <c r="BG110" s="49"/>
      <c r="BH110" s="49"/>
      <c r="BI110" s="49"/>
      <c r="BJ110" s="49"/>
      <c r="BK110" s="49"/>
      <c r="BL110" s="49"/>
      <c r="BM110" s="112" t="s">
        <v>3619</v>
      </c>
      <c r="BN110" s="112" t="s">
        <v>3619</v>
      </c>
      <c r="BO110" s="112" t="s">
        <v>4097</v>
      </c>
      <c r="BP110" s="112" t="s">
        <v>4097</v>
      </c>
      <c r="BQ110" s="2"/>
      <c r="BR110" s="3"/>
      <c r="BS110" s="3"/>
      <c r="BT110" s="3"/>
      <c r="BU110" s="3"/>
    </row>
    <row r="111" spans="1:73" ht="409.5">
      <c r="A111" s="69" t="s">
        <v>324</v>
      </c>
      <c r="B111" s="70"/>
      <c r="C111" s="70"/>
      <c r="D111" s="71">
        <v>393.9641109298532</v>
      </c>
      <c r="E111" s="73"/>
      <c r="F111" s="103" t="s">
        <v>1931</v>
      </c>
      <c r="G111" s="70"/>
      <c r="H111" s="51" t="s">
        <v>823</v>
      </c>
      <c r="I111" s="75"/>
      <c r="J111" s="75"/>
      <c r="K111" s="51" t="s">
        <v>823</v>
      </c>
      <c r="L111" s="78">
        <v>149.26538451944424</v>
      </c>
      <c r="M111" s="79">
        <v>4062.552978515625</v>
      </c>
      <c r="N111" s="79">
        <v>2345.14111328125</v>
      </c>
      <c r="O111" s="80"/>
      <c r="P111" s="81"/>
      <c r="Q111" s="81"/>
      <c r="R111" s="89"/>
      <c r="S111" s="49">
        <v>1</v>
      </c>
      <c r="T111" s="49">
        <v>1</v>
      </c>
      <c r="U111" s="50">
        <v>0</v>
      </c>
      <c r="V111" s="50">
        <v>0</v>
      </c>
      <c r="W111" s="50">
        <v>0.002</v>
      </c>
      <c r="X111" s="50">
        <v>0.999999</v>
      </c>
      <c r="Y111" s="50">
        <v>0</v>
      </c>
      <c r="Z111" s="50" t="s">
        <v>2322</v>
      </c>
      <c r="AA111" s="76">
        <v>111</v>
      </c>
      <c r="AB111" s="76"/>
      <c r="AC111" s="77"/>
      <c r="AD111" s="83" t="s">
        <v>1824</v>
      </c>
      <c r="AE111" s="85" t="s">
        <v>1314</v>
      </c>
      <c r="AF111" s="83" t="s">
        <v>823</v>
      </c>
      <c r="AG111" s="83" t="s">
        <v>716</v>
      </c>
      <c r="AH111" s="83"/>
      <c r="AI111" s="83" t="s">
        <v>2307</v>
      </c>
      <c r="AJ111" s="87">
        <v>43358.25</v>
      </c>
      <c r="AK111" s="85" t="s">
        <v>1931</v>
      </c>
      <c r="AL111" s="85" t="s">
        <v>1314</v>
      </c>
      <c r="AM111" s="83">
        <v>1205</v>
      </c>
      <c r="AN111" s="83">
        <v>182</v>
      </c>
      <c r="AO111" s="83">
        <v>1679</v>
      </c>
      <c r="AP111" s="83"/>
      <c r="AQ111" s="83"/>
      <c r="AR111" s="83"/>
      <c r="AS111" s="83"/>
      <c r="AT111" s="83"/>
      <c r="AU111" s="83"/>
      <c r="AV111" s="83"/>
      <c r="AW111" s="83" t="str">
        <f>REPLACE(INDEX(GroupVertices[Group],MATCH(Vertices[[#This Row],[Vertex]],GroupVertices[Vertex],0)),1,1,"")</f>
        <v>1</v>
      </c>
      <c r="AX111" s="49">
        <v>1</v>
      </c>
      <c r="AY111" s="50">
        <v>3.0303030303030303</v>
      </c>
      <c r="AZ111" s="49">
        <v>2</v>
      </c>
      <c r="BA111" s="50">
        <v>6.0606060606060606</v>
      </c>
      <c r="BB111" s="49">
        <v>0</v>
      </c>
      <c r="BC111" s="50">
        <v>0</v>
      </c>
      <c r="BD111" s="49">
        <v>30</v>
      </c>
      <c r="BE111" s="50">
        <v>90.9090909090909</v>
      </c>
      <c r="BF111" s="49">
        <v>33</v>
      </c>
      <c r="BG111" s="49"/>
      <c r="BH111" s="49"/>
      <c r="BI111" s="49"/>
      <c r="BJ111" s="49"/>
      <c r="BK111" s="49"/>
      <c r="BL111" s="49"/>
      <c r="BM111" s="112" t="s">
        <v>3620</v>
      </c>
      <c r="BN111" s="112" t="s">
        <v>3620</v>
      </c>
      <c r="BO111" s="112" t="s">
        <v>4098</v>
      </c>
      <c r="BP111" s="112" t="s">
        <v>4098</v>
      </c>
      <c r="BQ111" s="2"/>
      <c r="BR111" s="3"/>
      <c r="BS111" s="3"/>
      <c r="BT111" s="3"/>
      <c r="BU111" s="3"/>
    </row>
    <row r="112" spans="1:73" ht="15">
      <c r="A112" s="69" t="s">
        <v>325</v>
      </c>
      <c r="B112" s="70"/>
      <c r="C112" s="70"/>
      <c r="D112" s="71">
        <v>239.8042414355628</v>
      </c>
      <c r="E112" s="73"/>
      <c r="F112" s="103" t="s">
        <v>1932</v>
      </c>
      <c r="G112" s="70"/>
      <c r="H112" s="74" t="s">
        <v>824</v>
      </c>
      <c r="I112" s="75"/>
      <c r="J112" s="75"/>
      <c r="K112" s="74" t="s">
        <v>824</v>
      </c>
      <c r="L112" s="78">
        <v>31.426201701214797</v>
      </c>
      <c r="M112" s="79">
        <v>4437.33154296875</v>
      </c>
      <c r="N112" s="79">
        <v>7171.248046875</v>
      </c>
      <c r="O112" s="80"/>
      <c r="P112" s="81"/>
      <c r="Q112" s="81"/>
      <c r="R112" s="89"/>
      <c r="S112" s="49">
        <v>1</v>
      </c>
      <c r="T112" s="49">
        <v>1</v>
      </c>
      <c r="U112" s="50">
        <v>0</v>
      </c>
      <c r="V112" s="50">
        <v>0</v>
      </c>
      <c r="W112" s="50">
        <v>0.002</v>
      </c>
      <c r="X112" s="50">
        <v>0.999999</v>
      </c>
      <c r="Y112" s="50">
        <v>0</v>
      </c>
      <c r="Z112" s="50" t="s">
        <v>2322</v>
      </c>
      <c r="AA112" s="76">
        <v>112</v>
      </c>
      <c r="AB112" s="76"/>
      <c r="AC112" s="77"/>
      <c r="AD112" s="83" t="s">
        <v>1824</v>
      </c>
      <c r="AE112" s="85" t="s">
        <v>1315</v>
      </c>
      <c r="AF112" s="83" t="s">
        <v>824</v>
      </c>
      <c r="AG112" s="83" t="s">
        <v>716</v>
      </c>
      <c r="AH112" s="83"/>
      <c r="AI112" s="83" t="s">
        <v>2307</v>
      </c>
      <c r="AJ112" s="87">
        <v>43359.25</v>
      </c>
      <c r="AK112" s="85" t="s">
        <v>1932</v>
      </c>
      <c r="AL112" s="85" t="s">
        <v>1315</v>
      </c>
      <c r="AM112" s="83">
        <v>260</v>
      </c>
      <c r="AN112" s="83">
        <v>7</v>
      </c>
      <c r="AO112" s="83">
        <v>42</v>
      </c>
      <c r="AP112" s="83"/>
      <c r="AQ112" s="83"/>
      <c r="AR112" s="83"/>
      <c r="AS112" s="83"/>
      <c r="AT112" s="83"/>
      <c r="AU112" s="83"/>
      <c r="AV112" s="83"/>
      <c r="AW112" s="83" t="str">
        <f>REPLACE(INDEX(GroupVertices[Group],MATCH(Vertices[[#This Row],[Vertex]],GroupVertices[Vertex],0)),1,1,"")</f>
        <v>1</v>
      </c>
      <c r="AX112" s="49">
        <v>0</v>
      </c>
      <c r="AY112" s="50">
        <v>0</v>
      </c>
      <c r="AZ112" s="49">
        <v>0</v>
      </c>
      <c r="BA112" s="50">
        <v>0</v>
      </c>
      <c r="BB112" s="49">
        <v>0</v>
      </c>
      <c r="BC112" s="50">
        <v>0</v>
      </c>
      <c r="BD112" s="49">
        <v>8</v>
      </c>
      <c r="BE112" s="50">
        <v>100</v>
      </c>
      <c r="BF112" s="49">
        <v>8</v>
      </c>
      <c r="BG112" s="49"/>
      <c r="BH112" s="49"/>
      <c r="BI112" s="49"/>
      <c r="BJ112" s="49"/>
      <c r="BK112" s="49"/>
      <c r="BL112" s="49"/>
      <c r="BM112" s="112" t="s">
        <v>3621</v>
      </c>
      <c r="BN112" s="112" t="s">
        <v>3621</v>
      </c>
      <c r="BO112" s="112" t="s">
        <v>4099</v>
      </c>
      <c r="BP112" s="112" t="s">
        <v>4099</v>
      </c>
      <c r="BQ112" s="2"/>
      <c r="BR112" s="3"/>
      <c r="BS112" s="3"/>
      <c r="BT112" s="3"/>
      <c r="BU112" s="3"/>
    </row>
    <row r="113" spans="1:73" ht="409.5">
      <c r="A113" s="69" t="s">
        <v>326</v>
      </c>
      <c r="B113" s="70"/>
      <c r="C113" s="70"/>
      <c r="D113" s="71">
        <v>284.82871125611746</v>
      </c>
      <c r="E113" s="73"/>
      <c r="F113" s="103" t="s">
        <v>1933</v>
      </c>
      <c r="G113" s="70"/>
      <c r="H113" s="51" t="s">
        <v>825</v>
      </c>
      <c r="I113" s="75"/>
      <c r="J113" s="75"/>
      <c r="K113" s="51" t="s">
        <v>825</v>
      </c>
      <c r="L113" s="78">
        <v>65.84272493701513</v>
      </c>
      <c r="M113" s="79">
        <v>1813.8802490234375</v>
      </c>
      <c r="N113" s="79">
        <v>4275.583984375</v>
      </c>
      <c r="O113" s="80"/>
      <c r="P113" s="81"/>
      <c r="Q113" s="81"/>
      <c r="R113" s="89"/>
      <c r="S113" s="49">
        <v>1</v>
      </c>
      <c r="T113" s="49">
        <v>1</v>
      </c>
      <c r="U113" s="50">
        <v>0</v>
      </c>
      <c r="V113" s="50">
        <v>0</v>
      </c>
      <c r="W113" s="50">
        <v>0.002</v>
      </c>
      <c r="X113" s="50">
        <v>0.999999</v>
      </c>
      <c r="Y113" s="50">
        <v>0</v>
      </c>
      <c r="Z113" s="50" t="s">
        <v>2322</v>
      </c>
      <c r="AA113" s="76">
        <v>113</v>
      </c>
      <c r="AB113" s="76"/>
      <c r="AC113" s="77"/>
      <c r="AD113" s="83" t="s">
        <v>1824</v>
      </c>
      <c r="AE113" s="85" t="s">
        <v>1316</v>
      </c>
      <c r="AF113" s="83" t="s">
        <v>825</v>
      </c>
      <c r="AG113" s="83" t="s">
        <v>716</v>
      </c>
      <c r="AH113" s="83"/>
      <c r="AI113" s="83" t="s">
        <v>2307</v>
      </c>
      <c r="AJ113" s="87">
        <v>43360.68431712963</v>
      </c>
      <c r="AK113" s="85" t="s">
        <v>1933</v>
      </c>
      <c r="AL113" s="85" t="s">
        <v>1316</v>
      </c>
      <c r="AM113" s="83">
        <v>536</v>
      </c>
      <c r="AN113" s="83">
        <v>26</v>
      </c>
      <c r="AO113" s="83">
        <v>535</v>
      </c>
      <c r="AP113" s="83"/>
      <c r="AQ113" s="83"/>
      <c r="AR113" s="83"/>
      <c r="AS113" s="83"/>
      <c r="AT113" s="83"/>
      <c r="AU113" s="83"/>
      <c r="AV113" s="83"/>
      <c r="AW113" s="83" t="str">
        <f>REPLACE(INDEX(GroupVertices[Group],MATCH(Vertices[[#This Row],[Vertex]],GroupVertices[Vertex],0)),1,1,"")</f>
        <v>1</v>
      </c>
      <c r="AX113" s="49">
        <v>0</v>
      </c>
      <c r="AY113" s="50">
        <v>0</v>
      </c>
      <c r="AZ113" s="49">
        <v>0</v>
      </c>
      <c r="BA113" s="50">
        <v>0</v>
      </c>
      <c r="BB113" s="49">
        <v>0</v>
      </c>
      <c r="BC113" s="50">
        <v>0</v>
      </c>
      <c r="BD113" s="49">
        <v>28</v>
      </c>
      <c r="BE113" s="50">
        <v>100</v>
      </c>
      <c r="BF113" s="49">
        <v>28</v>
      </c>
      <c r="BG113" s="49"/>
      <c r="BH113" s="49"/>
      <c r="BI113" s="49"/>
      <c r="BJ113" s="49"/>
      <c r="BK113" s="49"/>
      <c r="BL113" s="49"/>
      <c r="BM113" s="112" t="s">
        <v>3622</v>
      </c>
      <c r="BN113" s="112" t="s">
        <v>3622</v>
      </c>
      <c r="BO113" s="112" t="s">
        <v>4100</v>
      </c>
      <c r="BP113" s="112" t="s">
        <v>4100</v>
      </c>
      <c r="BQ113" s="2"/>
      <c r="BR113" s="3"/>
      <c r="BS113" s="3"/>
      <c r="BT113" s="3"/>
      <c r="BU113" s="3"/>
    </row>
    <row r="114" spans="1:73" ht="409.5">
      <c r="A114" s="69" t="s">
        <v>327</v>
      </c>
      <c r="B114" s="70"/>
      <c r="C114" s="70"/>
      <c r="D114" s="71">
        <v>226.10114192495922</v>
      </c>
      <c r="E114" s="73"/>
      <c r="F114" s="103" t="s">
        <v>1934</v>
      </c>
      <c r="G114" s="70"/>
      <c r="H114" s="51" t="s">
        <v>826</v>
      </c>
      <c r="I114" s="75"/>
      <c r="J114" s="75"/>
      <c r="K114" s="51" t="s">
        <v>826</v>
      </c>
      <c r="L114" s="78">
        <v>20.951607672927736</v>
      </c>
      <c r="M114" s="79">
        <v>7060.783203125</v>
      </c>
      <c r="N114" s="79">
        <v>8619.080078125</v>
      </c>
      <c r="O114" s="80"/>
      <c r="P114" s="81"/>
      <c r="Q114" s="81"/>
      <c r="R114" s="89"/>
      <c r="S114" s="49">
        <v>1</v>
      </c>
      <c r="T114" s="49">
        <v>1</v>
      </c>
      <c r="U114" s="50">
        <v>0</v>
      </c>
      <c r="V114" s="50">
        <v>0</v>
      </c>
      <c r="W114" s="50">
        <v>0.002</v>
      </c>
      <c r="X114" s="50">
        <v>0.999999</v>
      </c>
      <c r="Y114" s="50">
        <v>0</v>
      </c>
      <c r="Z114" s="50" t="s">
        <v>2322</v>
      </c>
      <c r="AA114" s="76">
        <v>114</v>
      </c>
      <c r="AB114" s="76"/>
      <c r="AC114" s="77"/>
      <c r="AD114" s="83" t="s">
        <v>1824</v>
      </c>
      <c r="AE114" s="85" t="s">
        <v>1317</v>
      </c>
      <c r="AF114" s="83" t="s">
        <v>826</v>
      </c>
      <c r="AG114" s="83" t="s">
        <v>716</v>
      </c>
      <c r="AH114" s="83"/>
      <c r="AI114" s="83" t="s">
        <v>2307</v>
      </c>
      <c r="AJ114" s="87">
        <v>43361.89677083334</v>
      </c>
      <c r="AK114" s="85" t="s">
        <v>1934</v>
      </c>
      <c r="AL114" s="85" t="s">
        <v>1317</v>
      </c>
      <c r="AM114" s="83">
        <v>176</v>
      </c>
      <c r="AN114" s="83">
        <v>1</v>
      </c>
      <c r="AO114" s="83">
        <v>38</v>
      </c>
      <c r="AP114" s="83"/>
      <c r="AQ114" s="83"/>
      <c r="AR114" s="83"/>
      <c r="AS114" s="83"/>
      <c r="AT114" s="83"/>
      <c r="AU114" s="83"/>
      <c r="AV114" s="83"/>
      <c r="AW114" s="83" t="str">
        <f>REPLACE(INDEX(GroupVertices[Group],MATCH(Vertices[[#This Row],[Vertex]],GroupVertices[Vertex],0)),1,1,"")</f>
        <v>1</v>
      </c>
      <c r="AX114" s="49">
        <v>3</v>
      </c>
      <c r="AY114" s="50">
        <v>3.409090909090909</v>
      </c>
      <c r="AZ114" s="49">
        <v>1</v>
      </c>
      <c r="BA114" s="50">
        <v>1.1363636363636365</v>
      </c>
      <c r="BB114" s="49">
        <v>0</v>
      </c>
      <c r="BC114" s="50">
        <v>0</v>
      </c>
      <c r="BD114" s="49">
        <v>84</v>
      </c>
      <c r="BE114" s="50">
        <v>95.45454545454545</v>
      </c>
      <c r="BF114" s="49">
        <v>88</v>
      </c>
      <c r="BG114" s="49"/>
      <c r="BH114" s="49"/>
      <c r="BI114" s="49"/>
      <c r="BJ114" s="49"/>
      <c r="BK114" s="49" t="s">
        <v>3444</v>
      </c>
      <c r="BL114" s="49" t="s">
        <v>3444</v>
      </c>
      <c r="BM114" s="112" t="s">
        <v>3623</v>
      </c>
      <c r="BN114" s="112" t="s">
        <v>3623</v>
      </c>
      <c r="BO114" s="112" t="s">
        <v>4101</v>
      </c>
      <c r="BP114" s="112" t="s">
        <v>4101</v>
      </c>
      <c r="BQ114" s="2"/>
      <c r="BR114" s="3"/>
      <c r="BS114" s="3"/>
      <c r="BT114" s="3"/>
      <c r="BU114" s="3"/>
    </row>
    <row r="115" spans="1:73" ht="409.5">
      <c r="A115" s="69" t="s">
        <v>328</v>
      </c>
      <c r="B115" s="70"/>
      <c r="C115" s="70"/>
      <c r="D115" s="71">
        <v>254.32300163132138</v>
      </c>
      <c r="E115" s="73"/>
      <c r="F115" s="103" t="s">
        <v>1935</v>
      </c>
      <c r="G115" s="70"/>
      <c r="H115" s="51" t="s">
        <v>827</v>
      </c>
      <c r="I115" s="75"/>
      <c r="J115" s="75"/>
      <c r="K115" s="51" t="s">
        <v>827</v>
      </c>
      <c r="L115" s="78">
        <v>42.52428346928085</v>
      </c>
      <c r="M115" s="79">
        <v>1813.8802490234375</v>
      </c>
      <c r="N115" s="79">
        <v>5723.416015625</v>
      </c>
      <c r="O115" s="80"/>
      <c r="P115" s="81"/>
      <c r="Q115" s="81"/>
      <c r="R115" s="89"/>
      <c r="S115" s="49">
        <v>1</v>
      </c>
      <c r="T115" s="49">
        <v>1</v>
      </c>
      <c r="U115" s="50">
        <v>0</v>
      </c>
      <c r="V115" s="50">
        <v>0</v>
      </c>
      <c r="W115" s="50">
        <v>0.002</v>
      </c>
      <c r="X115" s="50">
        <v>0.999999</v>
      </c>
      <c r="Y115" s="50">
        <v>0</v>
      </c>
      <c r="Z115" s="50" t="s">
        <v>2322</v>
      </c>
      <c r="AA115" s="76">
        <v>115</v>
      </c>
      <c r="AB115" s="76"/>
      <c r="AC115" s="77"/>
      <c r="AD115" s="83" t="s">
        <v>1824</v>
      </c>
      <c r="AE115" s="85" t="s">
        <v>1318</v>
      </c>
      <c r="AF115" s="83" t="s">
        <v>827</v>
      </c>
      <c r="AG115" s="83" t="s">
        <v>716</v>
      </c>
      <c r="AH115" s="83"/>
      <c r="AI115" s="83" t="s">
        <v>2307</v>
      </c>
      <c r="AJ115" s="87">
        <v>43362.171006944445</v>
      </c>
      <c r="AK115" s="85" t="s">
        <v>1935</v>
      </c>
      <c r="AL115" s="85" t="s">
        <v>1318</v>
      </c>
      <c r="AM115" s="83">
        <v>349</v>
      </c>
      <c r="AN115" s="83">
        <v>12</v>
      </c>
      <c r="AO115" s="83">
        <v>165</v>
      </c>
      <c r="AP115" s="83"/>
      <c r="AQ115" s="83"/>
      <c r="AR115" s="83"/>
      <c r="AS115" s="83"/>
      <c r="AT115" s="83"/>
      <c r="AU115" s="83"/>
      <c r="AV115" s="83"/>
      <c r="AW115" s="83" t="str">
        <f>REPLACE(INDEX(GroupVertices[Group],MATCH(Vertices[[#This Row],[Vertex]],GroupVertices[Vertex],0)),1,1,"")</f>
        <v>1</v>
      </c>
      <c r="AX115" s="49">
        <v>0</v>
      </c>
      <c r="AY115" s="50">
        <v>0</v>
      </c>
      <c r="AZ115" s="49">
        <v>2</v>
      </c>
      <c r="BA115" s="50">
        <v>3.278688524590164</v>
      </c>
      <c r="BB115" s="49">
        <v>0</v>
      </c>
      <c r="BC115" s="50">
        <v>0</v>
      </c>
      <c r="BD115" s="49">
        <v>59</v>
      </c>
      <c r="BE115" s="50">
        <v>96.72131147540983</v>
      </c>
      <c r="BF115" s="49">
        <v>61</v>
      </c>
      <c r="BG115" s="49"/>
      <c r="BH115" s="49"/>
      <c r="BI115" s="49"/>
      <c r="BJ115" s="49"/>
      <c r="BK115" s="49" t="s">
        <v>3390</v>
      </c>
      <c r="BL115" s="49" t="s">
        <v>3390</v>
      </c>
      <c r="BM115" s="112" t="s">
        <v>3624</v>
      </c>
      <c r="BN115" s="112" t="s">
        <v>3624</v>
      </c>
      <c r="BO115" s="112" t="s">
        <v>4102</v>
      </c>
      <c r="BP115" s="112" t="s">
        <v>4102</v>
      </c>
      <c r="BQ115" s="2"/>
      <c r="BR115" s="3"/>
      <c r="BS115" s="3"/>
      <c r="BT115" s="3"/>
      <c r="BU115" s="3"/>
    </row>
    <row r="116" spans="1:73" ht="409.5">
      <c r="A116" s="69" t="s">
        <v>329</v>
      </c>
      <c r="B116" s="70"/>
      <c r="C116" s="70"/>
      <c r="D116" s="71">
        <v>457.58564437194127</v>
      </c>
      <c r="E116" s="73"/>
      <c r="F116" s="103" t="s">
        <v>1936</v>
      </c>
      <c r="G116" s="70"/>
      <c r="H116" s="51" t="s">
        <v>828</v>
      </c>
      <c r="I116" s="75"/>
      <c r="J116" s="75"/>
      <c r="K116" s="51" t="s">
        <v>828</v>
      </c>
      <c r="L116" s="78">
        <v>197.8974282222056</v>
      </c>
      <c r="M116" s="79">
        <v>4812.11083984375</v>
      </c>
      <c r="N116" s="79">
        <v>1862.5308837890625</v>
      </c>
      <c r="O116" s="80"/>
      <c r="P116" s="81"/>
      <c r="Q116" s="81"/>
      <c r="R116" s="89"/>
      <c r="S116" s="49">
        <v>1</v>
      </c>
      <c r="T116" s="49">
        <v>1</v>
      </c>
      <c r="U116" s="50">
        <v>0</v>
      </c>
      <c r="V116" s="50">
        <v>0</v>
      </c>
      <c r="W116" s="50">
        <v>0.002</v>
      </c>
      <c r="X116" s="50">
        <v>0.999999</v>
      </c>
      <c r="Y116" s="50">
        <v>0</v>
      </c>
      <c r="Z116" s="50" t="s">
        <v>2322</v>
      </c>
      <c r="AA116" s="76">
        <v>116</v>
      </c>
      <c r="AB116" s="76"/>
      <c r="AC116" s="77"/>
      <c r="AD116" s="83" t="s">
        <v>1824</v>
      </c>
      <c r="AE116" s="85" t="s">
        <v>1319</v>
      </c>
      <c r="AF116" s="83" t="s">
        <v>828</v>
      </c>
      <c r="AG116" s="83" t="s">
        <v>716</v>
      </c>
      <c r="AH116" s="83"/>
      <c r="AI116" s="83" t="s">
        <v>2307</v>
      </c>
      <c r="AJ116" s="87">
        <v>43362.25</v>
      </c>
      <c r="AK116" s="85" t="s">
        <v>1936</v>
      </c>
      <c r="AL116" s="85" t="s">
        <v>1319</v>
      </c>
      <c r="AM116" s="83">
        <v>1595</v>
      </c>
      <c r="AN116" s="83">
        <v>119</v>
      </c>
      <c r="AO116" s="83">
        <v>1972</v>
      </c>
      <c r="AP116" s="83"/>
      <c r="AQ116" s="83"/>
      <c r="AR116" s="83"/>
      <c r="AS116" s="83"/>
      <c r="AT116" s="83"/>
      <c r="AU116" s="83"/>
      <c r="AV116" s="83"/>
      <c r="AW116" s="83" t="str">
        <f>REPLACE(INDEX(GroupVertices[Group],MATCH(Vertices[[#This Row],[Vertex]],GroupVertices[Vertex],0)),1,1,"")</f>
        <v>1</v>
      </c>
      <c r="AX116" s="49">
        <v>0</v>
      </c>
      <c r="AY116" s="50">
        <v>0</v>
      </c>
      <c r="AZ116" s="49">
        <v>3</v>
      </c>
      <c r="BA116" s="50">
        <v>4.761904761904762</v>
      </c>
      <c r="BB116" s="49">
        <v>0</v>
      </c>
      <c r="BC116" s="50">
        <v>0</v>
      </c>
      <c r="BD116" s="49">
        <v>60</v>
      </c>
      <c r="BE116" s="50">
        <v>95.23809523809524</v>
      </c>
      <c r="BF116" s="49">
        <v>63</v>
      </c>
      <c r="BG116" s="49"/>
      <c r="BH116" s="49"/>
      <c r="BI116" s="49"/>
      <c r="BJ116" s="49"/>
      <c r="BK116" s="49" t="s">
        <v>3390</v>
      </c>
      <c r="BL116" s="49" t="s">
        <v>3390</v>
      </c>
      <c r="BM116" s="112" t="s">
        <v>3625</v>
      </c>
      <c r="BN116" s="112" t="s">
        <v>3625</v>
      </c>
      <c r="BO116" s="112" t="s">
        <v>4103</v>
      </c>
      <c r="BP116" s="112" t="s">
        <v>4103</v>
      </c>
      <c r="BQ116" s="2"/>
      <c r="BR116" s="3"/>
      <c r="BS116" s="3"/>
      <c r="BT116" s="3"/>
      <c r="BU116" s="3"/>
    </row>
    <row r="117" spans="1:73" ht="345">
      <c r="A117" s="69" t="s">
        <v>330</v>
      </c>
      <c r="B117" s="70"/>
      <c r="C117" s="70"/>
      <c r="D117" s="71">
        <v>240.4567699836868</v>
      </c>
      <c r="E117" s="73"/>
      <c r="F117" s="103" t="s">
        <v>1937</v>
      </c>
      <c r="G117" s="70"/>
      <c r="H117" s="51" t="s">
        <v>829</v>
      </c>
      <c r="I117" s="75"/>
      <c r="J117" s="75"/>
      <c r="K117" s="51" t="s">
        <v>829</v>
      </c>
      <c r="L117" s="78">
        <v>31.92499189303799</v>
      </c>
      <c r="M117" s="79">
        <v>5936.44677734375</v>
      </c>
      <c r="N117" s="79">
        <v>7171.248046875</v>
      </c>
      <c r="O117" s="80"/>
      <c r="P117" s="81"/>
      <c r="Q117" s="81"/>
      <c r="R117" s="89"/>
      <c r="S117" s="49">
        <v>1</v>
      </c>
      <c r="T117" s="49">
        <v>1</v>
      </c>
      <c r="U117" s="50">
        <v>0</v>
      </c>
      <c r="V117" s="50">
        <v>0</v>
      </c>
      <c r="W117" s="50">
        <v>0.002</v>
      </c>
      <c r="X117" s="50">
        <v>0.999999</v>
      </c>
      <c r="Y117" s="50">
        <v>0</v>
      </c>
      <c r="Z117" s="50" t="s">
        <v>2322</v>
      </c>
      <c r="AA117" s="76">
        <v>117</v>
      </c>
      <c r="AB117" s="76"/>
      <c r="AC117" s="77"/>
      <c r="AD117" s="83" t="s">
        <v>1824</v>
      </c>
      <c r="AE117" s="85" t="s">
        <v>1320</v>
      </c>
      <c r="AF117" s="83" t="s">
        <v>829</v>
      </c>
      <c r="AG117" s="83" t="s">
        <v>716</v>
      </c>
      <c r="AH117" s="83"/>
      <c r="AI117" s="83" t="s">
        <v>2307</v>
      </c>
      <c r="AJ117" s="87">
        <v>43363.546643518515</v>
      </c>
      <c r="AK117" s="85" t="s">
        <v>1937</v>
      </c>
      <c r="AL117" s="85" t="s">
        <v>1320</v>
      </c>
      <c r="AM117" s="83">
        <v>264</v>
      </c>
      <c r="AN117" s="83">
        <v>36</v>
      </c>
      <c r="AO117" s="83">
        <v>299</v>
      </c>
      <c r="AP117" s="83"/>
      <c r="AQ117" s="83"/>
      <c r="AR117" s="83"/>
      <c r="AS117" s="83"/>
      <c r="AT117" s="83"/>
      <c r="AU117" s="83"/>
      <c r="AV117" s="83"/>
      <c r="AW117" s="83" t="str">
        <f>REPLACE(INDEX(GroupVertices[Group],MATCH(Vertices[[#This Row],[Vertex]],GroupVertices[Vertex],0)),1,1,"")</f>
        <v>1</v>
      </c>
      <c r="AX117" s="49">
        <v>1</v>
      </c>
      <c r="AY117" s="50">
        <v>5.2631578947368425</v>
      </c>
      <c r="AZ117" s="49">
        <v>0</v>
      </c>
      <c r="BA117" s="50">
        <v>0</v>
      </c>
      <c r="BB117" s="49">
        <v>0</v>
      </c>
      <c r="BC117" s="50">
        <v>0</v>
      </c>
      <c r="BD117" s="49">
        <v>18</v>
      </c>
      <c r="BE117" s="50">
        <v>94.73684210526316</v>
      </c>
      <c r="BF117" s="49">
        <v>19</v>
      </c>
      <c r="BG117" s="49"/>
      <c r="BH117" s="49"/>
      <c r="BI117" s="49"/>
      <c r="BJ117" s="49"/>
      <c r="BK117" s="49"/>
      <c r="BL117" s="49"/>
      <c r="BM117" s="112" t="s">
        <v>3626</v>
      </c>
      <c r="BN117" s="112" t="s">
        <v>3626</v>
      </c>
      <c r="BO117" s="112" t="s">
        <v>4104</v>
      </c>
      <c r="BP117" s="112" t="s">
        <v>4104</v>
      </c>
      <c r="BQ117" s="2"/>
      <c r="BR117" s="3"/>
      <c r="BS117" s="3"/>
      <c r="BT117" s="3"/>
      <c r="BU117" s="3"/>
    </row>
    <row r="118" spans="1:73" ht="15">
      <c r="A118" s="69" t="s">
        <v>331</v>
      </c>
      <c r="B118" s="70"/>
      <c r="C118" s="70"/>
      <c r="D118" s="71">
        <v>243.3931484502447</v>
      </c>
      <c r="E118" s="73"/>
      <c r="F118" s="103" t="s">
        <v>1938</v>
      </c>
      <c r="G118" s="70"/>
      <c r="H118" s="74" t="s">
        <v>830</v>
      </c>
      <c r="I118" s="75"/>
      <c r="J118" s="75"/>
      <c r="K118" s="74" t="s">
        <v>830</v>
      </c>
      <c r="L118" s="78">
        <v>34.16954775624236</v>
      </c>
      <c r="M118" s="79">
        <v>1439.1015625</v>
      </c>
      <c r="N118" s="79">
        <v>6688.63720703125</v>
      </c>
      <c r="O118" s="80"/>
      <c r="P118" s="81"/>
      <c r="Q118" s="81"/>
      <c r="R118" s="89"/>
      <c r="S118" s="49">
        <v>1</v>
      </c>
      <c r="T118" s="49">
        <v>1</v>
      </c>
      <c r="U118" s="50">
        <v>0</v>
      </c>
      <c r="V118" s="50">
        <v>0</v>
      </c>
      <c r="W118" s="50">
        <v>0.002</v>
      </c>
      <c r="X118" s="50">
        <v>0.999999</v>
      </c>
      <c r="Y118" s="50">
        <v>0</v>
      </c>
      <c r="Z118" s="50" t="s">
        <v>2322</v>
      </c>
      <c r="AA118" s="76">
        <v>118</v>
      </c>
      <c r="AB118" s="76"/>
      <c r="AC118" s="77"/>
      <c r="AD118" s="83" t="s">
        <v>1824</v>
      </c>
      <c r="AE118" s="85" t="s">
        <v>1321</v>
      </c>
      <c r="AF118" s="83" t="s">
        <v>830</v>
      </c>
      <c r="AG118" s="83" t="s">
        <v>716</v>
      </c>
      <c r="AH118" s="83"/>
      <c r="AI118" s="83" t="s">
        <v>2307</v>
      </c>
      <c r="AJ118" s="87">
        <v>43364.18755787037</v>
      </c>
      <c r="AK118" s="85" t="s">
        <v>1938</v>
      </c>
      <c r="AL118" s="85" t="s">
        <v>1321</v>
      </c>
      <c r="AM118" s="83">
        <v>282</v>
      </c>
      <c r="AN118" s="83">
        <v>3</v>
      </c>
      <c r="AO118" s="83">
        <v>37</v>
      </c>
      <c r="AP118" s="83"/>
      <c r="AQ118" s="83"/>
      <c r="AR118" s="83"/>
      <c r="AS118" s="83"/>
      <c r="AT118" s="83"/>
      <c r="AU118" s="83"/>
      <c r="AV118" s="83"/>
      <c r="AW118" s="83" t="str">
        <f>REPLACE(INDEX(GroupVertices[Group],MATCH(Vertices[[#This Row],[Vertex]],GroupVertices[Vertex],0)),1,1,"")</f>
        <v>1</v>
      </c>
      <c r="AX118" s="49">
        <v>2</v>
      </c>
      <c r="AY118" s="50">
        <v>11.11111111111111</v>
      </c>
      <c r="AZ118" s="49">
        <v>0</v>
      </c>
      <c r="BA118" s="50">
        <v>0</v>
      </c>
      <c r="BB118" s="49">
        <v>0</v>
      </c>
      <c r="BC118" s="50">
        <v>0</v>
      </c>
      <c r="BD118" s="49">
        <v>16</v>
      </c>
      <c r="BE118" s="50">
        <v>88.88888888888889</v>
      </c>
      <c r="BF118" s="49">
        <v>18</v>
      </c>
      <c r="BG118" s="49"/>
      <c r="BH118" s="49"/>
      <c r="BI118" s="49"/>
      <c r="BJ118" s="49"/>
      <c r="BK118" s="49" t="s">
        <v>3445</v>
      </c>
      <c r="BL118" s="49" t="s">
        <v>3445</v>
      </c>
      <c r="BM118" s="112" t="s">
        <v>3627</v>
      </c>
      <c r="BN118" s="112" t="s">
        <v>3627</v>
      </c>
      <c r="BO118" s="112" t="s">
        <v>4105</v>
      </c>
      <c r="BP118" s="112" t="s">
        <v>4105</v>
      </c>
      <c r="BQ118" s="2"/>
      <c r="BR118" s="3"/>
      <c r="BS118" s="3"/>
      <c r="BT118" s="3"/>
      <c r="BU118" s="3"/>
    </row>
    <row r="119" spans="1:73" ht="409.5">
      <c r="A119" s="69" t="s">
        <v>332</v>
      </c>
      <c r="B119" s="70"/>
      <c r="C119" s="70"/>
      <c r="D119" s="71">
        <v>574.7145187601957</v>
      </c>
      <c r="E119" s="73"/>
      <c r="F119" s="103" t="s">
        <v>1939</v>
      </c>
      <c r="G119" s="70"/>
      <c r="H119" s="51" t="s">
        <v>831</v>
      </c>
      <c r="I119" s="75"/>
      <c r="J119" s="75"/>
      <c r="K119" s="51" t="s">
        <v>831</v>
      </c>
      <c r="L119" s="78">
        <v>287.4302676544688</v>
      </c>
      <c r="M119" s="79">
        <v>6311.2255859375</v>
      </c>
      <c r="N119" s="79">
        <v>1379.9197998046875</v>
      </c>
      <c r="O119" s="80"/>
      <c r="P119" s="81"/>
      <c r="Q119" s="81"/>
      <c r="R119" s="89"/>
      <c r="S119" s="49">
        <v>1</v>
      </c>
      <c r="T119" s="49">
        <v>1</v>
      </c>
      <c r="U119" s="50">
        <v>0</v>
      </c>
      <c r="V119" s="50">
        <v>0</v>
      </c>
      <c r="W119" s="50">
        <v>0.002</v>
      </c>
      <c r="X119" s="50">
        <v>0.999999</v>
      </c>
      <c r="Y119" s="50">
        <v>0</v>
      </c>
      <c r="Z119" s="50" t="s">
        <v>2322</v>
      </c>
      <c r="AA119" s="76">
        <v>119</v>
      </c>
      <c r="AB119" s="76"/>
      <c r="AC119" s="77"/>
      <c r="AD119" s="83" t="s">
        <v>1824</v>
      </c>
      <c r="AE119" s="85" t="s">
        <v>1322</v>
      </c>
      <c r="AF119" s="83" t="s">
        <v>831</v>
      </c>
      <c r="AG119" s="83" t="s">
        <v>716</v>
      </c>
      <c r="AH119" s="83"/>
      <c r="AI119" s="83" t="s">
        <v>2307</v>
      </c>
      <c r="AJ119" s="87">
        <v>43364.483148148145</v>
      </c>
      <c r="AK119" s="85" t="s">
        <v>1939</v>
      </c>
      <c r="AL119" s="85" t="s">
        <v>1322</v>
      </c>
      <c r="AM119" s="83">
        <v>2313</v>
      </c>
      <c r="AN119" s="83">
        <v>325</v>
      </c>
      <c r="AO119" s="83">
        <v>8171</v>
      </c>
      <c r="AP119" s="83"/>
      <c r="AQ119" s="83"/>
      <c r="AR119" s="83"/>
      <c r="AS119" s="83"/>
      <c r="AT119" s="83"/>
      <c r="AU119" s="83"/>
      <c r="AV119" s="83"/>
      <c r="AW119" s="83" t="str">
        <f>REPLACE(INDEX(GroupVertices[Group],MATCH(Vertices[[#This Row],[Vertex]],GroupVertices[Vertex],0)),1,1,"")</f>
        <v>1</v>
      </c>
      <c r="AX119" s="49">
        <v>0</v>
      </c>
      <c r="AY119" s="50">
        <v>0</v>
      </c>
      <c r="AZ119" s="49">
        <v>1</v>
      </c>
      <c r="BA119" s="50">
        <v>2.2222222222222223</v>
      </c>
      <c r="BB119" s="49">
        <v>0</v>
      </c>
      <c r="BC119" s="50">
        <v>0</v>
      </c>
      <c r="BD119" s="49">
        <v>44</v>
      </c>
      <c r="BE119" s="50">
        <v>97.77777777777777</v>
      </c>
      <c r="BF119" s="49">
        <v>45</v>
      </c>
      <c r="BG119" s="49"/>
      <c r="BH119" s="49"/>
      <c r="BI119" s="49"/>
      <c r="BJ119" s="49"/>
      <c r="BK119" s="49" t="s">
        <v>3390</v>
      </c>
      <c r="BL119" s="49" t="s">
        <v>3390</v>
      </c>
      <c r="BM119" s="112" t="s">
        <v>3628</v>
      </c>
      <c r="BN119" s="112" t="s">
        <v>3628</v>
      </c>
      <c r="BO119" s="112" t="s">
        <v>4106</v>
      </c>
      <c r="BP119" s="112" t="s">
        <v>4106</v>
      </c>
      <c r="BQ119" s="2"/>
      <c r="BR119" s="3"/>
      <c r="BS119" s="3"/>
      <c r="BT119" s="3"/>
      <c r="BU119" s="3"/>
    </row>
    <row r="120" spans="1:73" ht="405">
      <c r="A120" s="69" t="s">
        <v>333</v>
      </c>
      <c r="B120" s="70"/>
      <c r="C120" s="70"/>
      <c r="D120" s="71">
        <v>262.15334420880913</v>
      </c>
      <c r="E120" s="73"/>
      <c r="F120" s="103" t="s">
        <v>1940</v>
      </c>
      <c r="G120" s="70"/>
      <c r="H120" s="51" t="s">
        <v>832</v>
      </c>
      <c r="I120" s="75"/>
      <c r="J120" s="75"/>
      <c r="K120" s="51" t="s">
        <v>832</v>
      </c>
      <c r="L120" s="78">
        <v>48.509765771159174</v>
      </c>
      <c r="M120" s="79">
        <v>8559.8984375</v>
      </c>
      <c r="N120" s="79">
        <v>5723.416015625</v>
      </c>
      <c r="O120" s="80"/>
      <c r="P120" s="81"/>
      <c r="Q120" s="81"/>
      <c r="R120" s="89"/>
      <c r="S120" s="49">
        <v>1</v>
      </c>
      <c r="T120" s="49">
        <v>1</v>
      </c>
      <c r="U120" s="50">
        <v>0</v>
      </c>
      <c r="V120" s="50">
        <v>0</v>
      </c>
      <c r="W120" s="50">
        <v>0.002</v>
      </c>
      <c r="X120" s="50">
        <v>0.999999</v>
      </c>
      <c r="Y120" s="50">
        <v>0</v>
      </c>
      <c r="Z120" s="50" t="s">
        <v>2322</v>
      </c>
      <c r="AA120" s="76">
        <v>120</v>
      </c>
      <c r="AB120" s="76"/>
      <c r="AC120" s="77"/>
      <c r="AD120" s="83" t="s">
        <v>1824</v>
      </c>
      <c r="AE120" s="85" t="s">
        <v>1323</v>
      </c>
      <c r="AF120" s="83" t="s">
        <v>832</v>
      </c>
      <c r="AG120" s="83" t="s">
        <v>716</v>
      </c>
      <c r="AH120" s="83"/>
      <c r="AI120" s="83" t="s">
        <v>2307</v>
      </c>
      <c r="AJ120" s="87">
        <v>43364.79375</v>
      </c>
      <c r="AK120" s="85" t="s">
        <v>1940</v>
      </c>
      <c r="AL120" s="85" t="s">
        <v>1323</v>
      </c>
      <c r="AM120" s="83">
        <v>397</v>
      </c>
      <c r="AN120" s="83">
        <v>44</v>
      </c>
      <c r="AO120" s="83">
        <v>240</v>
      </c>
      <c r="AP120" s="83"/>
      <c r="AQ120" s="83"/>
      <c r="AR120" s="83"/>
      <c r="AS120" s="83"/>
      <c r="AT120" s="83"/>
      <c r="AU120" s="83"/>
      <c r="AV120" s="83"/>
      <c r="AW120" s="83" t="str">
        <f>REPLACE(INDEX(GroupVertices[Group],MATCH(Vertices[[#This Row],[Vertex]],GroupVertices[Vertex],0)),1,1,"")</f>
        <v>1</v>
      </c>
      <c r="AX120" s="49">
        <v>0</v>
      </c>
      <c r="AY120" s="50">
        <v>0</v>
      </c>
      <c r="AZ120" s="49">
        <v>1</v>
      </c>
      <c r="BA120" s="50">
        <v>4.545454545454546</v>
      </c>
      <c r="BB120" s="49">
        <v>0</v>
      </c>
      <c r="BC120" s="50">
        <v>0</v>
      </c>
      <c r="BD120" s="49">
        <v>21</v>
      </c>
      <c r="BE120" s="50">
        <v>95.45454545454545</v>
      </c>
      <c r="BF120" s="49">
        <v>22</v>
      </c>
      <c r="BG120" s="49"/>
      <c r="BH120" s="49"/>
      <c r="BI120" s="49"/>
      <c r="BJ120" s="49"/>
      <c r="BK120" s="49"/>
      <c r="BL120" s="49"/>
      <c r="BM120" s="112" t="s">
        <v>3629</v>
      </c>
      <c r="BN120" s="112" t="s">
        <v>3629</v>
      </c>
      <c r="BO120" s="112" t="s">
        <v>4107</v>
      </c>
      <c r="BP120" s="112" t="s">
        <v>4107</v>
      </c>
      <c r="BQ120" s="2"/>
      <c r="BR120" s="3"/>
      <c r="BS120" s="3"/>
      <c r="BT120" s="3"/>
      <c r="BU120" s="3"/>
    </row>
    <row r="121" spans="1:73" ht="15">
      <c r="A121" s="69" t="s">
        <v>334</v>
      </c>
      <c r="B121" s="70"/>
      <c r="C121" s="70"/>
      <c r="D121" s="71">
        <v>273.8988580750408</v>
      </c>
      <c r="E121" s="73"/>
      <c r="F121" s="103" t="s">
        <v>1941</v>
      </c>
      <c r="G121" s="70"/>
      <c r="H121" s="74" t="s">
        <v>833</v>
      </c>
      <c r="I121" s="75"/>
      <c r="J121" s="75"/>
      <c r="K121" s="74" t="s">
        <v>833</v>
      </c>
      <c r="L121" s="78">
        <v>57.487989223976655</v>
      </c>
      <c r="M121" s="79">
        <v>314.76519775390625</v>
      </c>
      <c r="N121" s="79">
        <v>4758.1943359375</v>
      </c>
      <c r="O121" s="80"/>
      <c r="P121" s="81"/>
      <c r="Q121" s="81"/>
      <c r="R121" s="89"/>
      <c r="S121" s="49">
        <v>1</v>
      </c>
      <c r="T121" s="49">
        <v>1</v>
      </c>
      <c r="U121" s="50">
        <v>0</v>
      </c>
      <c r="V121" s="50">
        <v>0</v>
      </c>
      <c r="W121" s="50">
        <v>0.002</v>
      </c>
      <c r="X121" s="50">
        <v>0.999999</v>
      </c>
      <c r="Y121" s="50">
        <v>0</v>
      </c>
      <c r="Z121" s="50" t="s">
        <v>2322</v>
      </c>
      <c r="AA121" s="76">
        <v>121</v>
      </c>
      <c r="AB121" s="76"/>
      <c r="AC121" s="77"/>
      <c r="AD121" s="83" t="s">
        <v>1824</v>
      </c>
      <c r="AE121" s="85" t="s">
        <v>1324</v>
      </c>
      <c r="AF121" s="83" t="s">
        <v>833</v>
      </c>
      <c r="AG121" s="83" t="s">
        <v>716</v>
      </c>
      <c r="AH121" s="83"/>
      <c r="AI121" s="83" t="s">
        <v>2307</v>
      </c>
      <c r="AJ121" s="87">
        <v>43364.94646990741</v>
      </c>
      <c r="AK121" s="85" t="s">
        <v>1941</v>
      </c>
      <c r="AL121" s="85" t="s">
        <v>1324</v>
      </c>
      <c r="AM121" s="83">
        <v>469</v>
      </c>
      <c r="AN121" s="83">
        <v>8</v>
      </c>
      <c r="AO121" s="83">
        <v>127</v>
      </c>
      <c r="AP121" s="83"/>
      <c r="AQ121" s="83"/>
      <c r="AR121" s="83"/>
      <c r="AS121" s="83"/>
      <c r="AT121" s="83"/>
      <c r="AU121" s="83"/>
      <c r="AV121" s="83"/>
      <c r="AW121" s="83" t="str">
        <f>REPLACE(INDEX(GroupVertices[Group],MATCH(Vertices[[#This Row],[Vertex]],GroupVertices[Vertex],0)),1,1,"")</f>
        <v>1</v>
      </c>
      <c r="AX121" s="49">
        <v>3</v>
      </c>
      <c r="AY121" s="50">
        <v>16.666666666666668</v>
      </c>
      <c r="AZ121" s="49">
        <v>0</v>
      </c>
      <c r="BA121" s="50">
        <v>0</v>
      </c>
      <c r="BB121" s="49">
        <v>0</v>
      </c>
      <c r="BC121" s="50">
        <v>0</v>
      </c>
      <c r="BD121" s="49">
        <v>15</v>
      </c>
      <c r="BE121" s="50">
        <v>83.33333333333333</v>
      </c>
      <c r="BF121" s="49">
        <v>18</v>
      </c>
      <c r="BG121" s="49"/>
      <c r="BH121" s="49"/>
      <c r="BI121" s="49"/>
      <c r="BJ121" s="49"/>
      <c r="BK121" s="49"/>
      <c r="BL121" s="49"/>
      <c r="BM121" s="112" t="s">
        <v>3630</v>
      </c>
      <c r="BN121" s="112" t="s">
        <v>3630</v>
      </c>
      <c r="BO121" s="112" t="s">
        <v>4108</v>
      </c>
      <c r="BP121" s="112" t="s">
        <v>4108</v>
      </c>
      <c r="BQ121" s="2"/>
      <c r="BR121" s="3"/>
      <c r="BS121" s="3"/>
      <c r="BT121" s="3"/>
      <c r="BU121" s="3"/>
    </row>
    <row r="122" spans="1:73" ht="300">
      <c r="A122" s="69" t="s">
        <v>335</v>
      </c>
      <c r="B122" s="70"/>
      <c r="C122" s="70"/>
      <c r="D122" s="71">
        <v>244.37194127243066</v>
      </c>
      <c r="E122" s="73"/>
      <c r="F122" s="103" t="s">
        <v>1942</v>
      </c>
      <c r="G122" s="70"/>
      <c r="H122" s="51" t="s">
        <v>834</v>
      </c>
      <c r="I122" s="75"/>
      <c r="J122" s="75"/>
      <c r="K122" s="51" t="s">
        <v>834</v>
      </c>
      <c r="L122" s="78">
        <v>34.91773304397715</v>
      </c>
      <c r="M122" s="79">
        <v>2938.216552734375</v>
      </c>
      <c r="N122" s="79">
        <v>6688.63720703125</v>
      </c>
      <c r="O122" s="80"/>
      <c r="P122" s="81"/>
      <c r="Q122" s="81"/>
      <c r="R122" s="89"/>
      <c r="S122" s="49">
        <v>1</v>
      </c>
      <c r="T122" s="49">
        <v>1</v>
      </c>
      <c r="U122" s="50">
        <v>0</v>
      </c>
      <c r="V122" s="50">
        <v>0</v>
      </c>
      <c r="W122" s="50">
        <v>0.002</v>
      </c>
      <c r="X122" s="50">
        <v>0.999999</v>
      </c>
      <c r="Y122" s="50">
        <v>0</v>
      </c>
      <c r="Z122" s="50" t="s">
        <v>2322</v>
      </c>
      <c r="AA122" s="76">
        <v>122</v>
      </c>
      <c r="AB122" s="76"/>
      <c r="AC122" s="77"/>
      <c r="AD122" s="83" t="s">
        <v>1824</v>
      </c>
      <c r="AE122" s="85" t="s">
        <v>1325</v>
      </c>
      <c r="AF122" s="83" t="s">
        <v>834</v>
      </c>
      <c r="AG122" s="83" t="s">
        <v>716</v>
      </c>
      <c r="AH122" s="83"/>
      <c r="AI122" s="83" t="s">
        <v>2307</v>
      </c>
      <c r="AJ122" s="87">
        <v>43365.55138888889</v>
      </c>
      <c r="AK122" s="85" t="s">
        <v>1942</v>
      </c>
      <c r="AL122" s="85" t="s">
        <v>1325</v>
      </c>
      <c r="AM122" s="83">
        <v>288</v>
      </c>
      <c r="AN122" s="83">
        <v>13</v>
      </c>
      <c r="AO122" s="83">
        <v>154</v>
      </c>
      <c r="AP122" s="83"/>
      <c r="AQ122" s="83"/>
      <c r="AR122" s="83"/>
      <c r="AS122" s="83"/>
      <c r="AT122" s="83"/>
      <c r="AU122" s="83"/>
      <c r="AV122" s="83"/>
      <c r="AW122" s="83" t="str">
        <f>REPLACE(INDEX(GroupVertices[Group],MATCH(Vertices[[#This Row],[Vertex]],GroupVertices[Vertex],0)),1,1,"")</f>
        <v>1</v>
      </c>
      <c r="AX122" s="49">
        <v>2</v>
      </c>
      <c r="AY122" s="50">
        <v>9.090909090909092</v>
      </c>
      <c r="AZ122" s="49">
        <v>0</v>
      </c>
      <c r="BA122" s="50">
        <v>0</v>
      </c>
      <c r="BB122" s="49">
        <v>0</v>
      </c>
      <c r="BC122" s="50">
        <v>0</v>
      </c>
      <c r="BD122" s="49">
        <v>20</v>
      </c>
      <c r="BE122" s="50">
        <v>90.9090909090909</v>
      </c>
      <c r="BF122" s="49">
        <v>22</v>
      </c>
      <c r="BG122" s="49"/>
      <c r="BH122" s="49"/>
      <c r="BI122" s="49"/>
      <c r="BJ122" s="49"/>
      <c r="BK122" s="49" t="s">
        <v>3446</v>
      </c>
      <c r="BL122" s="49" t="s">
        <v>3446</v>
      </c>
      <c r="BM122" s="112" t="s">
        <v>3631</v>
      </c>
      <c r="BN122" s="112" t="s">
        <v>3631</v>
      </c>
      <c r="BO122" s="112" t="s">
        <v>4109</v>
      </c>
      <c r="BP122" s="112" t="s">
        <v>4109</v>
      </c>
      <c r="BQ122" s="2"/>
      <c r="BR122" s="3"/>
      <c r="BS122" s="3"/>
      <c r="BT122" s="3"/>
      <c r="BU122" s="3"/>
    </row>
    <row r="123" spans="1:73" ht="409.5">
      <c r="A123" s="69" t="s">
        <v>336</v>
      </c>
      <c r="B123" s="70"/>
      <c r="C123" s="70"/>
      <c r="D123" s="71">
        <v>272.26753670473084</v>
      </c>
      <c r="E123" s="73"/>
      <c r="F123" s="103" t="s">
        <v>1943</v>
      </c>
      <c r="G123" s="70"/>
      <c r="H123" s="51" t="s">
        <v>835</v>
      </c>
      <c r="I123" s="75"/>
      <c r="J123" s="75"/>
      <c r="K123" s="51" t="s">
        <v>835</v>
      </c>
      <c r="L123" s="78">
        <v>56.241013744418666</v>
      </c>
      <c r="M123" s="79">
        <v>8185.11962890625</v>
      </c>
      <c r="N123" s="79">
        <v>5240.8056640625</v>
      </c>
      <c r="O123" s="80"/>
      <c r="P123" s="81"/>
      <c r="Q123" s="81"/>
      <c r="R123" s="89"/>
      <c r="S123" s="49">
        <v>1</v>
      </c>
      <c r="T123" s="49">
        <v>1</v>
      </c>
      <c r="U123" s="50">
        <v>0</v>
      </c>
      <c r="V123" s="50">
        <v>0</v>
      </c>
      <c r="W123" s="50">
        <v>0.002</v>
      </c>
      <c r="X123" s="50">
        <v>0.999999</v>
      </c>
      <c r="Y123" s="50">
        <v>0</v>
      </c>
      <c r="Z123" s="50" t="s">
        <v>2322</v>
      </c>
      <c r="AA123" s="76">
        <v>123</v>
      </c>
      <c r="AB123" s="76"/>
      <c r="AC123" s="77"/>
      <c r="AD123" s="83" t="s">
        <v>1824</v>
      </c>
      <c r="AE123" s="85" t="s">
        <v>1326</v>
      </c>
      <c r="AF123" s="83" t="s">
        <v>835</v>
      </c>
      <c r="AG123" s="83" t="s">
        <v>716</v>
      </c>
      <c r="AH123" s="83"/>
      <c r="AI123" s="83" t="s">
        <v>2307</v>
      </c>
      <c r="AJ123" s="87">
        <v>43365.77789351852</v>
      </c>
      <c r="AK123" s="85" t="s">
        <v>1943</v>
      </c>
      <c r="AL123" s="85" t="s">
        <v>1326</v>
      </c>
      <c r="AM123" s="83">
        <v>459</v>
      </c>
      <c r="AN123" s="83">
        <v>13</v>
      </c>
      <c r="AO123" s="83">
        <v>101</v>
      </c>
      <c r="AP123" s="83"/>
      <c r="AQ123" s="83"/>
      <c r="AR123" s="83"/>
      <c r="AS123" s="83"/>
      <c r="AT123" s="83"/>
      <c r="AU123" s="83"/>
      <c r="AV123" s="83"/>
      <c r="AW123" s="83" t="str">
        <f>REPLACE(INDEX(GroupVertices[Group],MATCH(Vertices[[#This Row],[Vertex]],GroupVertices[Vertex],0)),1,1,"")</f>
        <v>1</v>
      </c>
      <c r="AX123" s="49">
        <v>2</v>
      </c>
      <c r="AY123" s="50">
        <v>6.896551724137931</v>
      </c>
      <c r="AZ123" s="49">
        <v>0</v>
      </c>
      <c r="BA123" s="50">
        <v>0</v>
      </c>
      <c r="BB123" s="49">
        <v>0</v>
      </c>
      <c r="BC123" s="50">
        <v>0</v>
      </c>
      <c r="BD123" s="49">
        <v>27</v>
      </c>
      <c r="BE123" s="50">
        <v>93.10344827586206</v>
      </c>
      <c r="BF123" s="49">
        <v>29</v>
      </c>
      <c r="BG123" s="49"/>
      <c r="BH123" s="49"/>
      <c r="BI123" s="49"/>
      <c r="BJ123" s="49"/>
      <c r="BK123" s="49" t="s">
        <v>3447</v>
      </c>
      <c r="BL123" s="49" t="s">
        <v>3447</v>
      </c>
      <c r="BM123" s="112" t="s">
        <v>3632</v>
      </c>
      <c r="BN123" s="112" t="s">
        <v>3632</v>
      </c>
      <c r="BO123" s="112" t="s">
        <v>4110</v>
      </c>
      <c r="BP123" s="112" t="s">
        <v>4110</v>
      </c>
      <c r="BQ123" s="2"/>
      <c r="BR123" s="3"/>
      <c r="BS123" s="3"/>
      <c r="BT123" s="3"/>
      <c r="BU123" s="3"/>
    </row>
    <row r="124" spans="1:73" ht="409.5">
      <c r="A124" s="69" t="s">
        <v>337</v>
      </c>
      <c r="B124" s="70"/>
      <c r="C124" s="70"/>
      <c r="D124" s="71">
        <v>229.03752039151712</v>
      </c>
      <c r="E124" s="73"/>
      <c r="F124" s="103" t="s">
        <v>1936</v>
      </c>
      <c r="G124" s="70"/>
      <c r="H124" s="51" t="s">
        <v>836</v>
      </c>
      <c r="I124" s="75"/>
      <c r="J124" s="75"/>
      <c r="K124" s="51" t="s">
        <v>836</v>
      </c>
      <c r="L124" s="78">
        <v>23.196163536132104</v>
      </c>
      <c r="M124" s="79">
        <v>2188.6591796875</v>
      </c>
      <c r="N124" s="79">
        <v>8136.46875</v>
      </c>
      <c r="O124" s="80"/>
      <c r="P124" s="81"/>
      <c r="Q124" s="81"/>
      <c r="R124" s="89"/>
      <c r="S124" s="49">
        <v>1</v>
      </c>
      <c r="T124" s="49">
        <v>1</v>
      </c>
      <c r="U124" s="50">
        <v>0</v>
      </c>
      <c r="V124" s="50">
        <v>0</v>
      </c>
      <c r="W124" s="50">
        <v>0.002</v>
      </c>
      <c r="X124" s="50">
        <v>0.999999</v>
      </c>
      <c r="Y124" s="50">
        <v>0</v>
      </c>
      <c r="Z124" s="50" t="s">
        <v>2322</v>
      </c>
      <c r="AA124" s="76">
        <v>124</v>
      </c>
      <c r="AB124" s="76"/>
      <c r="AC124" s="77"/>
      <c r="AD124" s="83" t="s">
        <v>1824</v>
      </c>
      <c r="AE124" s="85" t="s">
        <v>1327</v>
      </c>
      <c r="AF124" s="83" t="s">
        <v>836</v>
      </c>
      <c r="AG124" s="83" t="s">
        <v>716</v>
      </c>
      <c r="AH124" s="83"/>
      <c r="AI124" s="83" t="s">
        <v>2307</v>
      </c>
      <c r="AJ124" s="87">
        <v>43366.229166666664</v>
      </c>
      <c r="AK124" s="85" t="s">
        <v>1936</v>
      </c>
      <c r="AL124" s="85" t="s">
        <v>1327</v>
      </c>
      <c r="AM124" s="83">
        <v>194</v>
      </c>
      <c r="AN124" s="83">
        <v>33</v>
      </c>
      <c r="AO124" s="83">
        <v>392</v>
      </c>
      <c r="AP124" s="83"/>
      <c r="AQ124" s="83"/>
      <c r="AR124" s="83"/>
      <c r="AS124" s="83"/>
      <c r="AT124" s="83"/>
      <c r="AU124" s="83"/>
      <c r="AV124" s="83"/>
      <c r="AW124" s="83" t="str">
        <f>REPLACE(INDEX(GroupVertices[Group],MATCH(Vertices[[#This Row],[Vertex]],GroupVertices[Vertex],0)),1,1,"")</f>
        <v>1</v>
      </c>
      <c r="AX124" s="49">
        <v>1</v>
      </c>
      <c r="AY124" s="50">
        <v>2.5</v>
      </c>
      <c r="AZ124" s="49">
        <v>2</v>
      </c>
      <c r="BA124" s="50">
        <v>5</v>
      </c>
      <c r="BB124" s="49">
        <v>0</v>
      </c>
      <c r="BC124" s="50">
        <v>0</v>
      </c>
      <c r="BD124" s="49">
        <v>37</v>
      </c>
      <c r="BE124" s="50">
        <v>92.5</v>
      </c>
      <c r="BF124" s="49">
        <v>40</v>
      </c>
      <c r="BG124" s="49"/>
      <c r="BH124" s="49"/>
      <c r="BI124" s="49"/>
      <c r="BJ124" s="49"/>
      <c r="BK124" s="49" t="s">
        <v>3390</v>
      </c>
      <c r="BL124" s="49" t="s">
        <v>3390</v>
      </c>
      <c r="BM124" s="112" t="s">
        <v>3633</v>
      </c>
      <c r="BN124" s="112" t="s">
        <v>3633</v>
      </c>
      <c r="BO124" s="112" t="s">
        <v>4111</v>
      </c>
      <c r="BP124" s="112" t="s">
        <v>4111</v>
      </c>
      <c r="BQ124" s="2"/>
      <c r="BR124" s="3"/>
      <c r="BS124" s="3"/>
      <c r="BT124" s="3"/>
      <c r="BU124" s="3"/>
    </row>
    <row r="125" spans="1:73" ht="270">
      <c r="A125" s="69" t="s">
        <v>338</v>
      </c>
      <c r="B125" s="70"/>
      <c r="C125" s="70"/>
      <c r="D125" s="71">
        <v>222.67536704730833</v>
      </c>
      <c r="E125" s="73"/>
      <c r="F125" s="103" t="s">
        <v>1944</v>
      </c>
      <c r="G125" s="70"/>
      <c r="H125" s="51" t="s">
        <v>837</v>
      </c>
      <c r="I125" s="75"/>
      <c r="J125" s="75"/>
      <c r="K125" s="51" t="s">
        <v>837</v>
      </c>
      <c r="L125" s="78">
        <v>18.33295916585597</v>
      </c>
      <c r="M125" s="79">
        <v>9309.455078125</v>
      </c>
      <c r="N125" s="79">
        <v>9101.69140625</v>
      </c>
      <c r="O125" s="80"/>
      <c r="P125" s="81"/>
      <c r="Q125" s="81"/>
      <c r="R125" s="89"/>
      <c r="S125" s="49">
        <v>1</v>
      </c>
      <c r="T125" s="49">
        <v>1</v>
      </c>
      <c r="U125" s="50">
        <v>0</v>
      </c>
      <c r="V125" s="50">
        <v>0</v>
      </c>
      <c r="W125" s="50">
        <v>0.002</v>
      </c>
      <c r="X125" s="50">
        <v>0.999999</v>
      </c>
      <c r="Y125" s="50">
        <v>0</v>
      </c>
      <c r="Z125" s="50" t="s">
        <v>2322</v>
      </c>
      <c r="AA125" s="76">
        <v>125</v>
      </c>
      <c r="AB125" s="76"/>
      <c r="AC125" s="77"/>
      <c r="AD125" s="83" t="s">
        <v>1824</v>
      </c>
      <c r="AE125" s="85" t="s">
        <v>1328</v>
      </c>
      <c r="AF125" s="83" t="s">
        <v>837</v>
      </c>
      <c r="AG125" s="83" t="s">
        <v>716</v>
      </c>
      <c r="AH125" s="83"/>
      <c r="AI125" s="83" t="s">
        <v>2307</v>
      </c>
      <c r="AJ125" s="87">
        <v>43367.41849537037</v>
      </c>
      <c r="AK125" s="85" t="s">
        <v>1944</v>
      </c>
      <c r="AL125" s="85" t="s">
        <v>1328</v>
      </c>
      <c r="AM125" s="83">
        <v>155</v>
      </c>
      <c r="AN125" s="83">
        <v>8</v>
      </c>
      <c r="AO125" s="83">
        <v>35</v>
      </c>
      <c r="AP125" s="83"/>
      <c r="AQ125" s="83"/>
      <c r="AR125" s="83"/>
      <c r="AS125" s="83"/>
      <c r="AT125" s="83"/>
      <c r="AU125" s="83"/>
      <c r="AV125" s="83"/>
      <c r="AW125" s="83" t="str">
        <f>REPLACE(INDEX(GroupVertices[Group],MATCH(Vertices[[#This Row],[Vertex]],GroupVertices[Vertex],0)),1,1,"")</f>
        <v>1</v>
      </c>
      <c r="AX125" s="49">
        <v>0</v>
      </c>
      <c r="AY125" s="50">
        <v>0</v>
      </c>
      <c r="AZ125" s="49">
        <v>0</v>
      </c>
      <c r="BA125" s="50">
        <v>0</v>
      </c>
      <c r="BB125" s="49">
        <v>0</v>
      </c>
      <c r="BC125" s="50">
        <v>0</v>
      </c>
      <c r="BD125" s="49">
        <v>20</v>
      </c>
      <c r="BE125" s="50">
        <v>100</v>
      </c>
      <c r="BF125" s="49">
        <v>20</v>
      </c>
      <c r="BG125" s="49"/>
      <c r="BH125" s="49"/>
      <c r="BI125" s="49"/>
      <c r="BJ125" s="49"/>
      <c r="BK125" s="49" t="s">
        <v>3394</v>
      </c>
      <c r="BL125" s="49" t="s">
        <v>3394</v>
      </c>
      <c r="BM125" s="112" t="s">
        <v>3634</v>
      </c>
      <c r="BN125" s="112" t="s">
        <v>3634</v>
      </c>
      <c r="BO125" s="112" t="s">
        <v>4112</v>
      </c>
      <c r="BP125" s="112" t="s">
        <v>4112</v>
      </c>
      <c r="BQ125" s="2"/>
      <c r="BR125" s="3"/>
      <c r="BS125" s="3"/>
      <c r="BT125" s="3"/>
      <c r="BU125" s="3"/>
    </row>
    <row r="126" spans="1:73" ht="409.5">
      <c r="A126" s="69" t="s">
        <v>339</v>
      </c>
      <c r="B126" s="70"/>
      <c r="C126" s="70"/>
      <c r="D126" s="71">
        <v>249.42903752039152</v>
      </c>
      <c r="E126" s="73"/>
      <c r="F126" s="103" t="s">
        <v>1945</v>
      </c>
      <c r="G126" s="70"/>
      <c r="H126" s="51" t="s">
        <v>838</v>
      </c>
      <c r="I126" s="75"/>
      <c r="J126" s="75"/>
      <c r="K126" s="51" t="s">
        <v>838</v>
      </c>
      <c r="L126" s="78">
        <v>38.7833570306069</v>
      </c>
      <c r="M126" s="79">
        <v>2188.6591796875</v>
      </c>
      <c r="N126" s="79">
        <v>6206.02685546875</v>
      </c>
      <c r="O126" s="80"/>
      <c r="P126" s="81"/>
      <c r="Q126" s="81"/>
      <c r="R126" s="89"/>
      <c r="S126" s="49">
        <v>1</v>
      </c>
      <c r="T126" s="49">
        <v>1</v>
      </c>
      <c r="U126" s="50">
        <v>0</v>
      </c>
      <c r="V126" s="50">
        <v>0</v>
      </c>
      <c r="W126" s="50">
        <v>0.002</v>
      </c>
      <c r="X126" s="50">
        <v>0.999999</v>
      </c>
      <c r="Y126" s="50">
        <v>0</v>
      </c>
      <c r="Z126" s="50" t="s">
        <v>2322</v>
      </c>
      <c r="AA126" s="76">
        <v>126</v>
      </c>
      <c r="AB126" s="76"/>
      <c r="AC126" s="77"/>
      <c r="AD126" s="83" t="s">
        <v>1824</v>
      </c>
      <c r="AE126" s="85" t="s">
        <v>1329</v>
      </c>
      <c r="AF126" s="83" t="s">
        <v>838</v>
      </c>
      <c r="AG126" s="83" t="s">
        <v>716</v>
      </c>
      <c r="AH126" s="83"/>
      <c r="AI126" s="83" t="s">
        <v>2307</v>
      </c>
      <c r="AJ126" s="87">
        <v>43367.587013888886</v>
      </c>
      <c r="AK126" s="85" t="s">
        <v>1945</v>
      </c>
      <c r="AL126" s="85" t="s">
        <v>1329</v>
      </c>
      <c r="AM126" s="83">
        <v>319</v>
      </c>
      <c r="AN126" s="83">
        <v>21</v>
      </c>
      <c r="AO126" s="83">
        <v>36</v>
      </c>
      <c r="AP126" s="83"/>
      <c r="AQ126" s="83"/>
      <c r="AR126" s="83"/>
      <c r="AS126" s="83"/>
      <c r="AT126" s="83"/>
      <c r="AU126" s="83"/>
      <c r="AV126" s="83"/>
      <c r="AW126" s="83" t="str">
        <f>REPLACE(INDEX(GroupVertices[Group],MATCH(Vertices[[#This Row],[Vertex]],GroupVertices[Vertex],0)),1,1,"")</f>
        <v>1</v>
      </c>
      <c r="AX126" s="49">
        <v>1</v>
      </c>
      <c r="AY126" s="50">
        <v>2.272727272727273</v>
      </c>
      <c r="AZ126" s="49">
        <v>2</v>
      </c>
      <c r="BA126" s="50">
        <v>4.545454545454546</v>
      </c>
      <c r="BB126" s="49">
        <v>0</v>
      </c>
      <c r="BC126" s="50">
        <v>0</v>
      </c>
      <c r="BD126" s="49">
        <v>41</v>
      </c>
      <c r="BE126" s="50">
        <v>93.18181818181819</v>
      </c>
      <c r="BF126" s="49">
        <v>44</v>
      </c>
      <c r="BG126" s="49"/>
      <c r="BH126" s="49"/>
      <c r="BI126" s="49"/>
      <c r="BJ126" s="49"/>
      <c r="BK126" s="49"/>
      <c r="BL126" s="49"/>
      <c r="BM126" s="112" t="s">
        <v>3635</v>
      </c>
      <c r="BN126" s="112" t="s">
        <v>3635</v>
      </c>
      <c r="BO126" s="112" t="s">
        <v>4113</v>
      </c>
      <c r="BP126" s="112" t="s">
        <v>4113</v>
      </c>
      <c r="BQ126" s="2"/>
      <c r="BR126" s="3"/>
      <c r="BS126" s="3"/>
      <c r="BT126" s="3"/>
      <c r="BU126" s="3"/>
    </row>
    <row r="127" spans="1:73" ht="330">
      <c r="A127" s="69" t="s">
        <v>340</v>
      </c>
      <c r="B127" s="70"/>
      <c r="C127" s="70"/>
      <c r="D127" s="71">
        <v>250.40783034257748</v>
      </c>
      <c r="E127" s="73"/>
      <c r="F127" s="103" t="s">
        <v>1946</v>
      </c>
      <c r="G127" s="70"/>
      <c r="H127" s="51" t="s">
        <v>839</v>
      </c>
      <c r="I127" s="75"/>
      <c r="J127" s="75"/>
      <c r="K127" s="51" t="s">
        <v>839</v>
      </c>
      <c r="L127" s="78">
        <v>39.53154231834169</v>
      </c>
      <c r="M127" s="79">
        <v>3687.774169921875</v>
      </c>
      <c r="N127" s="79">
        <v>6206.02685546875</v>
      </c>
      <c r="O127" s="80"/>
      <c r="P127" s="81"/>
      <c r="Q127" s="81"/>
      <c r="R127" s="89"/>
      <c r="S127" s="49">
        <v>1</v>
      </c>
      <c r="T127" s="49">
        <v>1</v>
      </c>
      <c r="U127" s="50">
        <v>0</v>
      </c>
      <c r="V127" s="50">
        <v>0</v>
      </c>
      <c r="W127" s="50">
        <v>0.002</v>
      </c>
      <c r="X127" s="50">
        <v>0.999999</v>
      </c>
      <c r="Y127" s="50">
        <v>0</v>
      </c>
      <c r="Z127" s="50" t="s">
        <v>2322</v>
      </c>
      <c r="AA127" s="76">
        <v>127</v>
      </c>
      <c r="AB127" s="76"/>
      <c r="AC127" s="77"/>
      <c r="AD127" s="83" t="s">
        <v>1824</v>
      </c>
      <c r="AE127" s="85" t="s">
        <v>1330</v>
      </c>
      <c r="AF127" s="83" t="s">
        <v>839</v>
      </c>
      <c r="AG127" s="83" t="s">
        <v>716</v>
      </c>
      <c r="AH127" s="83"/>
      <c r="AI127" s="83" t="s">
        <v>2307</v>
      </c>
      <c r="AJ127" s="87">
        <v>43367.80486111111</v>
      </c>
      <c r="AK127" s="85" t="s">
        <v>1946</v>
      </c>
      <c r="AL127" s="85" t="s">
        <v>1330</v>
      </c>
      <c r="AM127" s="83">
        <v>325</v>
      </c>
      <c r="AN127" s="83">
        <v>51</v>
      </c>
      <c r="AO127" s="83">
        <v>459</v>
      </c>
      <c r="AP127" s="83"/>
      <c r="AQ127" s="83"/>
      <c r="AR127" s="83"/>
      <c r="AS127" s="83"/>
      <c r="AT127" s="83"/>
      <c r="AU127" s="83"/>
      <c r="AV127" s="83"/>
      <c r="AW127" s="83" t="str">
        <f>REPLACE(INDEX(GroupVertices[Group],MATCH(Vertices[[#This Row],[Vertex]],GroupVertices[Vertex],0)),1,1,"")</f>
        <v>1</v>
      </c>
      <c r="AX127" s="49">
        <v>0</v>
      </c>
      <c r="AY127" s="50">
        <v>0</v>
      </c>
      <c r="AZ127" s="49">
        <v>1</v>
      </c>
      <c r="BA127" s="50">
        <v>4.545454545454546</v>
      </c>
      <c r="BB127" s="49">
        <v>0</v>
      </c>
      <c r="BC127" s="50">
        <v>0</v>
      </c>
      <c r="BD127" s="49">
        <v>21</v>
      </c>
      <c r="BE127" s="50">
        <v>95.45454545454545</v>
      </c>
      <c r="BF127" s="49">
        <v>22</v>
      </c>
      <c r="BG127" s="49"/>
      <c r="BH127" s="49"/>
      <c r="BI127" s="49"/>
      <c r="BJ127" s="49"/>
      <c r="BK127" s="49"/>
      <c r="BL127" s="49"/>
      <c r="BM127" s="112" t="s">
        <v>3636</v>
      </c>
      <c r="BN127" s="112" t="s">
        <v>3636</v>
      </c>
      <c r="BO127" s="112" t="s">
        <v>4114</v>
      </c>
      <c r="BP127" s="112" t="s">
        <v>4114</v>
      </c>
      <c r="BQ127" s="2"/>
      <c r="BR127" s="3"/>
      <c r="BS127" s="3"/>
      <c r="BT127" s="3"/>
      <c r="BU127" s="3"/>
    </row>
    <row r="128" spans="1:73" ht="15">
      <c r="A128" s="69" t="s">
        <v>341</v>
      </c>
      <c r="B128" s="70"/>
      <c r="C128" s="70"/>
      <c r="D128" s="71">
        <v>446.49265905383356</v>
      </c>
      <c r="E128" s="73"/>
      <c r="F128" s="103" t="s">
        <v>1947</v>
      </c>
      <c r="G128" s="70"/>
      <c r="H128" s="74" t="s">
        <v>840</v>
      </c>
      <c r="I128" s="75"/>
      <c r="J128" s="75"/>
      <c r="K128" s="74" t="s">
        <v>840</v>
      </c>
      <c r="L128" s="78">
        <v>189.4179949612113</v>
      </c>
      <c r="M128" s="79">
        <v>2188.6591796875</v>
      </c>
      <c r="N128" s="79">
        <v>1862.5308837890625</v>
      </c>
      <c r="O128" s="80"/>
      <c r="P128" s="81"/>
      <c r="Q128" s="81"/>
      <c r="R128" s="89"/>
      <c r="S128" s="49">
        <v>1</v>
      </c>
      <c r="T128" s="49">
        <v>1</v>
      </c>
      <c r="U128" s="50">
        <v>0</v>
      </c>
      <c r="V128" s="50">
        <v>0</v>
      </c>
      <c r="W128" s="50">
        <v>0.002</v>
      </c>
      <c r="X128" s="50">
        <v>0.999999</v>
      </c>
      <c r="Y128" s="50">
        <v>0</v>
      </c>
      <c r="Z128" s="50" t="s">
        <v>2322</v>
      </c>
      <c r="AA128" s="76">
        <v>128</v>
      </c>
      <c r="AB128" s="76"/>
      <c r="AC128" s="77"/>
      <c r="AD128" s="83" t="s">
        <v>1824</v>
      </c>
      <c r="AE128" s="85" t="s">
        <v>1331</v>
      </c>
      <c r="AF128" s="83" t="s">
        <v>840</v>
      </c>
      <c r="AG128" s="83" t="s">
        <v>716</v>
      </c>
      <c r="AH128" s="83"/>
      <c r="AI128" s="83" t="s">
        <v>2307</v>
      </c>
      <c r="AJ128" s="87">
        <v>43368.02476851852</v>
      </c>
      <c r="AK128" s="85" t="s">
        <v>1947</v>
      </c>
      <c r="AL128" s="85" t="s">
        <v>1331</v>
      </c>
      <c r="AM128" s="83">
        <v>1527</v>
      </c>
      <c r="AN128" s="83">
        <v>393</v>
      </c>
      <c r="AO128" s="83">
        <v>1199</v>
      </c>
      <c r="AP128" s="83"/>
      <c r="AQ128" s="83"/>
      <c r="AR128" s="83"/>
      <c r="AS128" s="83"/>
      <c r="AT128" s="83"/>
      <c r="AU128" s="83"/>
      <c r="AV128" s="83"/>
      <c r="AW128" s="83" t="str">
        <f>REPLACE(INDEX(GroupVertices[Group],MATCH(Vertices[[#This Row],[Vertex]],GroupVertices[Vertex],0)),1,1,"")</f>
        <v>1</v>
      </c>
      <c r="AX128" s="49">
        <v>2</v>
      </c>
      <c r="AY128" s="50">
        <v>7.407407407407407</v>
      </c>
      <c r="AZ128" s="49">
        <v>0</v>
      </c>
      <c r="BA128" s="50">
        <v>0</v>
      </c>
      <c r="BB128" s="49">
        <v>0</v>
      </c>
      <c r="BC128" s="50">
        <v>0</v>
      </c>
      <c r="BD128" s="49">
        <v>25</v>
      </c>
      <c r="BE128" s="50">
        <v>92.5925925925926</v>
      </c>
      <c r="BF128" s="49">
        <v>27</v>
      </c>
      <c r="BG128" s="49"/>
      <c r="BH128" s="49"/>
      <c r="BI128" s="49"/>
      <c r="BJ128" s="49"/>
      <c r="BK128" s="49" t="s">
        <v>3390</v>
      </c>
      <c r="BL128" s="49" t="s">
        <v>3390</v>
      </c>
      <c r="BM128" s="112" t="s">
        <v>3637</v>
      </c>
      <c r="BN128" s="112" t="s">
        <v>3637</v>
      </c>
      <c r="BO128" s="112" t="s">
        <v>4115</v>
      </c>
      <c r="BP128" s="112" t="s">
        <v>4115</v>
      </c>
      <c r="BQ128" s="2"/>
      <c r="BR128" s="3"/>
      <c r="BS128" s="3"/>
      <c r="BT128" s="3"/>
      <c r="BU128" s="3"/>
    </row>
    <row r="129" spans="1:73" ht="409.5">
      <c r="A129" s="69" t="s">
        <v>342</v>
      </c>
      <c r="B129" s="70"/>
      <c r="C129" s="70"/>
      <c r="D129" s="71">
        <v>403.26264274061987</v>
      </c>
      <c r="E129" s="73"/>
      <c r="F129" s="103" t="s">
        <v>1948</v>
      </c>
      <c r="G129" s="70"/>
      <c r="H129" s="51" t="s">
        <v>841</v>
      </c>
      <c r="I129" s="75"/>
      <c r="J129" s="75"/>
      <c r="K129" s="51" t="s">
        <v>841</v>
      </c>
      <c r="L129" s="78">
        <v>156.37314475292473</v>
      </c>
      <c r="M129" s="79">
        <v>6686.0048828125</v>
      </c>
      <c r="N129" s="79">
        <v>2345.14111328125</v>
      </c>
      <c r="O129" s="80"/>
      <c r="P129" s="81"/>
      <c r="Q129" s="81"/>
      <c r="R129" s="89"/>
      <c r="S129" s="49">
        <v>1</v>
      </c>
      <c r="T129" s="49">
        <v>1</v>
      </c>
      <c r="U129" s="50">
        <v>0</v>
      </c>
      <c r="V129" s="50">
        <v>0</v>
      </c>
      <c r="W129" s="50">
        <v>0.002</v>
      </c>
      <c r="X129" s="50">
        <v>0.999999</v>
      </c>
      <c r="Y129" s="50">
        <v>0</v>
      </c>
      <c r="Z129" s="50" t="s">
        <v>2322</v>
      </c>
      <c r="AA129" s="76">
        <v>129</v>
      </c>
      <c r="AB129" s="76"/>
      <c r="AC129" s="77"/>
      <c r="AD129" s="83" t="s">
        <v>1824</v>
      </c>
      <c r="AE129" s="85" t="s">
        <v>1332</v>
      </c>
      <c r="AF129" s="83" t="s">
        <v>841</v>
      </c>
      <c r="AG129" s="83" t="s">
        <v>716</v>
      </c>
      <c r="AH129" s="83"/>
      <c r="AI129" s="83" t="s">
        <v>2307</v>
      </c>
      <c r="AJ129" s="87">
        <v>43368.67920138889</v>
      </c>
      <c r="AK129" s="85" t="s">
        <v>1948</v>
      </c>
      <c r="AL129" s="85" t="s">
        <v>1332</v>
      </c>
      <c r="AM129" s="83">
        <v>1262</v>
      </c>
      <c r="AN129" s="83">
        <v>46</v>
      </c>
      <c r="AO129" s="83">
        <v>887</v>
      </c>
      <c r="AP129" s="83"/>
      <c r="AQ129" s="83"/>
      <c r="AR129" s="83"/>
      <c r="AS129" s="83"/>
      <c r="AT129" s="83"/>
      <c r="AU129" s="83"/>
      <c r="AV129" s="83"/>
      <c r="AW129" s="83" t="str">
        <f>REPLACE(INDEX(GroupVertices[Group],MATCH(Vertices[[#This Row],[Vertex]],GroupVertices[Vertex],0)),1,1,"")</f>
        <v>1</v>
      </c>
      <c r="AX129" s="49">
        <v>2</v>
      </c>
      <c r="AY129" s="50">
        <v>5</v>
      </c>
      <c r="AZ129" s="49">
        <v>1</v>
      </c>
      <c r="BA129" s="50">
        <v>2.5</v>
      </c>
      <c r="BB129" s="49">
        <v>0</v>
      </c>
      <c r="BC129" s="50">
        <v>0</v>
      </c>
      <c r="BD129" s="49">
        <v>37</v>
      </c>
      <c r="BE129" s="50">
        <v>92.5</v>
      </c>
      <c r="BF129" s="49">
        <v>40</v>
      </c>
      <c r="BG129" s="49"/>
      <c r="BH129" s="49"/>
      <c r="BI129" s="49"/>
      <c r="BJ129" s="49"/>
      <c r="BK129" s="49"/>
      <c r="BL129" s="49"/>
      <c r="BM129" s="112" t="s">
        <v>3638</v>
      </c>
      <c r="BN129" s="112" t="s">
        <v>3638</v>
      </c>
      <c r="BO129" s="112" t="s">
        <v>4116</v>
      </c>
      <c r="BP129" s="112" t="s">
        <v>4116</v>
      </c>
      <c r="BQ129" s="2"/>
      <c r="BR129" s="3"/>
      <c r="BS129" s="3"/>
      <c r="BT129" s="3"/>
      <c r="BU129" s="3"/>
    </row>
    <row r="130" spans="1:73" ht="409.5">
      <c r="A130" s="69" t="s">
        <v>343</v>
      </c>
      <c r="B130" s="70"/>
      <c r="C130" s="70"/>
      <c r="D130" s="71">
        <v>252.5285481239804</v>
      </c>
      <c r="E130" s="73"/>
      <c r="F130" s="103" t="s">
        <v>1949</v>
      </c>
      <c r="G130" s="70"/>
      <c r="H130" s="51" t="s">
        <v>842</v>
      </c>
      <c r="I130" s="75"/>
      <c r="J130" s="75"/>
      <c r="K130" s="51" t="s">
        <v>842</v>
      </c>
      <c r="L130" s="78">
        <v>41.15261044176707</v>
      </c>
      <c r="M130" s="79">
        <v>7435.56201171875</v>
      </c>
      <c r="N130" s="79">
        <v>6206.02685546875</v>
      </c>
      <c r="O130" s="80"/>
      <c r="P130" s="81"/>
      <c r="Q130" s="81"/>
      <c r="R130" s="89"/>
      <c r="S130" s="49">
        <v>1</v>
      </c>
      <c r="T130" s="49">
        <v>1</v>
      </c>
      <c r="U130" s="50">
        <v>0</v>
      </c>
      <c r="V130" s="50">
        <v>0</v>
      </c>
      <c r="W130" s="50">
        <v>0.002</v>
      </c>
      <c r="X130" s="50">
        <v>0.999999</v>
      </c>
      <c r="Y130" s="50">
        <v>0</v>
      </c>
      <c r="Z130" s="50" t="s">
        <v>2322</v>
      </c>
      <c r="AA130" s="76">
        <v>130</v>
      </c>
      <c r="AB130" s="76"/>
      <c r="AC130" s="77"/>
      <c r="AD130" s="83" t="s">
        <v>1824</v>
      </c>
      <c r="AE130" s="85" t="s">
        <v>1333</v>
      </c>
      <c r="AF130" s="83" t="s">
        <v>842</v>
      </c>
      <c r="AG130" s="83" t="s">
        <v>716</v>
      </c>
      <c r="AH130" s="83"/>
      <c r="AI130" s="83" t="s">
        <v>2307</v>
      </c>
      <c r="AJ130" s="87">
        <v>43369.38888888889</v>
      </c>
      <c r="AK130" s="85" t="s">
        <v>1949</v>
      </c>
      <c r="AL130" s="85" t="s">
        <v>1333</v>
      </c>
      <c r="AM130" s="83">
        <v>338</v>
      </c>
      <c r="AN130" s="83">
        <v>14</v>
      </c>
      <c r="AO130" s="83">
        <v>197</v>
      </c>
      <c r="AP130" s="83"/>
      <c r="AQ130" s="83"/>
      <c r="AR130" s="83"/>
      <c r="AS130" s="83"/>
      <c r="AT130" s="83"/>
      <c r="AU130" s="83"/>
      <c r="AV130" s="83"/>
      <c r="AW130" s="83" t="str">
        <f>REPLACE(INDEX(GroupVertices[Group],MATCH(Vertices[[#This Row],[Vertex]],GroupVertices[Vertex],0)),1,1,"")</f>
        <v>1</v>
      </c>
      <c r="AX130" s="49">
        <v>1</v>
      </c>
      <c r="AY130" s="50">
        <v>2.9411764705882355</v>
      </c>
      <c r="AZ130" s="49">
        <v>0</v>
      </c>
      <c r="BA130" s="50">
        <v>0</v>
      </c>
      <c r="BB130" s="49">
        <v>0</v>
      </c>
      <c r="BC130" s="50">
        <v>0</v>
      </c>
      <c r="BD130" s="49">
        <v>33</v>
      </c>
      <c r="BE130" s="50">
        <v>97.05882352941177</v>
      </c>
      <c r="BF130" s="49">
        <v>34</v>
      </c>
      <c r="BG130" s="49"/>
      <c r="BH130" s="49"/>
      <c r="BI130" s="49"/>
      <c r="BJ130" s="49"/>
      <c r="BK130" s="49"/>
      <c r="BL130" s="49"/>
      <c r="BM130" s="112" t="s">
        <v>3639</v>
      </c>
      <c r="BN130" s="112" t="s">
        <v>3639</v>
      </c>
      <c r="BO130" s="112" t="s">
        <v>4117</v>
      </c>
      <c r="BP130" s="112" t="s">
        <v>4117</v>
      </c>
      <c r="BQ130" s="2"/>
      <c r="BR130" s="3"/>
      <c r="BS130" s="3"/>
      <c r="BT130" s="3"/>
      <c r="BU130" s="3"/>
    </row>
    <row r="131" spans="1:73" ht="409.5">
      <c r="A131" s="69" t="s">
        <v>344</v>
      </c>
      <c r="B131" s="70"/>
      <c r="C131" s="70"/>
      <c r="D131" s="71">
        <v>273.7357259380098</v>
      </c>
      <c r="E131" s="73"/>
      <c r="F131" s="103" t="s">
        <v>1950</v>
      </c>
      <c r="G131" s="70"/>
      <c r="H131" s="51" t="s">
        <v>843</v>
      </c>
      <c r="I131" s="75"/>
      <c r="J131" s="75"/>
      <c r="K131" s="51" t="s">
        <v>843</v>
      </c>
      <c r="L131" s="78">
        <v>57.36329167602085</v>
      </c>
      <c r="M131" s="79">
        <v>9684.234375</v>
      </c>
      <c r="N131" s="79">
        <v>5240.8056640625</v>
      </c>
      <c r="O131" s="80"/>
      <c r="P131" s="81"/>
      <c r="Q131" s="81"/>
      <c r="R131" s="89"/>
      <c r="S131" s="49">
        <v>1</v>
      </c>
      <c r="T131" s="49">
        <v>1</v>
      </c>
      <c r="U131" s="50">
        <v>0</v>
      </c>
      <c r="V131" s="50">
        <v>0</v>
      </c>
      <c r="W131" s="50">
        <v>0.002</v>
      </c>
      <c r="X131" s="50">
        <v>0.999999</v>
      </c>
      <c r="Y131" s="50">
        <v>0</v>
      </c>
      <c r="Z131" s="50" t="s">
        <v>2322</v>
      </c>
      <c r="AA131" s="76">
        <v>131</v>
      </c>
      <c r="AB131" s="76"/>
      <c r="AC131" s="77"/>
      <c r="AD131" s="83" t="s">
        <v>1824</v>
      </c>
      <c r="AE131" s="85" t="s">
        <v>1334</v>
      </c>
      <c r="AF131" s="83" t="s">
        <v>843</v>
      </c>
      <c r="AG131" s="83" t="s">
        <v>716</v>
      </c>
      <c r="AH131" s="83"/>
      <c r="AI131" s="83" t="s">
        <v>2307</v>
      </c>
      <c r="AJ131" s="87">
        <v>43369.48670138889</v>
      </c>
      <c r="AK131" s="85" t="s">
        <v>1950</v>
      </c>
      <c r="AL131" s="85" t="s">
        <v>1334</v>
      </c>
      <c r="AM131" s="83">
        <v>468</v>
      </c>
      <c r="AN131" s="83">
        <v>31</v>
      </c>
      <c r="AO131" s="83">
        <v>125</v>
      </c>
      <c r="AP131" s="83"/>
      <c r="AQ131" s="83"/>
      <c r="AR131" s="83"/>
      <c r="AS131" s="83"/>
      <c r="AT131" s="83"/>
      <c r="AU131" s="83"/>
      <c r="AV131" s="83"/>
      <c r="AW131" s="83" t="str">
        <f>REPLACE(INDEX(GroupVertices[Group],MATCH(Vertices[[#This Row],[Vertex]],GroupVertices[Vertex],0)),1,1,"")</f>
        <v>1</v>
      </c>
      <c r="AX131" s="49">
        <v>4</v>
      </c>
      <c r="AY131" s="50">
        <v>9.523809523809524</v>
      </c>
      <c r="AZ131" s="49">
        <v>1</v>
      </c>
      <c r="BA131" s="50">
        <v>2.380952380952381</v>
      </c>
      <c r="BB131" s="49">
        <v>0</v>
      </c>
      <c r="BC131" s="50">
        <v>0</v>
      </c>
      <c r="BD131" s="49">
        <v>37</v>
      </c>
      <c r="BE131" s="50">
        <v>88.0952380952381</v>
      </c>
      <c r="BF131" s="49">
        <v>42</v>
      </c>
      <c r="BG131" s="49"/>
      <c r="BH131" s="49"/>
      <c r="BI131" s="49"/>
      <c r="BJ131" s="49"/>
      <c r="BK131" s="49"/>
      <c r="BL131" s="49"/>
      <c r="BM131" s="112" t="s">
        <v>3640</v>
      </c>
      <c r="BN131" s="112" t="s">
        <v>3640</v>
      </c>
      <c r="BO131" s="112" t="s">
        <v>4118</v>
      </c>
      <c r="BP131" s="112" t="s">
        <v>4118</v>
      </c>
      <c r="BQ131" s="2"/>
      <c r="BR131" s="3"/>
      <c r="BS131" s="3"/>
      <c r="BT131" s="3"/>
      <c r="BU131" s="3"/>
    </row>
    <row r="132" spans="1:73" ht="409.5">
      <c r="A132" s="69" t="s">
        <v>345</v>
      </c>
      <c r="B132" s="70"/>
      <c r="C132" s="70"/>
      <c r="D132" s="71">
        <v>454.8123980424143</v>
      </c>
      <c r="E132" s="73"/>
      <c r="F132" s="103" t="s">
        <v>1951</v>
      </c>
      <c r="G132" s="70"/>
      <c r="H132" s="51" t="s">
        <v>844</v>
      </c>
      <c r="I132" s="75"/>
      <c r="J132" s="75"/>
      <c r="K132" s="51" t="s">
        <v>844</v>
      </c>
      <c r="L132" s="78">
        <v>195.777569906957</v>
      </c>
      <c r="M132" s="79">
        <v>4062.552978515625</v>
      </c>
      <c r="N132" s="79">
        <v>1862.5308837890625</v>
      </c>
      <c r="O132" s="80"/>
      <c r="P132" s="81"/>
      <c r="Q132" s="81"/>
      <c r="R132" s="89"/>
      <c r="S132" s="49">
        <v>1</v>
      </c>
      <c r="T132" s="49">
        <v>1</v>
      </c>
      <c r="U132" s="50">
        <v>0</v>
      </c>
      <c r="V132" s="50">
        <v>0</v>
      </c>
      <c r="W132" s="50">
        <v>0.002</v>
      </c>
      <c r="X132" s="50">
        <v>0.999999</v>
      </c>
      <c r="Y132" s="50">
        <v>0</v>
      </c>
      <c r="Z132" s="50" t="s">
        <v>2322</v>
      </c>
      <c r="AA132" s="76">
        <v>132</v>
      </c>
      <c r="AB132" s="76"/>
      <c r="AC132" s="77"/>
      <c r="AD132" s="83" t="s">
        <v>1824</v>
      </c>
      <c r="AE132" s="85" t="s">
        <v>1335</v>
      </c>
      <c r="AF132" s="83" t="s">
        <v>844</v>
      </c>
      <c r="AG132" s="83" t="s">
        <v>716</v>
      </c>
      <c r="AH132" s="83"/>
      <c r="AI132" s="83" t="s">
        <v>2307</v>
      </c>
      <c r="AJ132" s="87">
        <v>43369.72930555556</v>
      </c>
      <c r="AK132" s="85" t="s">
        <v>1951</v>
      </c>
      <c r="AL132" s="85" t="s">
        <v>1335</v>
      </c>
      <c r="AM132" s="83">
        <v>1578</v>
      </c>
      <c r="AN132" s="83">
        <v>76</v>
      </c>
      <c r="AO132" s="83">
        <v>735</v>
      </c>
      <c r="AP132" s="83"/>
      <c r="AQ132" s="83"/>
      <c r="AR132" s="83"/>
      <c r="AS132" s="83"/>
      <c r="AT132" s="83"/>
      <c r="AU132" s="83"/>
      <c r="AV132" s="83"/>
      <c r="AW132" s="83" t="str">
        <f>REPLACE(INDEX(GroupVertices[Group],MATCH(Vertices[[#This Row],[Vertex]],GroupVertices[Vertex],0)),1,1,"")</f>
        <v>1</v>
      </c>
      <c r="AX132" s="49">
        <v>1</v>
      </c>
      <c r="AY132" s="50">
        <v>2.7027027027027026</v>
      </c>
      <c r="AZ132" s="49">
        <v>1</v>
      </c>
      <c r="BA132" s="50">
        <v>2.7027027027027026</v>
      </c>
      <c r="BB132" s="49">
        <v>0</v>
      </c>
      <c r="BC132" s="50">
        <v>0</v>
      </c>
      <c r="BD132" s="49">
        <v>35</v>
      </c>
      <c r="BE132" s="50">
        <v>94.5945945945946</v>
      </c>
      <c r="BF132" s="49">
        <v>37</v>
      </c>
      <c r="BG132" s="49"/>
      <c r="BH132" s="49"/>
      <c r="BI132" s="49"/>
      <c r="BJ132" s="49"/>
      <c r="BK132" s="49" t="s">
        <v>3390</v>
      </c>
      <c r="BL132" s="49" t="s">
        <v>3390</v>
      </c>
      <c r="BM132" s="112" t="s">
        <v>3641</v>
      </c>
      <c r="BN132" s="112" t="s">
        <v>3641</v>
      </c>
      <c r="BO132" s="112" t="s">
        <v>4119</v>
      </c>
      <c r="BP132" s="112" t="s">
        <v>4119</v>
      </c>
      <c r="BQ132" s="2"/>
      <c r="BR132" s="3"/>
      <c r="BS132" s="3"/>
      <c r="BT132" s="3"/>
      <c r="BU132" s="3"/>
    </row>
    <row r="133" spans="1:73" ht="15">
      <c r="A133" s="69" t="s">
        <v>346</v>
      </c>
      <c r="B133" s="70"/>
      <c r="C133" s="70"/>
      <c r="D133" s="71">
        <v>214.19249592169658</v>
      </c>
      <c r="E133" s="73"/>
      <c r="F133" s="103" t="s">
        <v>1952</v>
      </c>
      <c r="G133" s="70"/>
      <c r="H133" s="74" t="s">
        <v>845</v>
      </c>
      <c r="I133" s="75"/>
      <c r="J133" s="75"/>
      <c r="K133" s="74" t="s">
        <v>845</v>
      </c>
      <c r="L133" s="78">
        <v>11.848686672154455</v>
      </c>
      <c r="M133" s="79">
        <v>8185.11962890625</v>
      </c>
      <c r="N133" s="79">
        <v>9584.3017578125</v>
      </c>
      <c r="O133" s="80"/>
      <c r="P133" s="81"/>
      <c r="Q133" s="81"/>
      <c r="R133" s="89"/>
      <c r="S133" s="49">
        <v>1</v>
      </c>
      <c r="T133" s="49">
        <v>1</v>
      </c>
      <c r="U133" s="50">
        <v>0</v>
      </c>
      <c r="V133" s="50">
        <v>0</v>
      </c>
      <c r="W133" s="50">
        <v>0.002</v>
      </c>
      <c r="X133" s="50">
        <v>0.999999</v>
      </c>
      <c r="Y133" s="50">
        <v>0</v>
      </c>
      <c r="Z133" s="50" t="s">
        <v>2322</v>
      </c>
      <c r="AA133" s="76">
        <v>133</v>
      </c>
      <c r="AB133" s="76"/>
      <c r="AC133" s="77"/>
      <c r="AD133" s="83" t="s">
        <v>1824</v>
      </c>
      <c r="AE133" s="85" t="s">
        <v>1336</v>
      </c>
      <c r="AF133" s="83" t="s">
        <v>845</v>
      </c>
      <c r="AG133" s="83" t="s">
        <v>716</v>
      </c>
      <c r="AH133" s="83"/>
      <c r="AI133" s="83" t="s">
        <v>2307</v>
      </c>
      <c r="AJ133" s="87">
        <v>43370.25009259259</v>
      </c>
      <c r="AK133" s="85" t="s">
        <v>1952</v>
      </c>
      <c r="AL133" s="85" t="s">
        <v>1336</v>
      </c>
      <c r="AM133" s="83">
        <v>103</v>
      </c>
      <c r="AN133" s="83">
        <v>3</v>
      </c>
      <c r="AO133" s="83">
        <v>26</v>
      </c>
      <c r="AP133" s="83"/>
      <c r="AQ133" s="83"/>
      <c r="AR133" s="83"/>
      <c r="AS133" s="83"/>
      <c r="AT133" s="83"/>
      <c r="AU133" s="83"/>
      <c r="AV133" s="83"/>
      <c r="AW133" s="83" t="str">
        <f>REPLACE(INDEX(GroupVertices[Group],MATCH(Vertices[[#This Row],[Vertex]],GroupVertices[Vertex],0)),1,1,"")</f>
        <v>1</v>
      </c>
      <c r="AX133" s="49">
        <v>0</v>
      </c>
      <c r="AY133" s="50">
        <v>0</v>
      </c>
      <c r="AZ133" s="49">
        <v>0</v>
      </c>
      <c r="BA133" s="50">
        <v>0</v>
      </c>
      <c r="BB133" s="49">
        <v>0</v>
      </c>
      <c r="BC133" s="50">
        <v>0</v>
      </c>
      <c r="BD133" s="49">
        <v>17</v>
      </c>
      <c r="BE133" s="50">
        <v>100</v>
      </c>
      <c r="BF133" s="49">
        <v>17</v>
      </c>
      <c r="BG133" s="49"/>
      <c r="BH133" s="49"/>
      <c r="BI133" s="49"/>
      <c r="BJ133" s="49"/>
      <c r="BK133" s="49" t="s">
        <v>3448</v>
      </c>
      <c r="BL133" s="49" t="s">
        <v>3448</v>
      </c>
      <c r="BM133" s="112" t="s">
        <v>3642</v>
      </c>
      <c r="BN133" s="112" t="s">
        <v>3642</v>
      </c>
      <c r="BO133" s="112" t="s">
        <v>4120</v>
      </c>
      <c r="BP133" s="112" t="s">
        <v>4120</v>
      </c>
      <c r="BQ133" s="2"/>
      <c r="BR133" s="3"/>
      <c r="BS133" s="3"/>
      <c r="BT133" s="3"/>
      <c r="BU133" s="3"/>
    </row>
    <row r="134" spans="1:73" ht="409.5">
      <c r="A134" s="69" t="s">
        <v>347</v>
      </c>
      <c r="B134" s="70"/>
      <c r="C134" s="70"/>
      <c r="D134" s="71">
        <v>225.12234910277326</v>
      </c>
      <c r="E134" s="73"/>
      <c r="F134" s="103" t="s">
        <v>1953</v>
      </c>
      <c r="G134" s="70"/>
      <c r="H134" s="51" t="s">
        <v>846</v>
      </c>
      <c r="I134" s="75"/>
      <c r="J134" s="75"/>
      <c r="K134" s="51" t="s">
        <v>846</v>
      </c>
      <c r="L134" s="78">
        <v>20.203422385192944</v>
      </c>
      <c r="M134" s="79">
        <v>4812.11083984375</v>
      </c>
      <c r="N134" s="79">
        <v>8619.080078125</v>
      </c>
      <c r="O134" s="80"/>
      <c r="P134" s="81"/>
      <c r="Q134" s="81"/>
      <c r="R134" s="89"/>
      <c r="S134" s="49">
        <v>1</v>
      </c>
      <c r="T134" s="49">
        <v>1</v>
      </c>
      <c r="U134" s="50">
        <v>0</v>
      </c>
      <c r="V134" s="50">
        <v>0</v>
      </c>
      <c r="W134" s="50">
        <v>0.002</v>
      </c>
      <c r="X134" s="50">
        <v>0.999999</v>
      </c>
      <c r="Y134" s="50">
        <v>0</v>
      </c>
      <c r="Z134" s="50" t="s">
        <v>2322</v>
      </c>
      <c r="AA134" s="76">
        <v>134</v>
      </c>
      <c r="AB134" s="76"/>
      <c r="AC134" s="77"/>
      <c r="AD134" s="83" t="s">
        <v>1824</v>
      </c>
      <c r="AE134" s="85" t="s">
        <v>1337</v>
      </c>
      <c r="AF134" s="83" t="s">
        <v>846</v>
      </c>
      <c r="AG134" s="83" t="s">
        <v>716</v>
      </c>
      <c r="AH134" s="83"/>
      <c r="AI134" s="83" t="s">
        <v>2307</v>
      </c>
      <c r="AJ134" s="87">
        <v>43370.548784722225</v>
      </c>
      <c r="AK134" s="85" t="s">
        <v>1953</v>
      </c>
      <c r="AL134" s="85" t="s">
        <v>1337</v>
      </c>
      <c r="AM134" s="83">
        <v>170</v>
      </c>
      <c r="AN134" s="83">
        <v>7</v>
      </c>
      <c r="AO134" s="83">
        <v>192</v>
      </c>
      <c r="AP134" s="83"/>
      <c r="AQ134" s="83"/>
      <c r="AR134" s="83"/>
      <c r="AS134" s="83"/>
      <c r="AT134" s="83"/>
      <c r="AU134" s="83"/>
      <c r="AV134" s="83"/>
      <c r="AW134" s="83" t="str">
        <f>REPLACE(INDEX(GroupVertices[Group],MATCH(Vertices[[#This Row],[Vertex]],GroupVertices[Vertex],0)),1,1,"")</f>
        <v>1</v>
      </c>
      <c r="AX134" s="49">
        <v>1</v>
      </c>
      <c r="AY134" s="50">
        <v>2.272727272727273</v>
      </c>
      <c r="AZ134" s="49">
        <v>0</v>
      </c>
      <c r="BA134" s="50">
        <v>0</v>
      </c>
      <c r="BB134" s="49">
        <v>0</v>
      </c>
      <c r="BC134" s="50">
        <v>0</v>
      </c>
      <c r="BD134" s="49">
        <v>43</v>
      </c>
      <c r="BE134" s="50">
        <v>97.72727272727273</v>
      </c>
      <c r="BF134" s="49">
        <v>44</v>
      </c>
      <c r="BG134" s="49"/>
      <c r="BH134" s="49"/>
      <c r="BI134" s="49"/>
      <c r="BJ134" s="49"/>
      <c r="BK134" s="49"/>
      <c r="BL134" s="49"/>
      <c r="BM134" s="112" t="s">
        <v>3643</v>
      </c>
      <c r="BN134" s="112" t="s">
        <v>3643</v>
      </c>
      <c r="BO134" s="112" t="s">
        <v>4121</v>
      </c>
      <c r="BP134" s="112" t="s">
        <v>4121</v>
      </c>
      <c r="BQ134" s="2"/>
      <c r="BR134" s="3"/>
      <c r="BS134" s="3"/>
      <c r="BT134" s="3"/>
      <c r="BU134" s="3"/>
    </row>
    <row r="135" spans="1:73" ht="270">
      <c r="A135" s="69" t="s">
        <v>348</v>
      </c>
      <c r="B135" s="70"/>
      <c r="C135" s="70"/>
      <c r="D135" s="71">
        <v>323.1647634584013</v>
      </c>
      <c r="E135" s="73"/>
      <c r="F135" s="103" t="s">
        <v>1954</v>
      </c>
      <c r="G135" s="70"/>
      <c r="H135" s="51" t="s">
        <v>847</v>
      </c>
      <c r="I135" s="75"/>
      <c r="J135" s="75"/>
      <c r="K135" s="51" t="s">
        <v>847</v>
      </c>
      <c r="L135" s="78">
        <v>95.14664870662776</v>
      </c>
      <c r="M135" s="79">
        <v>4437.33154296875</v>
      </c>
      <c r="N135" s="79">
        <v>3310.36279296875</v>
      </c>
      <c r="O135" s="80"/>
      <c r="P135" s="81"/>
      <c r="Q135" s="81"/>
      <c r="R135" s="89"/>
      <c r="S135" s="49">
        <v>1</v>
      </c>
      <c r="T135" s="49">
        <v>1</v>
      </c>
      <c r="U135" s="50">
        <v>0</v>
      </c>
      <c r="V135" s="50">
        <v>0</v>
      </c>
      <c r="W135" s="50">
        <v>0.002</v>
      </c>
      <c r="X135" s="50">
        <v>0.999999</v>
      </c>
      <c r="Y135" s="50">
        <v>0</v>
      </c>
      <c r="Z135" s="50" t="s">
        <v>2322</v>
      </c>
      <c r="AA135" s="76">
        <v>135</v>
      </c>
      <c r="AB135" s="76"/>
      <c r="AC135" s="77"/>
      <c r="AD135" s="83" t="s">
        <v>1824</v>
      </c>
      <c r="AE135" s="85" t="s">
        <v>1338</v>
      </c>
      <c r="AF135" s="83" t="s">
        <v>847</v>
      </c>
      <c r="AG135" s="83" t="s">
        <v>716</v>
      </c>
      <c r="AH135" s="83"/>
      <c r="AI135" s="83" t="s">
        <v>2307</v>
      </c>
      <c r="AJ135" s="87">
        <v>43370.623611111114</v>
      </c>
      <c r="AK135" s="85" t="s">
        <v>1954</v>
      </c>
      <c r="AL135" s="85" t="s">
        <v>1338</v>
      </c>
      <c r="AM135" s="83">
        <v>771</v>
      </c>
      <c r="AN135" s="83">
        <v>76</v>
      </c>
      <c r="AO135" s="83">
        <v>1238</v>
      </c>
      <c r="AP135" s="83"/>
      <c r="AQ135" s="83"/>
      <c r="AR135" s="83"/>
      <c r="AS135" s="83"/>
      <c r="AT135" s="83"/>
      <c r="AU135" s="83"/>
      <c r="AV135" s="83"/>
      <c r="AW135" s="83" t="str">
        <f>REPLACE(INDEX(GroupVertices[Group],MATCH(Vertices[[#This Row],[Vertex]],GroupVertices[Vertex],0)),1,1,"")</f>
        <v>1</v>
      </c>
      <c r="AX135" s="49">
        <v>1</v>
      </c>
      <c r="AY135" s="50">
        <v>10</v>
      </c>
      <c r="AZ135" s="49">
        <v>0</v>
      </c>
      <c r="BA135" s="50">
        <v>0</v>
      </c>
      <c r="BB135" s="49">
        <v>0</v>
      </c>
      <c r="BC135" s="50">
        <v>0</v>
      </c>
      <c r="BD135" s="49">
        <v>9</v>
      </c>
      <c r="BE135" s="50">
        <v>90</v>
      </c>
      <c r="BF135" s="49">
        <v>10</v>
      </c>
      <c r="BG135" s="49"/>
      <c r="BH135" s="49"/>
      <c r="BI135" s="49"/>
      <c r="BJ135" s="49"/>
      <c r="BK135" s="49" t="s">
        <v>3449</v>
      </c>
      <c r="BL135" s="49" t="s">
        <v>3449</v>
      </c>
      <c r="BM135" s="112" t="s">
        <v>3644</v>
      </c>
      <c r="BN135" s="112" t="s">
        <v>3644</v>
      </c>
      <c r="BO135" s="112" t="s">
        <v>4122</v>
      </c>
      <c r="BP135" s="112" t="s">
        <v>4122</v>
      </c>
      <c r="BQ135" s="2"/>
      <c r="BR135" s="3"/>
      <c r="BS135" s="3"/>
      <c r="BT135" s="3"/>
      <c r="BU135" s="3"/>
    </row>
    <row r="136" spans="1:73" ht="409.5">
      <c r="A136" s="69" t="s">
        <v>349</v>
      </c>
      <c r="B136" s="70"/>
      <c r="C136" s="70"/>
      <c r="D136" s="71">
        <v>200</v>
      </c>
      <c r="E136" s="73"/>
      <c r="F136" s="103" t="s">
        <v>1955</v>
      </c>
      <c r="G136" s="70"/>
      <c r="H136" s="51" t="s">
        <v>848</v>
      </c>
      <c r="I136" s="75"/>
      <c r="J136" s="75"/>
      <c r="K136" s="51" t="s">
        <v>848</v>
      </c>
      <c r="L136" s="78">
        <v>1</v>
      </c>
      <c r="M136" s="79">
        <v>314.76519775390625</v>
      </c>
      <c r="N136" s="79">
        <v>9584.3017578125</v>
      </c>
      <c r="O136" s="80"/>
      <c r="P136" s="81"/>
      <c r="Q136" s="81"/>
      <c r="R136" s="89"/>
      <c r="S136" s="49">
        <v>1</v>
      </c>
      <c r="T136" s="49">
        <v>1</v>
      </c>
      <c r="U136" s="50">
        <v>0</v>
      </c>
      <c r="V136" s="50">
        <v>0</v>
      </c>
      <c r="W136" s="50">
        <v>0.002</v>
      </c>
      <c r="X136" s="50">
        <v>0.999999</v>
      </c>
      <c r="Y136" s="50">
        <v>0</v>
      </c>
      <c r="Z136" s="50" t="s">
        <v>2322</v>
      </c>
      <c r="AA136" s="76">
        <v>136</v>
      </c>
      <c r="AB136" s="76"/>
      <c r="AC136" s="77"/>
      <c r="AD136" s="83" t="s">
        <v>1824</v>
      </c>
      <c r="AE136" s="85" t="s">
        <v>1339</v>
      </c>
      <c r="AF136" s="83" t="s">
        <v>848</v>
      </c>
      <c r="AG136" s="83" t="s">
        <v>716</v>
      </c>
      <c r="AH136" s="83"/>
      <c r="AI136" s="83" t="s">
        <v>2307</v>
      </c>
      <c r="AJ136" s="87">
        <v>43371.13041666667</v>
      </c>
      <c r="AK136" s="85" t="s">
        <v>1955</v>
      </c>
      <c r="AL136" s="85" t="s">
        <v>1339</v>
      </c>
      <c r="AM136" s="83">
        <v>16</v>
      </c>
      <c r="AN136" s="83">
        <v>0</v>
      </c>
      <c r="AO136" s="83">
        <v>2</v>
      </c>
      <c r="AP136" s="83"/>
      <c r="AQ136" s="83"/>
      <c r="AR136" s="83"/>
      <c r="AS136" s="83"/>
      <c r="AT136" s="83"/>
      <c r="AU136" s="83"/>
      <c r="AV136" s="83"/>
      <c r="AW136" s="83" t="str">
        <f>REPLACE(INDEX(GroupVertices[Group],MATCH(Vertices[[#This Row],[Vertex]],GroupVertices[Vertex],0)),1,1,"")</f>
        <v>1</v>
      </c>
      <c r="AX136" s="49">
        <v>0</v>
      </c>
      <c r="AY136" s="50">
        <v>0</v>
      </c>
      <c r="AZ136" s="49">
        <v>0</v>
      </c>
      <c r="BA136" s="50">
        <v>0</v>
      </c>
      <c r="BB136" s="49">
        <v>0</v>
      </c>
      <c r="BC136" s="50">
        <v>0</v>
      </c>
      <c r="BD136" s="49">
        <v>10</v>
      </c>
      <c r="BE136" s="50">
        <v>100</v>
      </c>
      <c r="BF136" s="49">
        <v>10</v>
      </c>
      <c r="BG136" s="49"/>
      <c r="BH136" s="49"/>
      <c r="BI136" s="49"/>
      <c r="BJ136" s="49"/>
      <c r="BK136" s="49"/>
      <c r="BL136" s="49"/>
      <c r="BM136" s="112" t="s">
        <v>3645</v>
      </c>
      <c r="BN136" s="112" t="s">
        <v>3645</v>
      </c>
      <c r="BO136" s="112" t="s">
        <v>4123</v>
      </c>
      <c r="BP136" s="112" t="s">
        <v>4123</v>
      </c>
      <c r="BQ136" s="2"/>
      <c r="BR136" s="3"/>
      <c r="BS136" s="3"/>
      <c r="BT136" s="3"/>
      <c r="BU136" s="3"/>
    </row>
    <row r="137" spans="1:73" ht="15">
      <c r="A137" s="69" t="s">
        <v>350</v>
      </c>
      <c r="B137" s="70"/>
      <c r="C137" s="70"/>
      <c r="D137" s="71">
        <v>245.35073409461666</v>
      </c>
      <c r="E137" s="73"/>
      <c r="F137" s="103" t="s">
        <v>1956</v>
      </c>
      <c r="G137" s="70"/>
      <c r="H137" s="74" t="s">
        <v>849</v>
      </c>
      <c r="I137" s="75"/>
      <c r="J137" s="75"/>
      <c r="K137" s="74" t="s">
        <v>849</v>
      </c>
      <c r="L137" s="78">
        <v>35.66591833171194</v>
      </c>
      <c r="M137" s="79">
        <v>6311.2255859375</v>
      </c>
      <c r="N137" s="79">
        <v>6688.63720703125</v>
      </c>
      <c r="O137" s="80"/>
      <c r="P137" s="81"/>
      <c r="Q137" s="81"/>
      <c r="R137" s="89"/>
      <c r="S137" s="49">
        <v>1</v>
      </c>
      <c r="T137" s="49">
        <v>1</v>
      </c>
      <c r="U137" s="50">
        <v>0</v>
      </c>
      <c r="V137" s="50">
        <v>0</v>
      </c>
      <c r="W137" s="50">
        <v>0.002</v>
      </c>
      <c r="X137" s="50">
        <v>0.999999</v>
      </c>
      <c r="Y137" s="50">
        <v>0</v>
      </c>
      <c r="Z137" s="50" t="s">
        <v>2322</v>
      </c>
      <c r="AA137" s="76">
        <v>137</v>
      </c>
      <c r="AB137" s="76"/>
      <c r="AC137" s="77"/>
      <c r="AD137" s="83" t="s">
        <v>1824</v>
      </c>
      <c r="AE137" s="85" t="s">
        <v>1340</v>
      </c>
      <c r="AF137" s="83" t="s">
        <v>849</v>
      </c>
      <c r="AG137" s="83" t="s">
        <v>716</v>
      </c>
      <c r="AH137" s="83"/>
      <c r="AI137" s="83" t="s">
        <v>2307</v>
      </c>
      <c r="AJ137" s="87">
        <v>43371.26238425926</v>
      </c>
      <c r="AK137" s="85" t="s">
        <v>1956</v>
      </c>
      <c r="AL137" s="85" t="s">
        <v>1340</v>
      </c>
      <c r="AM137" s="83">
        <v>294</v>
      </c>
      <c r="AN137" s="83">
        <v>26</v>
      </c>
      <c r="AO137" s="83">
        <v>228</v>
      </c>
      <c r="AP137" s="83"/>
      <c r="AQ137" s="83"/>
      <c r="AR137" s="83"/>
      <c r="AS137" s="83"/>
      <c r="AT137" s="83"/>
      <c r="AU137" s="83"/>
      <c r="AV137" s="83"/>
      <c r="AW137" s="83" t="str">
        <f>REPLACE(INDEX(GroupVertices[Group],MATCH(Vertices[[#This Row],[Vertex]],GroupVertices[Vertex],0)),1,1,"")</f>
        <v>1</v>
      </c>
      <c r="AX137" s="49">
        <v>2</v>
      </c>
      <c r="AY137" s="50">
        <v>5.128205128205129</v>
      </c>
      <c r="AZ137" s="49">
        <v>1</v>
      </c>
      <c r="BA137" s="50">
        <v>2.5641025641025643</v>
      </c>
      <c r="BB137" s="49">
        <v>0</v>
      </c>
      <c r="BC137" s="50">
        <v>0</v>
      </c>
      <c r="BD137" s="49">
        <v>36</v>
      </c>
      <c r="BE137" s="50">
        <v>92.3076923076923</v>
      </c>
      <c r="BF137" s="49">
        <v>39</v>
      </c>
      <c r="BG137" s="49"/>
      <c r="BH137" s="49"/>
      <c r="BI137" s="49"/>
      <c r="BJ137" s="49"/>
      <c r="BK137" s="49" t="s">
        <v>3448</v>
      </c>
      <c r="BL137" s="49" t="s">
        <v>3448</v>
      </c>
      <c r="BM137" s="112" t="s">
        <v>3646</v>
      </c>
      <c r="BN137" s="112" t="s">
        <v>3646</v>
      </c>
      <c r="BO137" s="112" t="s">
        <v>4124</v>
      </c>
      <c r="BP137" s="112" t="s">
        <v>4124</v>
      </c>
      <c r="BQ137" s="2"/>
      <c r="BR137" s="3"/>
      <c r="BS137" s="3"/>
      <c r="BT137" s="3"/>
      <c r="BU137" s="3"/>
    </row>
    <row r="138" spans="1:73" ht="405">
      <c r="A138" s="69" t="s">
        <v>351</v>
      </c>
      <c r="B138" s="70"/>
      <c r="C138" s="70"/>
      <c r="D138" s="71">
        <v>352.3654159869494</v>
      </c>
      <c r="E138" s="73"/>
      <c r="F138" s="103" t="s">
        <v>1957</v>
      </c>
      <c r="G138" s="70"/>
      <c r="H138" s="51" t="s">
        <v>850</v>
      </c>
      <c r="I138" s="75"/>
      <c r="J138" s="75"/>
      <c r="K138" s="51" t="s">
        <v>850</v>
      </c>
      <c r="L138" s="78">
        <v>117.46750979071565</v>
      </c>
      <c r="M138" s="79">
        <v>4437.33154296875</v>
      </c>
      <c r="N138" s="79">
        <v>2827.751953125</v>
      </c>
      <c r="O138" s="80"/>
      <c r="P138" s="81"/>
      <c r="Q138" s="81"/>
      <c r="R138" s="89"/>
      <c r="S138" s="49">
        <v>1</v>
      </c>
      <c r="T138" s="49">
        <v>1</v>
      </c>
      <c r="U138" s="50">
        <v>0</v>
      </c>
      <c r="V138" s="50">
        <v>0</v>
      </c>
      <c r="W138" s="50">
        <v>0.002</v>
      </c>
      <c r="X138" s="50">
        <v>0.999999</v>
      </c>
      <c r="Y138" s="50">
        <v>0</v>
      </c>
      <c r="Z138" s="50" t="s">
        <v>2322</v>
      </c>
      <c r="AA138" s="76">
        <v>138</v>
      </c>
      <c r="AB138" s="76"/>
      <c r="AC138" s="77"/>
      <c r="AD138" s="83" t="s">
        <v>1824</v>
      </c>
      <c r="AE138" s="85" t="s">
        <v>1341</v>
      </c>
      <c r="AF138" s="83" t="s">
        <v>850</v>
      </c>
      <c r="AG138" s="83" t="s">
        <v>716</v>
      </c>
      <c r="AH138" s="83"/>
      <c r="AI138" s="83" t="s">
        <v>2307</v>
      </c>
      <c r="AJ138" s="87">
        <v>43371.80069444444</v>
      </c>
      <c r="AK138" s="85" t="s">
        <v>1957</v>
      </c>
      <c r="AL138" s="85" t="s">
        <v>1341</v>
      </c>
      <c r="AM138" s="83">
        <v>950</v>
      </c>
      <c r="AN138" s="83">
        <v>50</v>
      </c>
      <c r="AO138" s="83">
        <v>467</v>
      </c>
      <c r="AP138" s="83"/>
      <c r="AQ138" s="83"/>
      <c r="AR138" s="83"/>
      <c r="AS138" s="83"/>
      <c r="AT138" s="83"/>
      <c r="AU138" s="83"/>
      <c r="AV138" s="83"/>
      <c r="AW138" s="83" t="str">
        <f>REPLACE(INDEX(GroupVertices[Group],MATCH(Vertices[[#This Row],[Vertex]],GroupVertices[Vertex],0)),1,1,"")</f>
        <v>1</v>
      </c>
      <c r="AX138" s="49">
        <v>2</v>
      </c>
      <c r="AY138" s="50">
        <v>9.090909090909092</v>
      </c>
      <c r="AZ138" s="49">
        <v>0</v>
      </c>
      <c r="BA138" s="50">
        <v>0</v>
      </c>
      <c r="BB138" s="49">
        <v>0</v>
      </c>
      <c r="BC138" s="50">
        <v>0</v>
      </c>
      <c r="BD138" s="49">
        <v>20</v>
      </c>
      <c r="BE138" s="50">
        <v>90.9090909090909</v>
      </c>
      <c r="BF138" s="49">
        <v>22</v>
      </c>
      <c r="BG138" s="49"/>
      <c r="BH138" s="49"/>
      <c r="BI138" s="49"/>
      <c r="BJ138" s="49"/>
      <c r="BK138" s="49" t="s">
        <v>3390</v>
      </c>
      <c r="BL138" s="49" t="s">
        <v>3390</v>
      </c>
      <c r="BM138" s="112" t="s">
        <v>3647</v>
      </c>
      <c r="BN138" s="112" t="s">
        <v>3647</v>
      </c>
      <c r="BO138" s="112" t="s">
        <v>4125</v>
      </c>
      <c r="BP138" s="112" t="s">
        <v>4125</v>
      </c>
      <c r="BQ138" s="2"/>
      <c r="BR138" s="3"/>
      <c r="BS138" s="3"/>
      <c r="BT138" s="3"/>
      <c r="BU138" s="3"/>
    </row>
    <row r="139" spans="1:73" ht="409.5">
      <c r="A139" s="69" t="s">
        <v>352</v>
      </c>
      <c r="B139" s="70"/>
      <c r="C139" s="70"/>
      <c r="D139" s="71">
        <v>239.6411092985318</v>
      </c>
      <c r="E139" s="73"/>
      <c r="F139" s="103" t="s">
        <v>1958</v>
      </c>
      <c r="G139" s="70"/>
      <c r="H139" s="51" t="s">
        <v>851</v>
      </c>
      <c r="I139" s="75"/>
      <c r="J139" s="75"/>
      <c r="K139" s="51" t="s">
        <v>851</v>
      </c>
      <c r="L139" s="78">
        <v>31.301504153259</v>
      </c>
      <c r="M139" s="79">
        <v>3687.774169921875</v>
      </c>
      <c r="N139" s="79">
        <v>7171.248046875</v>
      </c>
      <c r="O139" s="80"/>
      <c r="P139" s="81"/>
      <c r="Q139" s="81"/>
      <c r="R139" s="89"/>
      <c r="S139" s="49">
        <v>1</v>
      </c>
      <c r="T139" s="49">
        <v>1</v>
      </c>
      <c r="U139" s="50">
        <v>0</v>
      </c>
      <c r="V139" s="50">
        <v>0</v>
      </c>
      <c r="W139" s="50">
        <v>0.002</v>
      </c>
      <c r="X139" s="50">
        <v>0.999999</v>
      </c>
      <c r="Y139" s="50">
        <v>0</v>
      </c>
      <c r="Z139" s="50" t="s">
        <v>2322</v>
      </c>
      <c r="AA139" s="76">
        <v>139</v>
      </c>
      <c r="AB139" s="76"/>
      <c r="AC139" s="77"/>
      <c r="AD139" s="83" t="s">
        <v>1824</v>
      </c>
      <c r="AE139" s="85" t="s">
        <v>1342</v>
      </c>
      <c r="AF139" s="83" t="s">
        <v>851</v>
      </c>
      <c r="AG139" s="83" t="s">
        <v>716</v>
      </c>
      <c r="AH139" s="83"/>
      <c r="AI139" s="83" t="s">
        <v>2307</v>
      </c>
      <c r="AJ139" s="87">
        <v>43372.77104166667</v>
      </c>
      <c r="AK139" s="85" t="s">
        <v>1958</v>
      </c>
      <c r="AL139" s="85" t="s">
        <v>1342</v>
      </c>
      <c r="AM139" s="83">
        <v>259</v>
      </c>
      <c r="AN139" s="83">
        <v>27</v>
      </c>
      <c r="AO139" s="83">
        <v>366</v>
      </c>
      <c r="AP139" s="83"/>
      <c r="AQ139" s="83"/>
      <c r="AR139" s="83"/>
      <c r="AS139" s="83"/>
      <c r="AT139" s="83"/>
      <c r="AU139" s="83"/>
      <c r="AV139" s="83"/>
      <c r="AW139" s="83" t="str">
        <f>REPLACE(INDEX(GroupVertices[Group],MATCH(Vertices[[#This Row],[Vertex]],GroupVertices[Vertex],0)),1,1,"")</f>
        <v>1</v>
      </c>
      <c r="AX139" s="49">
        <v>0</v>
      </c>
      <c r="AY139" s="50">
        <v>0</v>
      </c>
      <c r="AZ139" s="49">
        <v>2</v>
      </c>
      <c r="BA139" s="50">
        <v>6.25</v>
      </c>
      <c r="BB139" s="49">
        <v>0</v>
      </c>
      <c r="BC139" s="50">
        <v>0</v>
      </c>
      <c r="BD139" s="49">
        <v>30</v>
      </c>
      <c r="BE139" s="50">
        <v>93.75</v>
      </c>
      <c r="BF139" s="49">
        <v>32</v>
      </c>
      <c r="BG139" s="49"/>
      <c r="BH139" s="49"/>
      <c r="BI139" s="49"/>
      <c r="BJ139" s="49"/>
      <c r="BK139" s="49" t="s">
        <v>3450</v>
      </c>
      <c r="BL139" s="49" t="s">
        <v>3450</v>
      </c>
      <c r="BM139" s="112" t="s">
        <v>3648</v>
      </c>
      <c r="BN139" s="112" t="s">
        <v>3648</v>
      </c>
      <c r="BO139" s="112" t="s">
        <v>4126</v>
      </c>
      <c r="BP139" s="112" t="s">
        <v>4126</v>
      </c>
      <c r="BQ139" s="2"/>
      <c r="BR139" s="3"/>
      <c r="BS139" s="3"/>
      <c r="BT139" s="3"/>
      <c r="BU139" s="3"/>
    </row>
    <row r="140" spans="1:73" ht="409.5">
      <c r="A140" s="69" t="s">
        <v>353</v>
      </c>
      <c r="B140" s="70"/>
      <c r="C140" s="70"/>
      <c r="D140" s="71">
        <v>222.51223491027733</v>
      </c>
      <c r="E140" s="73"/>
      <c r="F140" s="103" t="s">
        <v>1959</v>
      </c>
      <c r="G140" s="70"/>
      <c r="H140" s="51" t="s">
        <v>852</v>
      </c>
      <c r="I140" s="75"/>
      <c r="J140" s="75"/>
      <c r="K140" s="51" t="s">
        <v>852</v>
      </c>
      <c r="L140" s="78">
        <v>18.20826161790017</v>
      </c>
      <c r="M140" s="79">
        <v>8559.8984375</v>
      </c>
      <c r="N140" s="79">
        <v>9101.69140625</v>
      </c>
      <c r="O140" s="80"/>
      <c r="P140" s="81"/>
      <c r="Q140" s="81"/>
      <c r="R140" s="89"/>
      <c r="S140" s="49">
        <v>1</v>
      </c>
      <c r="T140" s="49">
        <v>1</v>
      </c>
      <c r="U140" s="50">
        <v>0</v>
      </c>
      <c r="V140" s="50">
        <v>0</v>
      </c>
      <c r="W140" s="50">
        <v>0.002</v>
      </c>
      <c r="X140" s="50">
        <v>0.999999</v>
      </c>
      <c r="Y140" s="50">
        <v>0</v>
      </c>
      <c r="Z140" s="50" t="s">
        <v>2322</v>
      </c>
      <c r="AA140" s="76">
        <v>140</v>
      </c>
      <c r="AB140" s="76"/>
      <c r="AC140" s="77"/>
      <c r="AD140" s="83" t="s">
        <v>1824</v>
      </c>
      <c r="AE140" s="85" t="s">
        <v>1343</v>
      </c>
      <c r="AF140" s="83" t="s">
        <v>852</v>
      </c>
      <c r="AG140" s="83" t="s">
        <v>716</v>
      </c>
      <c r="AH140" s="83"/>
      <c r="AI140" s="83" t="s">
        <v>2307</v>
      </c>
      <c r="AJ140" s="87">
        <v>43373.208333333336</v>
      </c>
      <c r="AK140" s="85" t="s">
        <v>1959</v>
      </c>
      <c r="AL140" s="85" t="s">
        <v>1343</v>
      </c>
      <c r="AM140" s="83">
        <v>154</v>
      </c>
      <c r="AN140" s="83">
        <v>14</v>
      </c>
      <c r="AO140" s="83">
        <v>137</v>
      </c>
      <c r="AP140" s="83"/>
      <c r="AQ140" s="83"/>
      <c r="AR140" s="83"/>
      <c r="AS140" s="83"/>
      <c r="AT140" s="83"/>
      <c r="AU140" s="83"/>
      <c r="AV140" s="83"/>
      <c r="AW140" s="83" t="str">
        <f>REPLACE(INDEX(GroupVertices[Group],MATCH(Vertices[[#This Row],[Vertex]],GroupVertices[Vertex],0)),1,1,"")</f>
        <v>1</v>
      </c>
      <c r="AX140" s="49">
        <v>0</v>
      </c>
      <c r="AY140" s="50">
        <v>0</v>
      </c>
      <c r="AZ140" s="49">
        <v>2</v>
      </c>
      <c r="BA140" s="50">
        <v>3.278688524590164</v>
      </c>
      <c r="BB140" s="49">
        <v>0</v>
      </c>
      <c r="BC140" s="50">
        <v>0</v>
      </c>
      <c r="BD140" s="49">
        <v>59</v>
      </c>
      <c r="BE140" s="50">
        <v>96.72131147540983</v>
      </c>
      <c r="BF140" s="49">
        <v>61</v>
      </c>
      <c r="BG140" s="49"/>
      <c r="BH140" s="49"/>
      <c r="BI140" s="49"/>
      <c r="BJ140" s="49"/>
      <c r="BK140" s="49" t="s">
        <v>3390</v>
      </c>
      <c r="BL140" s="49" t="s">
        <v>3390</v>
      </c>
      <c r="BM140" s="112" t="s">
        <v>3624</v>
      </c>
      <c r="BN140" s="112" t="s">
        <v>3624</v>
      </c>
      <c r="BO140" s="112" t="s">
        <v>4102</v>
      </c>
      <c r="BP140" s="112" t="s">
        <v>4102</v>
      </c>
      <c r="BQ140" s="2"/>
      <c r="BR140" s="3"/>
      <c r="BS140" s="3"/>
      <c r="BT140" s="3"/>
      <c r="BU140" s="3"/>
    </row>
    <row r="141" spans="1:73" ht="409.5">
      <c r="A141" s="69" t="s">
        <v>354</v>
      </c>
      <c r="B141" s="70"/>
      <c r="C141" s="70"/>
      <c r="D141" s="71">
        <v>273.4094616639478</v>
      </c>
      <c r="E141" s="73"/>
      <c r="F141" s="103" t="s">
        <v>1960</v>
      </c>
      <c r="G141" s="70"/>
      <c r="H141" s="51" t="s">
        <v>853</v>
      </c>
      <c r="I141" s="75"/>
      <c r="J141" s="75"/>
      <c r="K141" s="51" t="s">
        <v>853</v>
      </c>
      <c r="L141" s="78">
        <v>57.113896580109255</v>
      </c>
      <c r="M141" s="79">
        <v>9309.455078125</v>
      </c>
      <c r="N141" s="79">
        <v>5240.8056640625</v>
      </c>
      <c r="O141" s="80"/>
      <c r="P141" s="81"/>
      <c r="Q141" s="81"/>
      <c r="R141" s="89"/>
      <c r="S141" s="49">
        <v>1</v>
      </c>
      <c r="T141" s="49">
        <v>1</v>
      </c>
      <c r="U141" s="50">
        <v>0</v>
      </c>
      <c r="V141" s="50">
        <v>0</v>
      </c>
      <c r="W141" s="50">
        <v>0.002</v>
      </c>
      <c r="X141" s="50">
        <v>0.999999</v>
      </c>
      <c r="Y141" s="50">
        <v>0</v>
      </c>
      <c r="Z141" s="50" t="s">
        <v>2322</v>
      </c>
      <c r="AA141" s="76">
        <v>141</v>
      </c>
      <c r="AB141" s="76"/>
      <c r="AC141" s="77"/>
      <c r="AD141" s="83" t="s">
        <v>1824</v>
      </c>
      <c r="AE141" s="85" t="s">
        <v>1344</v>
      </c>
      <c r="AF141" s="83" t="s">
        <v>853</v>
      </c>
      <c r="AG141" s="83" t="s">
        <v>716</v>
      </c>
      <c r="AH141" s="83"/>
      <c r="AI141" s="83" t="s">
        <v>2307</v>
      </c>
      <c r="AJ141" s="87">
        <v>43373.589583333334</v>
      </c>
      <c r="AK141" s="85" t="s">
        <v>1960</v>
      </c>
      <c r="AL141" s="85" t="s">
        <v>1344</v>
      </c>
      <c r="AM141" s="83">
        <v>466</v>
      </c>
      <c r="AN141" s="83">
        <v>20</v>
      </c>
      <c r="AO141" s="83">
        <v>497</v>
      </c>
      <c r="AP141" s="83"/>
      <c r="AQ141" s="83"/>
      <c r="AR141" s="83"/>
      <c r="AS141" s="83"/>
      <c r="AT141" s="83"/>
      <c r="AU141" s="83"/>
      <c r="AV141" s="83"/>
      <c r="AW141" s="83" t="str">
        <f>REPLACE(INDEX(GroupVertices[Group],MATCH(Vertices[[#This Row],[Vertex]],GroupVertices[Vertex],0)),1,1,"")</f>
        <v>1</v>
      </c>
      <c r="AX141" s="49">
        <v>1</v>
      </c>
      <c r="AY141" s="50">
        <v>5</v>
      </c>
      <c r="AZ141" s="49">
        <v>0</v>
      </c>
      <c r="BA141" s="50">
        <v>0</v>
      </c>
      <c r="BB141" s="49">
        <v>0</v>
      </c>
      <c r="BC141" s="50">
        <v>0</v>
      </c>
      <c r="BD141" s="49">
        <v>19</v>
      </c>
      <c r="BE141" s="50">
        <v>95</v>
      </c>
      <c r="BF141" s="49">
        <v>20</v>
      </c>
      <c r="BG141" s="49"/>
      <c r="BH141" s="49"/>
      <c r="BI141" s="49"/>
      <c r="BJ141" s="49"/>
      <c r="BK141" s="49" t="s">
        <v>3451</v>
      </c>
      <c r="BL141" s="49" t="s">
        <v>3451</v>
      </c>
      <c r="BM141" s="112" t="s">
        <v>3649</v>
      </c>
      <c r="BN141" s="112" t="s">
        <v>3649</v>
      </c>
      <c r="BO141" s="112" t="s">
        <v>4127</v>
      </c>
      <c r="BP141" s="112" t="s">
        <v>4127</v>
      </c>
      <c r="BQ141" s="2"/>
      <c r="BR141" s="3"/>
      <c r="BS141" s="3"/>
      <c r="BT141" s="3"/>
      <c r="BU141" s="3"/>
    </row>
    <row r="142" spans="1:73" ht="270">
      <c r="A142" s="69" t="s">
        <v>355</v>
      </c>
      <c r="B142" s="70"/>
      <c r="C142" s="70"/>
      <c r="D142" s="71">
        <v>250.08156606851549</v>
      </c>
      <c r="E142" s="73"/>
      <c r="F142" s="103" t="s">
        <v>1961</v>
      </c>
      <c r="G142" s="70"/>
      <c r="H142" s="51" t="s">
        <v>854</v>
      </c>
      <c r="I142" s="75"/>
      <c r="J142" s="75"/>
      <c r="K142" s="51" t="s">
        <v>854</v>
      </c>
      <c r="L142" s="78">
        <v>39.28214722243009</v>
      </c>
      <c r="M142" s="79">
        <v>3312.99560546875</v>
      </c>
      <c r="N142" s="79">
        <v>6206.02685546875</v>
      </c>
      <c r="O142" s="80"/>
      <c r="P142" s="81"/>
      <c r="Q142" s="81"/>
      <c r="R142" s="89"/>
      <c r="S142" s="49">
        <v>1</v>
      </c>
      <c r="T142" s="49">
        <v>1</v>
      </c>
      <c r="U142" s="50">
        <v>0</v>
      </c>
      <c r="V142" s="50">
        <v>0</v>
      </c>
      <c r="W142" s="50">
        <v>0.002</v>
      </c>
      <c r="X142" s="50">
        <v>0.999999</v>
      </c>
      <c r="Y142" s="50">
        <v>0</v>
      </c>
      <c r="Z142" s="50" t="s">
        <v>2322</v>
      </c>
      <c r="AA142" s="76">
        <v>142</v>
      </c>
      <c r="AB142" s="76"/>
      <c r="AC142" s="77"/>
      <c r="AD142" s="83" t="s">
        <v>1824</v>
      </c>
      <c r="AE142" s="85" t="s">
        <v>1345</v>
      </c>
      <c r="AF142" s="83" t="s">
        <v>854</v>
      </c>
      <c r="AG142" s="83" t="s">
        <v>716</v>
      </c>
      <c r="AH142" s="83"/>
      <c r="AI142" s="83" t="s">
        <v>2307</v>
      </c>
      <c r="AJ142" s="87">
        <v>43374.481261574074</v>
      </c>
      <c r="AK142" s="85" t="s">
        <v>1961</v>
      </c>
      <c r="AL142" s="85" t="s">
        <v>1345</v>
      </c>
      <c r="AM142" s="83">
        <v>323</v>
      </c>
      <c r="AN142" s="83">
        <v>10</v>
      </c>
      <c r="AO142" s="83">
        <v>248</v>
      </c>
      <c r="AP142" s="83"/>
      <c r="AQ142" s="83"/>
      <c r="AR142" s="83"/>
      <c r="AS142" s="83"/>
      <c r="AT142" s="83"/>
      <c r="AU142" s="83"/>
      <c r="AV142" s="83"/>
      <c r="AW142" s="83" t="str">
        <f>REPLACE(INDEX(GroupVertices[Group],MATCH(Vertices[[#This Row],[Vertex]],GroupVertices[Vertex],0)),1,1,"")</f>
        <v>1</v>
      </c>
      <c r="AX142" s="49">
        <v>0</v>
      </c>
      <c r="AY142" s="50">
        <v>0</v>
      </c>
      <c r="AZ142" s="49">
        <v>1</v>
      </c>
      <c r="BA142" s="50">
        <v>7.6923076923076925</v>
      </c>
      <c r="BB142" s="49">
        <v>0</v>
      </c>
      <c r="BC142" s="50">
        <v>0</v>
      </c>
      <c r="BD142" s="49">
        <v>12</v>
      </c>
      <c r="BE142" s="50">
        <v>92.3076923076923</v>
      </c>
      <c r="BF142" s="49">
        <v>13</v>
      </c>
      <c r="BG142" s="49"/>
      <c r="BH142" s="49"/>
      <c r="BI142" s="49"/>
      <c r="BJ142" s="49"/>
      <c r="BK142" s="49" t="s">
        <v>3449</v>
      </c>
      <c r="BL142" s="49" t="s">
        <v>3449</v>
      </c>
      <c r="BM142" s="112" t="s">
        <v>3650</v>
      </c>
      <c r="BN142" s="112" t="s">
        <v>3650</v>
      </c>
      <c r="BO142" s="112" t="s">
        <v>4128</v>
      </c>
      <c r="BP142" s="112" t="s">
        <v>4128</v>
      </c>
      <c r="BQ142" s="2"/>
      <c r="BR142" s="3"/>
      <c r="BS142" s="3"/>
      <c r="BT142" s="3"/>
      <c r="BU142" s="3"/>
    </row>
    <row r="143" spans="1:73" ht="409.5">
      <c r="A143" s="69" t="s">
        <v>356</v>
      </c>
      <c r="B143" s="70"/>
      <c r="C143" s="70"/>
      <c r="D143" s="71">
        <v>223.00163132137033</v>
      </c>
      <c r="E143" s="73"/>
      <c r="F143" s="103" t="s">
        <v>1962</v>
      </c>
      <c r="G143" s="70"/>
      <c r="H143" s="51" t="s">
        <v>855</v>
      </c>
      <c r="I143" s="75"/>
      <c r="J143" s="75"/>
      <c r="K143" s="51" t="s">
        <v>855</v>
      </c>
      <c r="L143" s="78">
        <v>18.582354261767566</v>
      </c>
      <c r="M143" s="79">
        <v>314.76519775390625</v>
      </c>
      <c r="N143" s="79">
        <v>8619.080078125</v>
      </c>
      <c r="O143" s="80"/>
      <c r="P143" s="81"/>
      <c r="Q143" s="81"/>
      <c r="R143" s="89"/>
      <c r="S143" s="49">
        <v>1</v>
      </c>
      <c r="T143" s="49">
        <v>1</v>
      </c>
      <c r="U143" s="50">
        <v>0</v>
      </c>
      <c r="V143" s="50">
        <v>0</v>
      </c>
      <c r="W143" s="50">
        <v>0.002</v>
      </c>
      <c r="X143" s="50">
        <v>0.999999</v>
      </c>
      <c r="Y143" s="50">
        <v>0</v>
      </c>
      <c r="Z143" s="50" t="s">
        <v>2322</v>
      </c>
      <c r="AA143" s="76">
        <v>143</v>
      </c>
      <c r="AB143" s="76"/>
      <c r="AC143" s="77"/>
      <c r="AD143" s="83" t="s">
        <v>1824</v>
      </c>
      <c r="AE143" s="85" t="s">
        <v>1346</v>
      </c>
      <c r="AF143" s="83" t="s">
        <v>855</v>
      </c>
      <c r="AG143" s="83" t="s">
        <v>716</v>
      </c>
      <c r="AH143" s="83"/>
      <c r="AI143" s="83" t="s">
        <v>2307</v>
      </c>
      <c r="AJ143" s="87">
        <v>43375.139398148145</v>
      </c>
      <c r="AK143" s="85" t="s">
        <v>1962</v>
      </c>
      <c r="AL143" s="85" t="s">
        <v>1346</v>
      </c>
      <c r="AM143" s="83">
        <v>157</v>
      </c>
      <c r="AN143" s="83">
        <v>1</v>
      </c>
      <c r="AO143" s="83">
        <v>74</v>
      </c>
      <c r="AP143" s="83"/>
      <c r="AQ143" s="83"/>
      <c r="AR143" s="83"/>
      <c r="AS143" s="83"/>
      <c r="AT143" s="83"/>
      <c r="AU143" s="83"/>
      <c r="AV143" s="83"/>
      <c r="AW143" s="83" t="str">
        <f>REPLACE(INDEX(GroupVertices[Group],MATCH(Vertices[[#This Row],[Vertex]],GroupVertices[Vertex],0)),1,1,"")</f>
        <v>1</v>
      </c>
      <c r="AX143" s="49">
        <v>1</v>
      </c>
      <c r="AY143" s="50">
        <v>3.5714285714285716</v>
      </c>
      <c r="AZ143" s="49">
        <v>0</v>
      </c>
      <c r="BA143" s="50">
        <v>0</v>
      </c>
      <c r="BB143" s="49">
        <v>0</v>
      </c>
      <c r="BC143" s="50">
        <v>0</v>
      </c>
      <c r="BD143" s="49">
        <v>27</v>
      </c>
      <c r="BE143" s="50">
        <v>96.42857142857143</v>
      </c>
      <c r="BF143" s="49">
        <v>28</v>
      </c>
      <c r="BG143" s="49"/>
      <c r="BH143" s="49"/>
      <c r="BI143" s="49"/>
      <c r="BJ143" s="49"/>
      <c r="BK143" s="49"/>
      <c r="BL143" s="49"/>
      <c r="BM143" s="112" t="s">
        <v>3651</v>
      </c>
      <c r="BN143" s="112" t="s">
        <v>3651</v>
      </c>
      <c r="BO143" s="112" t="s">
        <v>4129</v>
      </c>
      <c r="BP143" s="112" t="s">
        <v>4129</v>
      </c>
      <c r="BQ143" s="2"/>
      <c r="BR143" s="3"/>
      <c r="BS143" s="3"/>
      <c r="BT143" s="3"/>
      <c r="BU143" s="3"/>
    </row>
    <row r="144" spans="1:73" ht="409.5">
      <c r="A144" s="69" t="s">
        <v>357</v>
      </c>
      <c r="B144" s="70"/>
      <c r="C144" s="70"/>
      <c r="D144" s="71">
        <v>268.026101141925</v>
      </c>
      <c r="E144" s="73"/>
      <c r="F144" s="103" t="s">
        <v>1963</v>
      </c>
      <c r="G144" s="70"/>
      <c r="H144" s="51" t="s">
        <v>856</v>
      </c>
      <c r="I144" s="75"/>
      <c r="J144" s="75"/>
      <c r="K144" s="51" t="s">
        <v>856</v>
      </c>
      <c r="L144" s="78">
        <v>52.99887749756791</v>
      </c>
      <c r="M144" s="79">
        <v>4812.11083984375</v>
      </c>
      <c r="N144" s="79">
        <v>5240.8056640625</v>
      </c>
      <c r="O144" s="80"/>
      <c r="P144" s="81"/>
      <c r="Q144" s="81"/>
      <c r="R144" s="89"/>
      <c r="S144" s="49">
        <v>1</v>
      </c>
      <c r="T144" s="49">
        <v>1</v>
      </c>
      <c r="U144" s="50">
        <v>0</v>
      </c>
      <c r="V144" s="50">
        <v>0</v>
      </c>
      <c r="W144" s="50">
        <v>0.002</v>
      </c>
      <c r="X144" s="50">
        <v>0.999999</v>
      </c>
      <c r="Y144" s="50">
        <v>0</v>
      </c>
      <c r="Z144" s="50" t="s">
        <v>2322</v>
      </c>
      <c r="AA144" s="76">
        <v>144</v>
      </c>
      <c r="AB144" s="76"/>
      <c r="AC144" s="77"/>
      <c r="AD144" s="83" t="s">
        <v>1824</v>
      </c>
      <c r="AE144" s="85" t="s">
        <v>1347</v>
      </c>
      <c r="AF144" s="83" t="s">
        <v>856</v>
      </c>
      <c r="AG144" s="83" t="s">
        <v>716</v>
      </c>
      <c r="AH144" s="83"/>
      <c r="AI144" s="83" t="s">
        <v>2307</v>
      </c>
      <c r="AJ144" s="87">
        <v>43375.536261574074</v>
      </c>
      <c r="AK144" s="85" t="s">
        <v>1963</v>
      </c>
      <c r="AL144" s="85" t="s">
        <v>1347</v>
      </c>
      <c r="AM144" s="83">
        <v>433</v>
      </c>
      <c r="AN144" s="83">
        <v>10</v>
      </c>
      <c r="AO144" s="83">
        <v>135</v>
      </c>
      <c r="AP144" s="83"/>
      <c r="AQ144" s="83"/>
      <c r="AR144" s="83"/>
      <c r="AS144" s="83"/>
      <c r="AT144" s="83"/>
      <c r="AU144" s="83"/>
      <c r="AV144" s="83"/>
      <c r="AW144" s="83" t="str">
        <f>REPLACE(INDEX(GroupVertices[Group],MATCH(Vertices[[#This Row],[Vertex]],GroupVertices[Vertex],0)),1,1,"")</f>
        <v>1</v>
      </c>
      <c r="AX144" s="49">
        <v>3</v>
      </c>
      <c r="AY144" s="50">
        <v>6.818181818181818</v>
      </c>
      <c r="AZ144" s="49">
        <v>1</v>
      </c>
      <c r="BA144" s="50">
        <v>2.272727272727273</v>
      </c>
      <c r="BB144" s="49">
        <v>0</v>
      </c>
      <c r="BC144" s="50">
        <v>0</v>
      </c>
      <c r="BD144" s="49">
        <v>40</v>
      </c>
      <c r="BE144" s="50">
        <v>90.9090909090909</v>
      </c>
      <c r="BF144" s="49">
        <v>44</v>
      </c>
      <c r="BG144" s="49"/>
      <c r="BH144" s="49"/>
      <c r="BI144" s="49"/>
      <c r="BJ144" s="49"/>
      <c r="BK144" s="49"/>
      <c r="BL144" s="49"/>
      <c r="BM144" s="112" t="s">
        <v>3652</v>
      </c>
      <c r="BN144" s="112" t="s">
        <v>3652</v>
      </c>
      <c r="BO144" s="112" t="s">
        <v>4130</v>
      </c>
      <c r="BP144" s="112" t="s">
        <v>4130</v>
      </c>
      <c r="BQ144" s="2"/>
      <c r="BR144" s="3"/>
      <c r="BS144" s="3"/>
      <c r="BT144" s="3"/>
      <c r="BU144" s="3"/>
    </row>
    <row r="145" spans="1:73" ht="409.5">
      <c r="A145" s="69" t="s">
        <v>358</v>
      </c>
      <c r="B145" s="70"/>
      <c r="C145" s="70"/>
      <c r="D145" s="71">
        <v>287.7650897226754</v>
      </c>
      <c r="E145" s="73"/>
      <c r="F145" s="103" t="s">
        <v>1964</v>
      </c>
      <c r="G145" s="70"/>
      <c r="H145" s="51" t="s">
        <v>857</v>
      </c>
      <c r="I145" s="75"/>
      <c r="J145" s="75"/>
      <c r="K145" s="51" t="s">
        <v>857</v>
      </c>
      <c r="L145" s="78">
        <v>68.08728080021952</v>
      </c>
      <c r="M145" s="79">
        <v>4437.33154296875</v>
      </c>
      <c r="N145" s="79">
        <v>4275.583984375</v>
      </c>
      <c r="O145" s="80"/>
      <c r="P145" s="81"/>
      <c r="Q145" s="81"/>
      <c r="R145" s="89"/>
      <c r="S145" s="49">
        <v>1</v>
      </c>
      <c r="T145" s="49">
        <v>1</v>
      </c>
      <c r="U145" s="50">
        <v>0</v>
      </c>
      <c r="V145" s="50">
        <v>0</v>
      </c>
      <c r="W145" s="50">
        <v>0.002</v>
      </c>
      <c r="X145" s="50">
        <v>0.999999</v>
      </c>
      <c r="Y145" s="50">
        <v>0</v>
      </c>
      <c r="Z145" s="50" t="s">
        <v>2322</v>
      </c>
      <c r="AA145" s="76">
        <v>145</v>
      </c>
      <c r="AB145" s="76"/>
      <c r="AC145" s="77"/>
      <c r="AD145" s="83" t="s">
        <v>1824</v>
      </c>
      <c r="AE145" s="85" t="s">
        <v>1348</v>
      </c>
      <c r="AF145" s="83" t="s">
        <v>857</v>
      </c>
      <c r="AG145" s="83" t="s">
        <v>716</v>
      </c>
      <c r="AH145" s="83"/>
      <c r="AI145" s="83" t="s">
        <v>2307</v>
      </c>
      <c r="AJ145" s="87">
        <v>43375.912569444445</v>
      </c>
      <c r="AK145" s="85" t="s">
        <v>1964</v>
      </c>
      <c r="AL145" s="85" t="s">
        <v>1348</v>
      </c>
      <c r="AM145" s="83">
        <v>554</v>
      </c>
      <c r="AN145" s="83">
        <v>55</v>
      </c>
      <c r="AO145" s="83">
        <v>859</v>
      </c>
      <c r="AP145" s="83"/>
      <c r="AQ145" s="83"/>
      <c r="AR145" s="83"/>
      <c r="AS145" s="83"/>
      <c r="AT145" s="83"/>
      <c r="AU145" s="83"/>
      <c r="AV145" s="83"/>
      <c r="AW145" s="83" t="str">
        <f>REPLACE(INDEX(GroupVertices[Group],MATCH(Vertices[[#This Row],[Vertex]],GroupVertices[Vertex],0)),1,1,"")</f>
        <v>1</v>
      </c>
      <c r="AX145" s="49">
        <v>3</v>
      </c>
      <c r="AY145" s="50">
        <v>5.454545454545454</v>
      </c>
      <c r="AZ145" s="49">
        <v>1</v>
      </c>
      <c r="BA145" s="50">
        <v>1.8181818181818181</v>
      </c>
      <c r="BB145" s="49">
        <v>0</v>
      </c>
      <c r="BC145" s="50">
        <v>0</v>
      </c>
      <c r="BD145" s="49">
        <v>51</v>
      </c>
      <c r="BE145" s="50">
        <v>92.72727272727273</v>
      </c>
      <c r="BF145" s="49">
        <v>55</v>
      </c>
      <c r="BG145" s="49"/>
      <c r="BH145" s="49"/>
      <c r="BI145" s="49"/>
      <c r="BJ145" s="49"/>
      <c r="BK145" s="49"/>
      <c r="BL145" s="49"/>
      <c r="BM145" s="112" t="s">
        <v>3653</v>
      </c>
      <c r="BN145" s="112" t="s">
        <v>3653</v>
      </c>
      <c r="BO145" s="112" t="s">
        <v>4131</v>
      </c>
      <c r="BP145" s="112" t="s">
        <v>4131</v>
      </c>
      <c r="BQ145" s="2"/>
      <c r="BR145" s="3"/>
      <c r="BS145" s="3"/>
      <c r="BT145" s="3"/>
      <c r="BU145" s="3"/>
    </row>
    <row r="146" spans="1:73" ht="15">
      <c r="A146" s="69" t="s">
        <v>359</v>
      </c>
      <c r="B146" s="70"/>
      <c r="C146" s="70"/>
      <c r="D146" s="71">
        <v>344.20880913539963</v>
      </c>
      <c r="E146" s="73"/>
      <c r="F146" s="103" t="s">
        <v>1965</v>
      </c>
      <c r="G146" s="70"/>
      <c r="H146" s="74" t="s">
        <v>858</v>
      </c>
      <c r="I146" s="75"/>
      <c r="J146" s="75"/>
      <c r="K146" s="74" t="s">
        <v>858</v>
      </c>
      <c r="L146" s="78">
        <v>111.23263239292574</v>
      </c>
      <c r="M146" s="79">
        <v>1439.1015625</v>
      </c>
      <c r="N146" s="79">
        <v>2827.751953125</v>
      </c>
      <c r="O146" s="80"/>
      <c r="P146" s="81"/>
      <c r="Q146" s="81"/>
      <c r="R146" s="89"/>
      <c r="S146" s="49">
        <v>1</v>
      </c>
      <c r="T146" s="49">
        <v>1</v>
      </c>
      <c r="U146" s="50">
        <v>0</v>
      </c>
      <c r="V146" s="50">
        <v>0</v>
      </c>
      <c r="W146" s="50">
        <v>0.002</v>
      </c>
      <c r="X146" s="50">
        <v>0.999999</v>
      </c>
      <c r="Y146" s="50">
        <v>0</v>
      </c>
      <c r="Z146" s="50" t="s">
        <v>2322</v>
      </c>
      <c r="AA146" s="76">
        <v>146</v>
      </c>
      <c r="AB146" s="76"/>
      <c r="AC146" s="77"/>
      <c r="AD146" s="83" t="s">
        <v>1824</v>
      </c>
      <c r="AE146" s="85" t="s">
        <v>1349</v>
      </c>
      <c r="AF146" s="83" t="s">
        <v>858</v>
      </c>
      <c r="AG146" s="83" t="s">
        <v>716</v>
      </c>
      <c r="AH146" s="83"/>
      <c r="AI146" s="83" t="s">
        <v>2307</v>
      </c>
      <c r="AJ146" s="87">
        <v>43376.12847222222</v>
      </c>
      <c r="AK146" s="85" t="s">
        <v>1965</v>
      </c>
      <c r="AL146" s="85" t="s">
        <v>1349</v>
      </c>
      <c r="AM146" s="83">
        <v>900</v>
      </c>
      <c r="AN146" s="83">
        <v>13</v>
      </c>
      <c r="AO146" s="83">
        <v>399</v>
      </c>
      <c r="AP146" s="83"/>
      <c r="AQ146" s="83"/>
      <c r="AR146" s="83"/>
      <c r="AS146" s="83"/>
      <c r="AT146" s="83"/>
      <c r="AU146" s="83"/>
      <c r="AV146" s="83"/>
      <c r="AW146" s="83" t="str">
        <f>REPLACE(INDEX(GroupVertices[Group],MATCH(Vertices[[#This Row],[Vertex]],GroupVertices[Vertex],0)),1,1,"")</f>
        <v>1</v>
      </c>
      <c r="AX146" s="49">
        <v>1</v>
      </c>
      <c r="AY146" s="50">
        <v>7.6923076923076925</v>
      </c>
      <c r="AZ146" s="49">
        <v>0</v>
      </c>
      <c r="BA146" s="50">
        <v>0</v>
      </c>
      <c r="BB146" s="49">
        <v>0</v>
      </c>
      <c r="BC146" s="50">
        <v>0</v>
      </c>
      <c r="BD146" s="49">
        <v>12</v>
      </c>
      <c r="BE146" s="50">
        <v>92.3076923076923</v>
      </c>
      <c r="BF146" s="49">
        <v>13</v>
      </c>
      <c r="BG146" s="49"/>
      <c r="BH146" s="49"/>
      <c r="BI146" s="49"/>
      <c r="BJ146" s="49"/>
      <c r="BK146" s="49"/>
      <c r="BL146" s="49"/>
      <c r="BM146" s="112" t="s">
        <v>3654</v>
      </c>
      <c r="BN146" s="112" t="s">
        <v>3654</v>
      </c>
      <c r="BO146" s="112" t="s">
        <v>4132</v>
      </c>
      <c r="BP146" s="112" t="s">
        <v>4132</v>
      </c>
      <c r="BQ146" s="2"/>
      <c r="BR146" s="3"/>
      <c r="BS146" s="3"/>
      <c r="BT146" s="3"/>
      <c r="BU146" s="3"/>
    </row>
    <row r="147" spans="1:73" ht="409.5">
      <c r="A147" s="69" t="s">
        <v>360</v>
      </c>
      <c r="B147" s="70"/>
      <c r="C147" s="70"/>
      <c r="D147" s="71">
        <v>359.5432300163132</v>
      </c>
      <c r="E147" s="73"/>
      <c r="F147" s="103" t="s">
        <v>1966</v>
      </c>
      <c r="G147" s="70"/>
      <c r="H147" s="51" t="s">
        <v>859</v>
      </c>
      <c r="I147" s="75"/>
      <c r="J147" s="75"/>
      <c r="K147" s="51" t="s">
        <v>859</v>
      </c>
      <c r="L147" s="78">
        <v>122.95420190077078</v>
      </c>
      <c r="M147" s="79">
        <v>6311.2255859375</v>
      </c>
      <c r="N147" s="79">
        <v>2827.751953125</v>
      </c>
      <c r="O147" s="80"/>
      <c r="P147" s="81"/>
      <c r="Q147" s="81"/>
      <c r="R147" s="89"/>
      <c r="S147" s="49">
        <v>1</v>
      </c>
      <c r="T147" s="49">
        <v>1</v>
      </c>
      <c r="U147" s="50">
        <v>0</v>
      </c>
      <c r="V147" s="50">
        <v>0</v>
      </c>
      <c r="W147" s="50">
        <v>0.002</v>
      </c>
      <c r="X147" s="50">
        <v>0.999999</v>
      </c>
      <c r="Y147" s="50">
        <v>0</v>
      </c>
      <c r="Z147" s="50" t="s">
        <v>2322</v>
      </c>
      <c r="AA147" s="76">
        <v>147</v>
      </c>
      <c r="AB147" s="76"/>
      <c r="AC147" s="77"/>
      <c r="AD147" s="83" t="s">
        <v>1824</v>
      </c>
      <c r="AE147" s="85" t="s">
        <v>1350</v>
      </c>
      <c r="AF147" s="83" t="s">
        <v>859</v>
      </c>
      <c r="AG147" s="83" t="s">
        <v>716</v>
      </c>
      <c r="AH147" s="83"/>
      <c r="AI147" s="83" t="s">
        <v>2307</v>
      </c>
      <c r="AJ147" s="87">
        <v>43376.45866898148</v>
      </c>
      <c r="AK147" s="85" t="s">
        <v>1966</v>
      </c>
      <c r="AL147" s="85" t="s">
        <v>1350</v>
      </c>
      <c r="AM147" s="83">
        <v>994</v>
      </c>
      <c r="AN147" s="83">
        <v>38</v>
      </c>
      <c r="AO147" s="83">
        <v>579</v>
      </c>
      <c r="AP147" s="83"/>
      <c r="AQ147" s="83"/>
      <c r="AR147" s="83"/>
      <c r="AS147" s="83"/>
      <c r="AT147" s="83"/>
      <c r="AU147" s="83"/>
      <c r="AV147" s="83"/>
      <c r="AW147" s="83" t="str">
        <f>REPLACE(INDEX(GroupVertices[Group],MATCH(Vertices[[#This Row],[Vertex]],GroupVertices[Vertex],0)),1,1,"")</f>
        <v>1</v>
      </c>
      <c r="AX147" s="49">
        <v>0</v>
      </c>
      <c r="AY147" s="50">
        <v>0</v>
      </c>
      <c r="AZ147" s="49">
        <v>0</v>
      </c>
      <c r="BA147" s="50">
        <v>0</v>
      </c>
      <c r="BB147" s="49">
        <v>0</v>
      </c>
      <c r="BC147" s="50">
        <v>0</v>
      </c>
      <c r="BD147" s="49">
        <v>48</v>
      </c>
      <c r="BE147" s="50">
        <v>100</v>
      </c>
      <c r="BF147" s="49">
        <v>48</v>
      </c>
      <c r="BG147" s="49"/>
      <c r="BH147" s="49"/>
      <c r="BI147" s="49"/>
      <c r="BJ147" s="49"/>
      <c r="BK147" s="49"/>
      <c r="BL147" s="49"/>
      <c r="BM147" s="112" t="s">
        <v>3655</v>
      </c>
      <c r="BN147" s="112" t="s">
        <v>3655</v>
      </c>
      <c r="BO147" s="112" t="s">
        <v>4133</v>
      </c>
      <c r="BP147" s="112" t="s">
        <v>4133</v>
      </c>
      <c r="BQ147" s="2"/>
      <c r="BR147" s="3"/>
      <c r="BS147" s="3"/>
      <c r="BT147" s="3"/>
      <c r="BU147" s="3"/>
    </row>
    <row r="148" spans="1:73" ht="15">
      <c r="A148" s="69" t="s">
        <v>361</v>
      </c>
      <c r="B148" s="70"/>
      <c r="C148" s="70"/>
      <c r="D148" s="71">
        <v>256.60685154975533</v>
      </c>
      <c r="E148" s="73"/>
      <c r="F148" s="103" t="s">
        <v>1967</v>
      </c>
      <c r="G148" s="70"/>
      <c r="H148" s="74" t="s">
        <v>860</v>
      </c>
      <c r="I148" s="75"/>
      <c r="J148" s="75"/>
      <c r="K148" s="74" t="s">
        <v>860</v>
      </c>
      <c r="L148" s="78">
        <v>44.270049140662024</v>
      </c>
      <c r="M148" s="79">
        <v>3687.774169921875</v>
      </c>
      <c r="N148" s="79">
        <v>5723.416015625</v>
      </c>
      <c r="O148" s="80"/>
      <c r="P148" s="81"/>
      <c r="Q148" s="81"/>
      <c r="R148" s="89"/>
      <c r="S148" s="49">
        <v>1</v>
      </c>
      <c r="T148" s="49">
        <v>1</v>
      </c>
      <c r="U148" s="50">
        <v>0</v>
      </c>
      <c r="V148" s="50">
        <v>0</v>
      </c>
      <c r="W148" s="50">
        <v>0.002</v>
      </c>
      <c r="X148" s="50">
        <v>0.999999</v>
      </c>
      <c r="Y148" s="50">
        <v>0</v>
      </c>
      <c r="Z148" s="50" t="s">
        <v>2322</v>
      </c>
      <c r="AA148" s="76">
        <v>148</v>
      </c>
      <c r="AB148" s="76"/>
      <c r="AC148" s="77"/>
      <c r="AD148" s="83" t="s">
        <v>1824</v>
      </c>
      <c r="AE148" s="85" t="s">
        <v>1351</v>
      </c>
      <c r="AF148" s="83" t="s">
        <v>860</v>
      </c>
      <c r="AG148" s="83" t="s">
        <v>716</v>
      </c>
      <c r="AH148" s="83"/>
      <c r="AI148" s="83" t="s">
        <v>2307</v>
      </c>
      <c r="AJ148" s="87">
        <v>43377.264398148145</v>
      </c>
      <c r="AK148" s="85" t="s">
        <v>1967</v>
      </c>
      <c r="AL148" s="85" t="s">
        <v>1351</v>
      </c>
      <c r="AM148" s="83">
        <v>363</v>
      </c>
      <c r="AN148" s="83">
        <v>11</v>
      </c>
      <c r="AO148" s="83">
        <v>33</v>
      </c>
      <c r="AP148" s="83"/>
      <c r="AQ148" s="83"/>
      <c r="AR148" s="83"/>
      <c r="AS148" s="83"/>
      <c r="AT148" s="83"/>
      <c r="AU148" s="83"/>
      <c r="AV148" s="83"/>
      <c r="AW148" s="83" t="str">
        <f>REPLACE(INDEX(GroupVertices[Group],MATCH(Vertices[[#This Row],[Vertex]],GroupVertices[Vertex],0)),1,1,"")</f>
        <v>1</v>
      </c>
      <c r="AX148" s="49">
        <v>0</v>
      </c>
      <c r="AY148" s="50">
        <v>0</v>
      </c>
      <c r="AZ148" s="49">
        <v>1</v>
      </c>
      <c r="BA148" s="50">
        <v>9.090909090909092</v>
      </c>
      <c r="BB148" s="49">
        <v>0</v>
      </c>
      <c r="BC148" s="50">
        <v>0</v>
      </c>
      <c r="BD148" s="49">
        <v>10</v>
      </c>
      <c r="BE148" s="50">
        <v>90.9090909090909</v>
      </c>
      <c r="BF148" s="49">
        <v>11</v>
      </c>
      <c r="BG148" s="49"/>
      <c r="BH148" s="49"/>
      <c r="BI148" s="49"/>
      <c r="BJ148" s="49"/>
      <c r="BK148" s="49" t="s">
        <v>3391</v>
      </c>
      <c r="BL148" s="49" t="s">
        <v>3391</v>
      </c>
      <c r="BM148" s="112" t="s">
        <v>3656</v>
      </c>
      <c r="BN148" s="112" t="s">
        <v>3656</v>
      </c>
      <c r="BO148" s="112" t="s">
        <v>4134</v>
      </c>
      <c r="BP148" s="112" t="s">
        <v>4134</v>
      </c>
      <c r="BQ148" s="2"/>
      <c r="BR148" s="3"/>
      <c r="BS148" s="3"/>
      <c r="BT148" s="3"/>
      <c r="BU148" s="3"/>
    </row>
    <row r="149" spans="1:73" ht="409.5">
      <c r="A149" s="69" t="s">
        <v>362</v>
      </c>
      <c r="B149" s="70"/>
      <c r="C149" s="70"/>
      <c r="D149" s="71">
        <v>350.89722675367045</v>
      </c>
      <c r="E149" s="73"/>
      <c r="F149" s="103" t="s">
        <v>1968</v>
      </c>
      <c r="G149" s="70"/>
      <c r="H149" s="51" t="s">
        <v>861</v>
      </c>
      <c r="I149" s="75"/>
      <c r="J149" s="75"/>
      <c r="K149" s="51" t="s">
        <v>861</v>
      </c>
      <c r="L149" s="78">
        <v>116.34523185911347</v>
      </c>
      <c r="M149" s="79">
        <v>4062.552978515625</v>
      </c>
      <c r="N149" s="79">
        <v>2827.751953125</v>
      </c>
      <c r="O149" s="80"/>
      <c r="P149" s="81"/>
      <c r="Q149" s="81"/>
      <c r="R149" s="89"/>
      <c r="S149" s="49">
        <v>1</v>
      </c>
      <c r="T149" s="49">
        <v>1</v>
      </c>
      <c r="U149" s="50">
        <v>0</v>
      </c>
      <c r="V149" s="50">
        <v>0</v>
      </c>
      <c r="W149" s="50">
        <v>0.002</v>
      </c>
      <c r="X149" s="50">
        <v>0.999999</v>
      </c>
      <c r="Y149" s="50">
        <v>0</v>
      </c>
      <c r="Z149" s="50" t="s">
        <v>2322</v>
      </c>
      <c r="AA149" s="76">
        <v>149</v>
      </c>
      <c r="AB149" s="76"/>
      <c r="AC149" s="77"/>
      <c r="AD149" s="83" t="s">
        <v>1824</v>
      </c>
      <c r="AE149" s="85" t="s">
        <v>1352</v>
      </c>
      <c r="AF149" s="83" t="s">
        <v>861</v>
      </c>
      <c r="AG149" s="83" t="s">
        <v>716</v>
      </c>
      <c r="AH149" s="83"/>
      <c r="AI149" s="83" t="s">
        <v>2307</v>
      </c>
      <c r="AJ149" s="87">
        <v>43377.43084490741</v>
      </c>
      <c r="AK149" s="85" t="s">
        <v>1968</v>
      </c>
      <c r="AL149" s="85" t="s">
        <v>1352</v>
      </c>
      <c r="AM149" s="83">
        <v>941</v>
      </c>
      <c r="AN149" s="83">
        <v>34</v>
      </c>
      <c r="AO149" s="83">
        <v>310</v>
      </c>
      <c r="AP149" s="83"/>
      <c r="AQ149" s="83"/>
      <c r="AR149" s="83"/>
      <c r="AS149" s="83"/>
      <c r="AT149" s="83"/>
      <c r="AU149" s="83"/>
      <c r="AV149" s="83"/>
      <c r="AW149" s="83" t="str">
        <f>REPLACE(INDEX(GroupVertices[Group],MATCH(Vertices[[#This Row],[Vertex]],GroupVertices[Vertex],0)),1,1,"")</f>
        <v>1</v>
      </c>
      <c r="AX149" s="49">
        <v>2</v>
      </c>
      <c r="AY149" s="50">
        <v>3.7735849056603774</v>
      </c>
      <c r="AZ149" s="49">
        <v>3</v>
      </c>
      <c r="BA149" s="50">
        <v>5.660377358490566</v>
      </c>
      <c r="BB149" s="49">
        <v>0</v>
      </c>
      <c r="BC149" s="50">
        <v>0</v>
      </c>
      <c r="BD149" s="49">
        <v>48</v>
      </c>
      <c r="BE149" s="50">
        <v>90.56603773584905</v>
      </c>
      <c r="BF149" s="49">
        <v>53</v>
      </c>
      <c r="BG149" s="49"/>
      <c r="BH149" s="49"/>
      <c r="BI149" s="49"/>
      <c r="BJ149" s="49"/>
      <c r="BK149" s="49" t="s">
        <v>3452</v>
      </c>
      <c r="BL149" s="49" t="s">
        <v>3452</v>
      </c>
      <c r="BM149" s="112" t="s">
        <v>3657</v>
      </c>
      <c r="BN149" s="112" t="s">
        <v>3657</v>
      </c>
      <c r="BO149" s="112" t="s">
        <v>4135</v>
      </c>
      <c r="BP149" s="112" t="s">
        <v>4135</v>
      </c>
      <c r="BQ149" s="2"/>
      <c r="BR149" s="3"/>
      <c r="BS149" s="3"/>
      <c r="BT149" s="3"/>
      <c r="BU149" s="3"/>
    </row>
    <row r="150" spans="1:73" ht="409.5">
      <c r="A150" s="69" t="s">
        <v>363</v>
      </c>
      <c r="B150" s="70"/>
      <c r="C150" s="70"/>
      <c r="D150" s="71">
        <v>266.394779771615</v>
      </c>
      <c r="E150" s="73"/>
      <c r="F150" s="103" t="s">
        <v>1969</v>
      </c>
      <c r="G150" s="70"/>
      <c r="H150" s="51" t="s">
        <v>862</v>
      </c>
      <c r="I150" s="75"/>
      <c r="J150" s="75"/>
      <c r="K150" s="51" t="s">
        <v>862</v>
      </c>
      <c r="L150" s="78">
        <v>51.75190201800993</v>
      </c>
      <c r="M150" s="79">
        <v>3312.99560546875</v>
      </c>
      <c r="N150" s="79">
        <v>5240.8056640625</v>
      </c>
      <c r="O150" s="80"/>
      <c r="P150" s="81"/>
      <c r="Q150" s="81"/>
      <c r="R150" s="89"/>
      <c r="S150" s="49">
        <v>1</v>
      </c>
      <c r="T150" s="49">
        <v>1</v>
      </c>
      <c r="U150" s="50">
        <v>0</v>
      </c>
      <c r="V150" s="50">
        <v>0</v>
      </c>
      <c r="W150" s="50">
        <v>0.002</v>
      </c>
      <c r="X150" s="50">
        <v>0.999999</v>
      </c>
      <c r="Y150" s="50">
        <v>0</v>
      </c>
      <c r="Z150" s="50" t="s">
        <v>2322</v>
      </c>
      <c r="AA150" s="76">
        <v>150</v>
      </c>
      <c r="AB150" s="76"/>
      <c r="AC150" s="77"/>
      <c r="AD150" s="83" t="s">
        <v>1824</v>
      </c>
      <c r="AE150" s="85" t="s">
        <v>1353</v>
      </c>
      <c r="AF150" s="83" t="s">
        <v>862</v>
      </c>
      <c r="AG150" s="83" t="s">
        <v>716</v>
      </c>
      <c r="AH150" s="83"/>
      <c r="AI150" s="83" t="s">
        <v>2307</v>
      </c>
      <c r="AJ150" s="87">
        <v>43377.604166666664</v>
      </c>
      <c r="AK150" s="85" t="s">
        <v>1969</v>
      </c>
      <c r="AL150" s="85" t="s">
        <v>1353</v>
      </c>
      <c r="AM150" s="83">
        <v>423</v>
      </c>
      <c r="AN150" s="83">
        <v>357</v>
      </c>
      <c r="AO150" s="83">
        <v>233</v>
      </c>
      <c r="AP150" s="83"/>
      <c r="AQ150" s="83"/>
      <c r="AR150" s="83"/>
      <c r="AS150" s="83"/>
      <c r="AT150" s="83"/>
      <c r="AU150" s="83"/>
      <c r="AV150" s="83"/>
      <c r="AW150" s="83" t="str">
        <f>REPLACE(INDEX(GroupVertices[Group],MATCH(Vertices[[#This Row],[Vertex]],GroupVertices[Vertex],0)),1,1,"")</f>
        <v>1</v>
      </c>
      <c r="AX150" s="49">
        <v>4</v>
      </c>
      <c r="AY150" s="50">
        <v>10.81081081081081</v>
      </c>
      <c r="AZ150" s="49">
        <v>0</v>
      </c>
      <c r="BA150" s="50">
        <v>0</v>
      </c>
      <c r="BB150" s="49">
        <v>0</v>
      </c>
      <c r="BC150" s="50">
        <v>0</v>
      </c>
      <c r="BD150" s="49">
        <v>33</v>
      </c>
      <c r="BE150" s="50">
        <v>89.1891891891892</v>
      </c>
      <c r="BF150" s="49">
        <v>37</v>
      </c>
      <c r="BG150" s="49"/>
      <c r="BH150" s="49"/>
      <c r="BI150" s="49"/>
      <c r="BJ150" s="49"/>
      <c r="BK150" s="49"/>
      <c r="BL150" s="49"/>
      <c r="BM150" s="112" t="s">
        <v>3658</v>
      </c>
      <c r="BN150" s="112" t="s">
        <v>3658</v>
      </c>
      <c r="BO150" s="112" t="s">
        <v>4136</v>
      </c>
      <c r="BP150" s="112" t="s">
        <v>4136</v>
      </c>
      <c r="BQ150" s="2"/>
      <c r="BR150" s="3"/>
      <c r="BS150" s="3"/>
      <c r="BT150" s="3"/>
      <c r="BU150" s="3"/>
    </row>
    <row r="151" spans="1:73" ht="15">
      <c r="A151" s="69" t="s">
        <v>364</v>
      </c>
      <c r="B151" s="70"/>
      <c r="C151" s="70"/>
      <c r="D151" s="71">
        <v>346.3295269168026</v>
      </c>
      <c r="E151" s="73"/>
      <c r="F151" s="103" t="s">
        <v>1970</v>
      </c>
      <c r="G151" s="70"/>
      <c r="H151" s="74" t="s">
        <v>863</v>
      </c>
      <c r="I151" s="75"/>
      <c r="J151" s="75"/>
      <c r="K151" s="74" t="s">
        <v>863</v>
      </c>
      <c r="L151" s="78">
        <v>112.85370051635113</v>
      </c>
      <c r="M151" s="79">
        <v>2188.6591796875</v>
      </c>
      <c r="N151" s="79">
        <v>2827.751953125</v>
      </c>
      <c r="O151" s="80"/>
      <c r="P151" s="81"/>
      <c r="Q151" s="81"/>
      <c r="R151" s="89"/>
      <c r="S151" s="49">
        <v>1</v>
      </c>
      <c r="T151" s="49">
        <v>1</v>
      </c>
      <c r="U151" s="50">
        <v>0</v>
      </c>
      <c r="V151" s="50">
        <v>0</v>
      </c>
      <c r="W151" s="50">
        <v>0.002</v>
      </c>
      <c r="X151" s="50">
        <v>0.999999</v>
      </c>
      <c r="Y151" s="50">
        <v>0</v>
      </c>
      <c r="Z151" s="50" t="s">
        <v>2322</v>
      </c>
      <c r="AA151" s="76">
        <v>151</v>
      </c>
      <c r="AB151" s="76"/>
      <c r="AC151" s="77"/>
      <c r="AD151" s="83" t="s">
        <v>1824</v>
      </c>
      <c r="AE151" s="85" t="s">
        <v>1354</v>
      </c>
      <c r="AF151" s="83" t="s">
        <v>863</v>
      </c>
      <c r="AG151" s="83" t="s">
        <v>716</v>
      </c>
      <c r="AH151" s="83"/>
      <c r="AI151" s="83" t="s">
        <v>2307</v>
      </c>
      <c r="AJ151" s="87">
        <v>43377.729166666664</v>
      </c>
      <c r="AK151" s="85" t="s">
        <v>1970</v>
      </c>
      <c r="AL151" s="85" t="s">
        <v>1354</v>
      </c>
      <c r="AM151" s="83">
        <v>913</v>
      </c>
      <c r="AN151" s="83">
        <v>46</v>
      </c>
      <c r="AO151" s="83">
        <v>196</v>
      </c>
      <c r="AP151" s="83"/>
      <c r="AQ151" s="83"/>
      <c r="AR151" s="83"/>
      <c r="AS151" s="83"/>
      <c r="AT151" s="83"/>
      <c r="AU151" s="83"/>
      <c r="AV151" s="83"/>
      <c r="AW151" s="83" t="str">
        <f>REPLACE(INDEX(GroupVertices[Group],MATCH(Vertices[[#This Row],[Vertex]],GroupVertices[Vertex],0)),1,1,"")</f>
        <v>1</v>
      </c>
      <c r="AX151" s="49">
        <v>1</v>
      </c>
      <c r="AY151" s="50">
        <v>5.2631578947368425</v>
      </c>
      <c r="AZ151" s="49">
        <v>1</v>
      </c>
      <c r="BA151" s="50">
        <v>5.2631578947368425</v>
      </c>
      <c r="BB151" s="49">
        <v>0</v>
      </c>
      <c r="BC151" s="50">
        <v>0</v>
      </c>
      <c r="BD151" s="49">
        <v>17</v>
      </c>
      <c r="BE151" s="50">
        <v>89.47368421052632</v>
      </c>
      <c r="BF151" s="49">
        <v>19</v>
      </c>
      <c r="BG151" s="49"/>
      <c r="BH151" s="49"/>
      <c r="BI151" s="49"/>
      <c r="BJ151" s="49"/>
      <c r="BK151" s="49"/>
      <c r="BL151" s="49"/>
      <c r="BM151" s="112" t="s">
        <v>3659</v>
      </c>
      <c r="BN151" s="112" t="s">
        <v>3659</v>
      </c>
      <c r="BO151" s="112" t="s">
        <v>4137</v>
      </c>
      <c r="BP151" s="112" t="s">
        <v>4137</v>
      </c>
      <c r="BQ151" s="2"/>
      <c r="BR151" s="3"/>
      <c r="BS151" s="3"/>
      <c r="BT151" s="3"/>
      <c r="BU151" s="3"/>
    </row>
    <row r="152" spans="1:73" ht="409.5">
      <c r="A152" s="69" t="s">
        <v>365</v>
      </c>
      <c r="B152" s="70"/>
      <c r="C152" s="70"/>
      <c r="D152" s="71">
        <v>510.76672104404565</v>
      </c>
      <c r="E152" s="73"/>
      <c r="F152" s="103" t="s">
        <v>1971</v>
      </c>
      <c r="G152" s="70"/>
      <c r="H152" s="51" t="s">
        <v>864</v>
      </c>
      <c r="I152" s="75"/>
      <c r="J152" s="75"/>
      <c r="K152" s="51" t="s">
        <v>864</v>
      </c>
      <c r="L152" s="78">
        <v>238.54882885579585</v>
      </c>
      <c r="M152" s="79">
        <v>9309.455078125</v>
      </c>
      <c r="N152" s="79">
        <v>1862.5308837890625</v>
      </c>
      <c r="O152" s="80"/>
      <c r="P152" s="81"/>
      <c r="Q152" s="81"/>
      <c r="R152" s="89"/>
      <c r="S152" s="49">
        <v>1</v>
      </c>
      <c r="T152" s="49">
        <v>1</v>
      </c>
      <c r="U152" s="50">
        <v>0</v>
      </c>
      <c r="V152" s="50">
        <v>0</v>
      </c>
      <c r="W152" s="50">
        <v>0.002</v>
      </c>
      <c r="X152" s="50">
        <v>0.999999</v>
      </c>
      <c r="Y152" s="50">
        <v>0</v>
      </c>
      <c r="Z152" s="50" t="s">
        <v>2322</v>
      </c>
      <c r="AA152" s="76">
        <v>152</v>
      </c>
      <c r="AB152" s="76"/>
      <c r="AC152" s="77"/>
      <c r="AD152" s="83" t="s">
        <v>1824</v>
      </c>
      <c r="AE152" s="85" t="s">
        <v>1355</v>
      </c>
      <c r="AF152" s="83" t="s">
        <v>864</v>
      </c>
      <c r="AG152" s="83" t="s">
        <v>716</v>
      </c>
      <c r="AH152" s="83"/>
      <c r="AI152" s="83" t="s">
        <v>2307</v>
      </c>
      <c r="AJ152" s="87">
        <v>43378.44542824074</v>
      </c>
      <c r="AK152" s="85" t="s">
        <v>1971</v>
      </c>
      <c r="AL152" s="85" t="s">
        <v>1355</v>
      </c>
      <c r="AM152" s="83">
        <v>1921</v>
      </c>
      <c r="AN152" s="83">
        <v>68</v>
      </c>
      <c r="AO152" s="83">
        <v>632</v>
      </c>
      <c r="AP152" s="83"/>
      <c r="AQ152" s="83"/>
      <c r="AR152" s="83"/>
      <c r="AS152" s="83"/>
      <c r="AT152" s="83"/>
      <c r="AU152" s="83"/>
      <c r="AV152" s="83"/>
      <c r="AW152" s="83" t="str">
        <f>REPLACE(INDEX(GroupVertices[Group],MATCH(Vertices[[#This Row],[Vertex]],GroupVertices[Vertex],0)),1,1,"")</f>
        <v>1</v>
      </c>
      <c r="AX152" s="49">
        <v>5</v>
      </c>
      <c r="AY152" s="50">
        <v>3.676470588235294</v>
      </c>
      <c r="AZ152" s="49">
        <v>1</v>
      </c>
      <c r="BA152" s="50">
        <v>0.7352941176470589</v>
      </c>
      <c r="BB152" s="49">
        <v>0</v>
      </c>
      <c r="BC152" s="50">
        <v>0</v>
      </c>
      <c r="BD152" s="49">
        <v>130</v>
      </c>
      <c r="BE152" s="50">
        <v>95.58823529411765</v>
      </c>
      <c r="BF152" s="49">
        <v>136</v>
      </c>
      <c r="BG152" s="49"/>
      <c r="BH152" s="49"/>
      <c r="BI152" s="49"/>
      <c r="BJ152" s="49"/>
      <c r="BK152" s="49" t="s">
        <v>3453</v>
      </c>
      <c r="BL152" s="49" t="s">
        <v>3453</v>
      </c>
      <c r="BM152" s="112" t="s">
        <v>3660</v>
      </c>
      <c r="BN152" s="112" t="s">
        <v>3660</v>
      </c>
      <c r="BO152" s="112" t="s">
        <v>4138</v>
      </c>
      <c r="BP152" s="112" t="s">
        <v>4138</v>
      </c>
      <c r="BQ152" s="2"/>
      <c r="BR152" s="3"/>
      <c r="BS152" s="3"/>
      <c r="BT152" s="3"/>
      <c r="BU152" s="3"/>
    </row>
    <row r="153" spans="1:73" ht="240">
      <c r="A153" s="69" t="s">
        <v>366</v>
      </c>
      <c r="B153" s="70"/>
      <c r="C153" s="70"/>
      <c r="D153" s="71">
        <v>254.15986949429038</v>
      </c>
      <c r="E153" s="73"/>
      <c r="F153" s="103" t="s">
        <v>1962</v>
      </c>
      <c r="G153" s="70"/>
      <c r="H153" s="51" t="s">
        <v>865</v>
      </c>
      <c r="I153" s="75"/>
      <c r="J153" s="75"/>
      <c r="K153" s="51" t="s">
        <v>865</v>
      </c>
      <c r="L153" s="78">
        <v>42.39958592132505</v>
      </c>
      <c r="M153" s="79">
        <v>1064.32275390625</v>
      </c>
      <c r="N153" s="79">
        <v>5723.416015625</v>
      </c>
      <c r="O153" s="80"/>
      <c r="P153" s="81"/>
      <c r="Q153" s="81"/>
      <c r="R153" s="89"/>
      <c r="S153" s="49">
        <v>1</v>
      </c>
      <c r="T153" s="49">
        <v>1</v>
      </c>
      <c r="U153" s="50">
        <v>0</v>
      </c>
      <c r="V153" s="50">
        <v>0</v>
      </c>
      <c r="W153" s="50">
        <v>0.002</v>
      </c>
      <c r="X153" s="50">
        <v>0.999999</v>
      </c>
      <c r="Y153" s="50">
        <v>0</v>
      </c>
      <c r="Z153" s="50" t="s">
        <v>2322</v>
      </c>
      <c r="AA153" s="76">
        <v>153</v>
      </c>
      <c r="AB153" s="76"/>
      <c r="AC153" s="77"/>
      <c r="AD153" s="83" t="s">
        <v>1824</v>
      </c>
      <c r="AE153" s="85" t="s">
        <v>1356</v>
      </c>
      <c r="AF153" s="83" t="s">
        <v>865</v>
      </c>
      <c r="AG153" s="83" t="s">
        <v>716</v>
      </c>
      <c r="AH153" s="83"/>
      <c r="AI153" s="83" t="s">
        <v>2307</v>
      </c>
      <c r="AJ153" s="87">
        <v>43379.25010416667</v>
      </c>
      <c r="AK153" s="85" t="s">
        <v>1962</v>
      </c>
      <c r="AL153" s="85" t="s">
        <v>1356</v>
      </c>
      <c r="AM153" s="83">
        <v>348</v>
      </c>
      <c r="AN153" s="83">
        <v>9</v>
      </c>
      <c r="AO153" s="83">
        <v>121</v>
      </c>
      <c r="AP153" s="83"/>
      <c r="AQ153" s="83"/>
      <c r="AR153" s="83"/>
      <c r="AS153" s="83"/>
      <c r="AT153" s="83"/>
      <c r="AU153" s="83"/>
      <c r="AV153" s="83"/>
      <c r="AW153" s="83" t="str">
        <f>REPLACE(INDEX(GroupVertices[Group],MATCH(Vertices[[#This Row],[Vertex]],GroupVertices[Vertex],0)),1,1,"")</f>
        <v>1</v>
      </c>
      <c r="AX153" s="49">
        <v>1</v>
      </c>
      <c r="AY153" s="50">
        <v>7.6923076923076925</v>
      </c>
      <c r="AZ153" s="49">
        <v>0</v>
      </c>
      <c r="BA153" s="50">
        <v>0</v>
      </c>
      <c r="BB153" s="49">
        <v>0</v>
      </c>
      <c r="BC153" s="50">
        <v>0</v>
      </c>
      <c r="BD153" s="49">
        <v>12</v>
      </c>
      <c r="BE153" s="50">
        <v>92.3076923076923</v>
      </c>
      <c r="BF153" s="49">
        <v>13</v>
      </c>
      <c r="BG153" s="49"/>
      <c r="BH153" s="49"/>
      <c r="BI153" s="49"/>
      <c r="BJ153" s="49"/>
      <c r="BK153" s="49"/>
      <c r="BL153" s="49"/>
      <c r="BM153" s="112" t="s">
        <v>3661</v>
      </c>
      <c r="BN153" s="112" t="s">
        <v>3661</v>
      </c>
      <c r="BO153" s="112" t="s">
        <v>4139</v>
      </c>
      <c r="BP153" s="112" t="s">
        <v>4139</v>
      </c>
      <c r="BQ153" s="2"/>
      <c r="BR153" s="3"/>
      <c r="BS153" s="3"/>
      <c r="BT153" s="3"/>
      <c r="BU153" s="3"/>
    </row>
    <row r="154" spans="1:73" ht="360">
      <c r="A154" s="69" t="s">
        <v>367</v>
      </c>
      <c r="B154" s="70"/>
      <c r="C154" s="70"/>
      <c r="D154" s="71">
        <v>282.21859706362153</v>
      </c>
      <c r="E154" s="73"/>
      <c r="F154" s="103" t="s">
        <v>1972</v>
      </c>
      <c r="G154" s="70"/>
      <c r="H154" s="51" t="s">
        <v>866</v>
      </c>
      <c r="I154" s="75"/>
      <c r="J154" s="75"/>
      <c r="K154" s="51" t="s">
        <v>866</v>
      </c>
      <c r="L154" s="78">
        <v>63.84756416972237</v>
      </c>
      <c r="M154" s="79">
        <v>8934.677734375</v>
      </c>
      <c r="N154" s="79">
        <v>4758.1943359375</v>
      </c>
      <c r="O154" s="80"/>
      <c r="P154" s="81"/>
      <c r="Q154" s="81"/>
      <c r="R154" s="89"/>
      <c r="S154" s="49">
        <v>1</v>
      </c>
      <c r="T154" s="49">
        <v>1</v>
      </c>
      <c r="U154" s="50">
        <v>0</v>
      </c>
      <c r="V154" s="50">
        <v>0</v>
      </c>
      <c r="W154" s="50">
        <v>0.002</v>
      </c>
      <c r="X154" s="50">
        <v>0.999999</v>
      </c>
      <c r="Y154" s="50">
        <v>0</v>
      </c>
      <c r="Z154" s="50" t="s">
        <v>2322</v>
      </c>
      <c r="AA154" s="76">
        <v>154</v>
      </c>
      <c r="AB154" s="76"/>
      <c r="AC154" s="77"/>
      <c r="AD154" s="83" t="s">
        <v>1824</v>
      </c>
      <c r="AE154" s="85" t="s">
        <v>1357</v>
      </c>
      <c r="AF154" s="83" t="s">
        <v>866</v>
      </c>
      <c r="AG154" s="83" t="s">
        <v>716</v>
      </c>
      <c r="AH154" s="83"/>
      <c r="AI154" s="83" t="s">
        <v>2307</v>
      </c>
      <c r="AJ154" s="87">
        <v>43379.566666666666</v>
      </c>
      <c r="AK154" s="85" t="s">
        <v>1972</v>
      </c>
      <c r="AL154" s="85" t="s">
        <v>1357</v>
      </c>
      <c r="AM154" s="83">
        <v>520</v>
      </c>
      <c r="AN154" s="83">
        <v>20</v>
      </c>
      <c r="AO154" s="83">
        <v>107</v>
      </c>
      <c r="AP154" s="83"/>
      <c r="AQ154" s="83"/>
      <c r="AR154" s="83"/>
      <c r="AS154" s="83"/>
      <c r="AT154" s="83"/>
      <c r="AU154" s="83"/>
      <c r="AV154" s="83"/>
      <c r="AW154" s="83" t="str">
        <f>REPLACE(INDEX(GroupVertices[Group],MATCH(Vertices[[#This Row],[Vertex]],GroupVertices[Vertex],0)),1,1,"")</f>
        <v>1</v>
      </c>
      <c r="AX154" s="49">
        <v>2</v>
      </c>
      <c r="AY154" s="50">
        <v>9.523809523809524</v>
      </c>
      <c r="AZ154" s="49">
        <v>0</v>
      </c>
      <c r="BA154" s="50">
        <v>0</v>
      </c>
      <c r="BB154" s="49">
        <v>0</v>
      </c>
      <c r="BC154" s="50">
        <v>0</v>
      </c>
      <c r="BD154" s="49">
        <v>19</v>
      </c>
      <c r="BE154" s="50">
        <v>90.47619047619048</v>
      </c>
      <c r="BF154" s="49">
        <v>21</v>
      </c>
      <c r="BG154" s="49"/>
      <c r="BH154" s="49"/>
      <c r="BI154" s="49"/>
      <c r="BJ154" s="49"/>
      <c r="BK154" s="49"/>
      <c r="BL154" s="49"/>
      <c r="BM154" s="112" t="s">
        <v>3662</v>
      </c>
      <c r="BN154" s="112" t="s">
        <v>3662</v>
      </c>
      <c r="BO154" s="112" t="s">
        <v>4140</v>
      </c>
      <c r="BP154" s="112" t="s">
        <v>4140</v>
      </c>
      <c r="BQ154" s="2"/>
      <c r="BR154" s="3"/>
      <c r="BS154" s="3"/>
      <c r="BT154" s="3"/>
      <c r="BU154" s="3"/>
    </row>
    <row r="155" spans="1:73" ht="15">
      <c r="A155" s="69" t="s">
        <v>368</v>
      </c>
      <c r="B155" s="70"/>
      <c r="C155" s="70"/>
      <c r="D155" s="71">
        <v>225.12234910277326</v>
      </c>
      <c r="E155" s="73"/>
      <c r="F155" s="103" t="s">
        <v>1973</v>
      </c>
      <c r="G155" s="70"/>
      <c r="H155" s="74" t="s">
        <v>867</v>
      </c>
      <c r="I155" s="75"/>
      <c r="J155" s="75"/>
      <c r="K155" s="74" t="s">
        <v>867</v>
      </c>
      <c r="L155" s="78">
        <v>20.203422385192944</v>
      </c>
      <c r="M155" s="79">
        <v>4437.33154296875</v>
      </c>
      <c r="N155" s="79">
        <v>8619.080078125</v>
      </c>
      <c r="O155" s="80"/>
      <c r="P155" s="81"/>
      <c r="Q155" s="81"/>
      <c r="R155" s="89"/>
      <c r="S155" s="49">
        <v>1</v>
      </c>
      <c r="T155" s="49">
        <v>1</v>
      </c>
      <c r="U155" s="50">
        <v>0</v>
      </c>
      <c r="V155" s="50">
        <v>0</v>
      </c>
      <c r="W155" s="50">
        <v>0.002</v>
      </c>
      <c r="X155" s="50">
        <v>0.999999</v>
      </c>
      <c r="Y155" s="50">
        <v>0</v>
      </c>
      <c r="Z155" s="50" t="s">
        <v>2322</v>
      </c>
      <c r="AA155" s="76">
        <v>155</v>
      </c>
      <c r="AB155" s="76"/>
      <c r="AC155" s="77"/>
      <c r="AD155" s="83" t="s">
        <v>1824</v>
      </c>
      <c r="AE155" s="85" t="s">
        <v>1358</v>
      </c>
      <c r="AF155" s="83" t="s">
        <v>867</v>
      </c>
      <c r="AG155" s="83" t="s">
        <v>716</v>
      </c>
      <c r="AH155" s="83"/>
      <c r="AI155" s="83" t="s">
        <v>2307</v>
      </c>
      <c r="AJ155" s="87">
        <v>43379.78827546296</v>
      </c>
      <c r="AK155" s="85" t="s">
        <v>1973</v>
      </c>
      <c r="AL155" s="85" t="s">
        <v>1358</v>
      </c>
      <c r="AM155" s="83">
        <v>170</v>
      </c>
      <c r="AN155" s="83">
        <v>10</v>
      </c>
      <c r="AO155" s="83">
        <v>82</v>
      </c>
      <c r="AP155" s="83"/>
      <c r="AQ155" s="83"/>
      <c r="AR155" s="83"/>
      <c r="AS155" s="83"/>
      <c r="AT155" s="83"/>
      <c r="AU155" s="83"/>
      <c r="AV155" s="83"/>
      <c r="AW155" s="83" t="str">
        <f>REPLACE(INDEX(GroupVertices[Group],MATCH(Vertices[[#This Row],[Vertex]],GroupVertices[Vertex],0)),1,1,"")</f>
        <v>1</v>
      </c>
      <c r="AX155" s="49">
        <v>0</v>
      </c>
      <c r="AY155" s="50">
        <v>0</v>
      </c>
      <c r="AZ155" s="49">
        <v>0</v>
      </c>
      <c r="BA155" s="50">
        <v>0</v>
      </c>
      <c r="BB155" s="49">
        <v>0</v>
      </c>
      <c r="BC155" s="50">
        <v>0</v>
      </c>
      <c r="BD155" s="49">
        <v>7</v>
      </c>
      <c r="BE155" s="50">
        <v>100</v>
      </c>
      <c r="BF155" s="49">
        <v>7</v>
      </c>
      <c r="BG155" s="49"/>
      <c r="BH155" s="49"/>
      <c r="BI155" s="49"/>
      <c r="BJ155" s="49"/>
      <c r="BK155" s="49"/>
      <c r="BL155" s="49"/>
      <c r="BM155" s="112" t="s">
        <v>3663</v>
      </c>
      <c r="BN155" s="112" t="s">
        <v>3663</v>
      </c>
      <c r="BO155" s="112" t="s">
        <v>4141</v>
      </c>
      <c r="BP155" s="112" t="s">
        <v>4141</v>
      </c>
      <c r="BQ155" s="2"/>
      <c r="BR155" s="3"/>
      <c r="BS155" s="3"/>
      <c r="BT155" s="3"/>
      <c r="BU155" s="3"/>
    </row>
    <row r="156" spans="1:73" ht="409.5">
      <c r="A156" s="69" t="s">
        <v>369</v>
      </c>
      <c r="B156" s="70"/>
      <c r="C156" s="70"/>
      <c r="D156" s="71">
        <v>366.068515497553</v>
      </c>
      <c r="E156" s="73"/>
      <c r="F156" s="103" t="s">
        <v>1974</v>
      </c>
      <c r="G156" s="70"/>
      <c r="H156" s="51" t="s">
        <v>868</v>
      </c>
      <c r="I156" s="75"/>
      <c r="J156" s="75"/>
      <c r="K156" s="51" t="s">
        <v>868</v>
      </c>
      <c r="L156" s="78">
        <v>127.94210381900272</v>
      </c>
      <c r="M156" s="79">
        <v>7435.56201171875</v>
      </c>
      <c r="N156" s="79">
        <v>2827.751953125</v>
      </c>
      <c r="O156" s="80"/>
      <c r="P156" s="81"/>
      <c r="Q156" s="81"/>
      <c r="R156" s="89"/>
      <c r="S156" s="49">
        <v>1</v>
      </c>
      <c r="T156" s="49">
        <v>1</v>
      </c>
      <c r="U156" s="50">
        <v>0</v>
      </c>
      <c r="V156" s="50">
        <v>0</v>
      </c>
      <c r="W156" s="50">
        <v>0.002</v>
      </c>
      <c r="X156" s="50">
        <v>0.999999</v>
      </c>
      <c r="Y156" s="50">
        <v>0</v>
      </c>
      <c r="Z156" s="50" t="s">
        <v>2322</v>
      </c>
      <c r="AA156" s="76">
        <v>156</v>
      </c>
      <c r="AB156" s="76"/>
      <c r="AC156" s="77"/>
      <c r="AD156" s="83" t="s">
        <v>1824</v>
      </c>
      <c r="AE156" s="85" t="s">
        <v>1359</v>
      </c>
      <c r="AF156" s="83" t="s">
        <v>868</v>
      </c>
      <c r="AG156" s="83" t="s">
        <v>716</v>
      </c>
      <c r="AH156" s="83"/>
      <c r="AI156" s="83" t="s">
        <v>2307</v>
      </c>
      <c r="AJ156" s="87">
        <v>43380.524409722224</v>
      </c>
      <c r="AK156" s="85" t="s">
        <v>1974</v>
      </c>
      <c r="AL156" s="85" t="s">
        <v>1359</v>
      </c>
      <c r="AM156" s="83">
        <v>1034</v>
      </c>
      <c r="AN156" s="83">
        <v>30</v>
      </c>
      <c r="AO156" s="83">
        <v>412</v>
      </c>
      <c r="AP156" s="83"/>
      <c r="AQ156" s="83"/>
      <c r="AR156" s="83"/>
      <c r="AS156" s="83"/>
      <c r="AT156" s="83"/>
      <c r="AU156" s="83"/>
      <c r="AV156" s="83"/>
      <c r="AW156" s="83" t="str">
        <f>REPLACE(INDEX(GroupVertices[Group],MATCH(Vertices[[#This Row],[Vertex]],GroupVertices[Vertex],0)),1,1,"")</f>
        <v>1</v>
      </c>
      <c r="AX156" s="49">
        <v>1</v>
      </c>
      <c r="AY156" s="50">
        <v>1.9607843137254901</v>
      </c>
      <c r="AZ156" s="49">
        <v>0</v>
      </c>
      <c r="BA156" s="50">
        <v>0</v>
      </c>
      <c r="BB156" s="49">
        <v>0</v>
      </c>
      <c r="BC156" s="50">
        <v>0</v>
      </c>
      <c r="BD156" s="49">
        <v>50</v>
      </c>
      <c r="BE156" s="50">
        <v>98.03921568627452</v>
      </c>
      <c r="BF156" s="49">
        <v>51</v>
      </c>
      <c r="BG156" s="49"/>
      <c r="BH156" s="49"/>
      <c r="BI156" s="49"/>
      <c r="BJ156" s="49"/>
      <c r="BK156" s="49" t="s">
        <v>3391</v>
      </c>
      <c r="BL156" s="49" t="s">
        <v>3391</v>
      </c>
      <c r="BM156" s="112" t="s">
        <v>3664</v>
      </c>
      <c r="BN156" s="112" t="s">
        <v>3664</v>
      </c>
      <c r="BO156" s="112" t="s">
        <v>4142</v>
      </c>
      <c r="BP156" s="112" t="s">
        <v>4142</v>
      </c>
      <c r="BQ156" s="2"/>
      <c r="BR156" s="3"/>
      <c r="BS156" s="3"/>
      <c r="BT156" s="3"/>
      <c r="BU156" s="3"/>
    </row>
    <row r="157" spans="1:73" ht="409.5">
      <c r="A157" s="69" t="s">
        <v>370</v>
      </c>
      <c r="B157" s="70"/>
      <c r="C157" s="70"/>
      <c r="D157" s="71">
        <v>253.6704730831974</v>
      </c>
      <c r="E157" s="73"/>
      <c r="F157" s="103" t="s">
        <v>1975</v>
      </c>
      <c r="G157" s="70"/>
      <c r="H157" s="51" t="s">
        <v>869</v>
      </c>
      <c r="I157" s="75"/>
      <c r="J157" s="75"/>
      <c r="K157" s="51" t="s">
        <v>869</v>
      </c>
      <c r="L157" s="78">
        <v>42.025493277457656</v>
      </c>
      <c r="M157" s="79">
        <v>9684.234375</v>
      </c>
      <c r="N157" s="79">
        <v>6206.02685546875</v>
      </c>
      <c r="O157" s="80"/>
      <c r="P157" s="81"/>
      <c r="Q157" s="81"/>
      <c r="R157" s="89"/>
      <c r="S157" s="49">
        <v>1</v>
      </c>
      <c r="T157" s="49">
        <v>1</v>
      </c>
      <c r="U157" s="50">
        <v>0</v>
      </c>
      <c r="V157" s="50">
        <v>0</v>
      </c>
      <c r="W157" s="50">
        <v>0.002</v>
      </c>
      <c r="X157" s="50">
        <v>0.999999</v>
      </c>
      <c r="Y157" s="50">
        <v>0</v>
      </c>
      <c r="Z157" s="50" t="s">
        <v>2322</v>
      </c>
      <c r="AA157" s="76">
        <v>157</v>
      </c>
      <c r="AB157" s="76"/>
      <c r="AC157" s="77"/>
      <c r="AD157" s="83" t="s">
        <v>1824</v>
      </c>
      <c r="AE157" s="85" t="s">
        <v>1360</v>
      </c>
      <c r="AF157" s="83" t="s">
        <v>869</v>
      </c>
      <c r="AG157" s="83" t="s">
        <v>716</v>
      </c>
      <c r="AH157" s="83"/>
      <c r="AI157" s="83" t="s">
        <v>2307</v>
      </c>
      <c r="AJ157" s="87">
        <v>43380.95501157407</v>
      </c>
      <c r="AK157" s="85" t="s">
        <v>1975</v>
      </c>
      <c r="AL157" s="85" t="s">
        <v>1360</v>
      </c>
      <c r="AM157" s="83">
        <v>345</v>
      </c>
      <c r="AN157" s="83">
        <v>309</v>
      </c>
      <c r="AO157" s="83">
        <v>83</v>
      </c>
      <c r="AP157" s="83"/>
      <c r="AQ157" s="83"/>
      <c r="AR157" s="83"/>
      <c r="AS157" s="83"/>
      <c r="AT157" s="83"/>
      <c r="AU157" s="83"/>
      <c r="AV157" s="83"/>
      <c r="AW157" s="83" t="str">
        <f>REPLACE(INDEX(GroupVertices[Group],MATCH(Vertices[[#This Row],[Vertex]],GroupVertices[Vertex],0)),1,1,"")</f>
        <v>1</v>
      </c>
      <c r="AX157" s="49">
        <v>2</v>
      </c>
      <c r="AY157" s="50">
        <v>2.4691358024691357</v>
      </c>
      <c r="AZ157" s="49">
        <v>1</v>
      </c>
      <c r="BA157" s="50">
        <v>1.2345679012345678</v>
      </c>
      <c r="BB157" s="49">
        <v>0</v>
      </c>
      <c r="BC157" s="50">
        <v>0</v>
      </c>
      <c r="BD157" s="49">
        <v>78</v>
      </c>
      <c r="BE157" s="50">
        <v>96.29629629629629</v>
      </c>
      <c r="BF157" s="49">
        <v>81</v>
      </c>
      <c r="BG157" s="49"/>
      <c r="BH157" s="49"/>
      <c r="BI157" s="49"/>
      <c r="BJ157" s="49"/>
      <c r="BK157" s="49" t="s">
        <v>3454</v>
      </c>
      <c r="BL157" s="49" t="s">
        <v>3454</v>
      </c>
      <c r="BM157" s="112" t="s">
        <v>3665</v>
      </c>
      <c r="BN157" s="112" t="s">
        <v>3665</v>
      </c>
      <c r="BO157" s="112" t="s">
        <v>4143</v>
      </c>
      <c r="BP157" s="112" t="s">
        <v>4143</v>
      </c>
      <c r="BQ157" s="2"/>
      <c r="BR157" s="3"/>
      <c r="BS157" s="3"/>
      <c r="BT157" s="3"/>
      <c r="BU157" s="3"/>
    </row>
    <row r="158" spans="1:73" ht="15">
      <c r="A158" s="69" t="s">
        <v>371</v>
      </c>
      <c r="B158" s="70"/>
      <c r="C158" s="70"/>
      <c r="D158" s="71">
        <v>323.0016313213703</v>
      </c>
      <c r="E158" s="73"/>
      <c r="F158" s="103" t="s">
        <v>1976</v>
      </c>
      <c r="G158" s="70"/>
      <c r="H158" s="74" t="s">
        <v>870</v>
      </c>
      <c r="I158" s="75"/>
      <c r="J158" s="75"/>
      <c r="K158" s="74" t="s">
        <v>870</v>
      </c>
      <c r="L158" s="78">
        <v>95.02195115867195</v>
      </c>
      <c r="M158" s="79">
        <v>4062.552978515625</v>
      </c>
      <c r="N158" s="79">
        <v>3310.36279296875</v>
      </c>
      <c r="O158" s="80"/>
      <c r="P158" s="81"/>
      <c r="Q158" s="81"/>
      <c r="R158" s="89"/>
      <c r="S158" s="49">
        <v>1</v>
      </c>
      <c r="T158" s="49">
        <v>1</v>
      </c>
      <c r="U158" s="50">
        <v>0</v>
      </c>
      <c r="V158" s="50">
        <v>0</v>
      </c>
      <c r="W158" s="50">
        <v>0.002</v>
      </c>
      <c r="X158" s="50">
        <v>0.999999</v>
      </c>
      <c r="Y158" s="50">
        <v>0</v>
      </c>
      <c r="Z158" s="50" t="s">
        <v>2322</v>
      </c>
      <c r="AA158" s="76">
        <v>158</v>
      </c>
      <c r="AB158" s="76"/>
      <c r="AC158" s="77"/>
      <c r="AD158" s="83" t="s">
        <v>1824</v>
      </c>
      <c r="AE158" s="85" t="s">
        <v>1361</v>
      </c>
      <c r="AF158" s="83" t="s">
        <v>870</v>
      </c>
      <c r="AG158" s="83" t="s">
        <v>716</v>
      </c>
      <c r="AH158" s="83"/>
      <c r="AI158" s="83" t="s">
        <v>2307</v>
      </c>
      <c r="AJ158" s="87">
        <v>43381.808333333334</v>
      </c>
      <c r="AK158" s="85" t="s">
        <v>1976</v>
      </c>
      <c r="AL158" s="85" t="s">
        <v>1361</v>
      </c>
      <c r="AM158" s="83">
        <v>770</v>
      </c>
      <c r="AN158" s="83">
        <v>16</v>
      </c>
      <c r="AO158" s="83">
        <v>141</v>
      </c>
      <c r="AP158" s="83"/>
      <c r="AQ158" s="83"/>
      <c r="AR158" s="83"/>
      <c r="AS158" s="83"/>
      <c r="AT158" s="83"/>
      <c r="AU158" s="83"/>
      <c r="AV158" s="83"/>
      <c r="AW158" s="83" t="str">
        <f>REPLACE(INDEX(GroupVertices[Group],MATCH(Vertices[[#This Row],[Vertex]],GroupVertices[Vertex],0)),1,1,"")</f>
        <v>1</v>
      </c>
      <c r="AX158" s="49">
        <v>1</v>
      </c>
      <c r="AY158" s="50">
        <v>7.142857142857143</v>
      </c>
      <c r="AZ158" s="49">
        <v>0</v>
      </c>
      <c r="BA158" s="50">
        <v>0</v>
      </c>
      <c r="BB158" s="49">
        <v>0</v>
      </c>
      <c r="BC158" s="50">
        <v>0</v>
      </c>
      <c r="BD158" s="49">
        <v>13</v>
      </c>
      <c r="BE158" s="50">
        <v>92.85714285714286</v>
      </c>
      <c r="BF158" s="49">
        <v>14</v>
      </c>
      <c r="BG158" s="49"/>
      <c r="BH158" s="49"/>
      <c r="BI158" s="49"/>
      <c r="BJ158" s="49"/>
      <c r="BK158" s="49"/>
      <c r="BL158" s="49"/>
      <c r="BM158" s="112" t="s">
        <v>3666</v>
      </c>
      <c r="BN158" s="112" t="s">
        <v>3666</v>
      </c>
      <c r="BO158" s="112" t="s">
        <v>4144</v>
      </c>
      <c r="BP158" s="112" t="s">
        <v>4144</v>
      </c>
      <c r="BQ158" s="2"/>
      <c r="BR158" s="3"/>
      <c r="BS158" s="3"/>
      <c r="BT158" s="3"/>
      <c r="BU158" s="3"/>
    </row>
    <row r="159" spans="1:73" ht="409.5">
      <c r="A159" s="69" t="s">
        <v>372</v>
      </c>
      <c r="B159" s="70"/>
      <c r="C159" s="70"/>
      <c r="D159" s="71">
        <v>243.2300163132137</v>
      </c>
      <c r="E159" s="73"/>
      <c r="F159" s="103" t="s">
        <v>1977</v>
      </c>
      <c r="G159" s="70"/>
      <c r="H159" s="51" t="s">
        <v>871</v>
      </c>
      <c r="I159" s="75"/>
      <c r="J159" s="75"/>
      <c r="K159" s="51" t="s">
        <v>871</v>
      </c>
      <c r="L159" s="78">
        <v>34.04485020828656</v>
      </c>
      <c r="M159" s="79">
        <v>1064.32275390625</v>
      </c>
      <c r="N159" s="79">
        <v>6688.63720703125</v>
      </c>
      <c r="O159" s="80"/>
      <c r="P159" s="81"/>
      <c r="Q159" s="81"/>
      <c r="R159" s="89"/>
      <c r="S159" s="49">
        <v>1</v>
      </c>
      <c r="T159" s="49">
        <v>1</v>
      </c>
      <c r="U159" s="50">
        <v>0</v>
      </c>
      <c r="V159" s="50">
        <v>0</v>
      </c>
      <c r="W159" s="50">
        <v>0.002</v>
      </c>
      <c r="X159" s="50">
        <v>0.999999</v>
      </c>
      <c r="Y159" s="50">
        <v>0</v>
      </c>
      <c r="Z159" s="50" t="s">
        <v>2322</v>
      </c>
      <c r="AA159" s="76">
        <v>159</v>
      </c>
      <c r="AB159" s="76"/>
      <c r="AC159" s="77"/>
      <c r="AD159" s="83" t="s">
        <v>1824</v>
      </c>
      <c r="AE159" s="85" t="s">
        <v>1362</v>
      </c>
      <c r="AF159" s="83" t="s">
        <v>871</v>
      </c>
      <c r="AG159" s="83" t="s">
        <v>716</v>
      </c>
      <c r="AH159" s="83"/>
      <c r="AI159" s="83" t="s">
        <v>2307</v>
      </c>
      <c r="AJ159" s="87">
        <v>43382.47619212963</v>
      </c>
      <c r="AK159" s="85" t="s">
        <v>1977</v>
      </c>
      <c r="AL159" s="85" t="s">
        <v>1362</v>
      </c>
      <c r="AM159" s="83">
        <v>281</v>
      </c>
      <c r="AN159" s="83">
        <v>6</v>
      </c>
      <c r="AO159" s="83">
        <v>168</v>
      </c>
      <c r="AP159" s="83"/>
      <c r="AQ159" s="83"/>
      <c r="AR159" s="83"/>
      <c r="AS159" s="83"/>
      <c r="AT159" s="83"/>
      <c r="AU159" s="83"/>
      <c r="AV159" s="83"/>
      <c r="AW159" s="83" t="str">
        <f>REPLACE(INDEX(GroupVertices[Group],MATCH(Vertices[[#This Row],[Vertex]],GroupVertices[Vertex],0)),1,1,"")</f>
        <v>1</v>
      </c>
      <c r="AX159" s="49">
        <v>2</v>
      </c>
      <c r="AY159" s="50">
        <v>4.444444444444445</v>
      </c>
      <c r="AZ159" s="49">
        <v>0</v>
      </c>
      <c r="BA159" s="50">
        <v>0</v>
      </c>
      <c r="BB159" s="49">
        <v>0</v>
      </c>
      <c r="BC159" s="50">
        <v>0</v>
      </c>
      <c r="BD159" s="49">
        <v>43</v>
      </c>
      <c r="BE159" s="50">
        <v>95.55555555555556</v>
      </c>
      <c r="BF159" s="49">
        <v>45</v>
      </c>
      <c r="BG159" s="49"/>
      <c r="BH159" s="49"/>
      <c r="BI159" s="49"/>
      <c r="BJ159" s="49"/>
      <c r="BK159" s="49"/>
      <c r="BL159" s="49"/>
      <c r="BM159" s="112" t="s">
        <v>3667</v>
      </c>
      <c r="BN159" s="112" t="s">
        <v>3667</v>
      </c>
      <c r="BO159" s="112" t="s">
        <v>4145</v>
      </c>
      <c r="BP159" s="112" t="s">
        <v>4145</v>
      </c>
      <c r="BQ159" s="2"/>
      <c r="BR159" s="3"/>
      <c r="BS159" s="3"/>
      <c r="BT159" s="3"/>
      <c r="BU159" s="3"/>
    </row>
    <row r="160" spans="1:73" ht="315">
      <c r="A160" s="69" t="s">
        <v>373</v>
      </c>
      <c r="B160" s="70"/>
      <c r="C160" s="70"/>
      <c r="D160" s="71">
        <v>236.8678629690049</v>
      </c>
      <c r="E160" s="73"/>
      <c r="F160" s="103" t="s">
        <v>1978</v>
      </c>
      <c r="G160" s="70"/>
      <c r="H160" s="51" t="s">
        <v>872</v>
      </c>
      <c r="I160" s="75"/>
      <c r="J160" s="75"/>
      <c r="K160" s="51" t="s">
        <v>872</v>
      </c>
      <c r="L160" s="78">
        <v>29.181645838010425</v>
      </c>
      <c r="M160" s="79">
        <v>6686.0048828125</v>
      </c>
      <c r="N160" s="79">
        <v>7653.85888671875</v>
      </c>
      <c r="O160" s="80"/>
      <c r="P160" s="81"/>
      <c r="Q160" s="81"/>
      <c r="R160" s="89"/>
      <c r="S160" s="49">
        <v>1</v>
      </c>
      <c r="T160" s="49">
        <v>1</v>
      </c>
      <c r="U160" s="50">
        <v>0</v>
      </c>
      <c r="V160" s="50">
        <v>0</v>
      </c>
      <c r="W160" s="50">
        <v>0.002</v>
      </c>
      <c r="X160" s="50">
        <v>0.999999</v>
      </c>
      <c r="Y160" s="50">
        <v>0</v>
      </c>
      <c r="Z160" s="50" t="s">
        <v>2322</v>
      </c>
      <c r="AA160" s="76">
        <v>160</v>
      </c>
      <c r="AB160" s="76"/>
      <c r="AC160" s="77"/>
      <c r="AD160" s="83" t="s">
        <v>1824</v>
      </c>
      <c r="AE160" s="85" t="s">
        <v>1363</v>
      </c>
      <c r="AF160" s="83" t="s">
        <v>872</v>
      </c>
      <c r="AG160" s="83" t="s">
        <v>716</v>
      </c>
      <c r="AH160" s="83"/>
      <c r="AI160" s="83" t="s">
        <v>2307</v>
      </c>
      <c r="AJ160" s="87">
        <v>43382.81394675926</v>
      </c>
      <c r="AK160" s="85" t="s">
        <v>1978</v>
      </c>
      <c r="AL160" s="85" t="s">
        <v>1363</v>
      </c>
      <c r="AM160" s="83">
        <v>242</v>
      </c>
      <c r="AN160" s="83">
        <v>16</v>
      </c>
      <c r="AO160" s="83">
        <v>569</v>
      </c>
      <c r="AP160" s="83"/>
      <c r="AQ160" s="83"/>
      <c r="AR160" s="83"/>
      <c r="AS160" s="83"/>
      <c r="AT160" s="83"/>
      <c r="AU160" s="83"/>
      <c r="AV160" s="83"/>
      <c r="AW160" s="83" t="str">
        <f>REPLACE(INDEX(GroupVertices[Group],MATCH(Vertices[[#This Row],[Vertex]],GroupVertices[Vertex],0)),1,1,"")</f>
        <v>1</v>
      </c>
      <c r="AX160" s="49">
        <v>0</v>
      </c>
      <c r="AY160" s="50">
        <v>0</v>
      </c>
      <c r="AZ160" s="49">
        <v>0</v>
      </c>
      <c r="BA160" s="50">
        <v>0</v>
      </c>
      <c r="BB160" s="49">
        <v>0</v>
      </c>
      <c r="BC160" s="50">
        <v>0</v>
      </c>
      <c r="BD160" s="49">
        <v>18</v>
      </c>
      <c r="BE160" s="50">
        <v>100</v>
      </c>
      <c r="BF160" s="49">
        <v>18</v>
      </c>
      <c r="BG160" s="49"/>
      <c r="BH160" s="49"/>
      <c r="BI160" s="49"/>
      <c r="BJ160" s="49"/>
      <c r="BK160" s="49"/>
      <c r="BL160" s="49"/>
      <c r="BM160" s="112" t="s">
        <v>3668</v>
      </c>
      <c r="BN160" s="112" t="s">
        <v>3668</v>
      </c>
      <c r="BO160" s="112" t="s">
        <v>4146</v>
      </c>
      <c r="BP160" s="112" t="s">
        <v>4146</v>
      </c>
      <c r="BQ160" s="2"/>
      <c r="BR160" s="3"/>
      <c r="BS160" s="3"/>
      <c r="BT160" s="3"/>
      <c r="BU160" s="3"/>
    </row>
    <row r="161" spans="1:73" ht="409.5">
      <c r="A161" s="69" t="s">
        <v>374</v>
      </c>
      <c r="B161" s="70"/>
      <c r="C161" s="70"/>
      <c r="D161" s="71">
        <v>239.31484502446983</v>
      </c>
      <c r="E161" s="73"/>
      <c r="F161" s="103" t="s">
        <v>1979</v>
      </c>
      <c r="G161" s="70"/>
      <c r="H161" s="51" t="s">
        <v>873</v>
      </c>
      <c r="I161" s="75"/>
      <c r="J161" s="75"/>
      <c r="K161" s="51" t="s">
        <v>873</v>
      </c>
      <c r="L161" s="78">
        <v>31.0521090573474</v>
      </c>
      <c r="M161" s="79">
        <v>2563.43798828125</v>
      </c>
      <c r="N161" s="79">
        <v>7171.248046875</v>
      </c>
      <c r="O161" s="80"/>
      <c r="P161" s="81"/>
      <c r="Q161" s="81"/>
      <c r="R161" s="89"/>
      <c r="S161" s="49">
        <v>1</v>
      </c>
      <c r="T161" s="49">
        <v>1</v>
      </c>
      <c r="U161" s="50">
        <v>0</v>
      </c>
      <c r="V161" s="50">
        <v>0</v>
      </c>
      <c r="W161" s="50">
        <v>0.002</v>
      </c>
      <c r="X161" s="50">
        <v>0.999999</v>
      </c>
      <c r="Y161" s="50">
        <v>0</v>
      </c>
      <c r="Z161" s="50" t="s">
        <v>2322</v>
      </c>
      <c r="AA161" s="76">
        <v>161</v>
      </c>
      <c r="AB161" s="76"/>
      <c r="AC161" s="77"/>
      <c r="AD161" s="83" t="s">
        <v>1824</v>
      </c>
      <c r="AE161" s="85" t="s">
        <v>1364</v>
      </c>
      <c r="AF161" s="83" t="s">
        <v>873</v>
      </c>
      <c r="AG161" s="83" t="s">
        <v>716</v>
      </c>
      <c r="AH161" s="83"/>
      <c r="AI161" s="83" t="s">
        <v>2307</v>
      </c>
      <c r="AJ161" s="87">
        <v>43383.12734953704</v>
      </c>
      <c r="AK161" s="85" t="s">
        <v>1979</v>
      </c>
      <c r="AL161" s="85" t="s">
        <v>1364</v>
      </c>
      <c r="AM161" s="83">
        <v>257</v>
      </c>
      <c r="AN161" s="83">
        <v>19</v>
      </c>
      <c r="AO161" s="83">
        <v>147</v>
      </c>
      <c r="AP161" s="83"/>
      <c r="AQ161" s="83"/>
      <c r="AR161" s="83"/>
      <c r="AS161" s="83"/>
      <c r="AT161" s="83"/>
      <c r="AU161" s="83"/>
      <c r="AV161" s="83"/>
      <c r="AW161" s="83" t="str">
        <f>REPLACE(INDEX(GroupVertices[Group],MATCH(Vertices[[#This Row],[Vertex]],GroupVertices[Vertex],0)),1,1,"")</f>
        <v>1</v>
      </c>
      <c r="AX161" s="49">
        <v>1</v>
      </c>
      <c r="AY161" s="50">
        <v>1.492537313432836</v>
      </c>
      <c r="AZ161" s="49">
        <v>2</v>
      </c>
      <c r="BA161" s="50">
        <v>2.985074626865672</v>
      </c>
      <c r="BB161" s="49">
        <v>0</v>
      </c>
      <c r="BC161" s="50">
        <v>0</v>
      </c>
      <c r="BD161" s="49">
        <v>64</v>
      </c>
      <c r="BE161" s="50">
        <v>95.5223880597015</v>
      </c>
      <c r="BF161" s="49">
        <v>67</v>
      </c>
      <c r="BG161" s="49"/>
      <c r="BH161" s="49"/>
      <c r="BI161" s="49"/>
      <c r="BJ161" s="49"/>
      <c r="BK161" s="49" t="s">
        <v>3391</v>
      </c>
      <c r="BL161" s="49" t="s">
        <v>3391</v>
      </c>
      <c r="BM161" s="112" t="s">
        <v>3669</v>
      </c>
      <c r="BN161" s="112" t="s">
        <v>3669</v>
      </c>
      <c r="BO161" s="112" t="s">
        <v>4147</v>
      </c>
      <c r="BP161" s="112" t="s">
        <v>4147</v>
      </c>
      <c r="BQ161" s="2"/>
      <c r="BR161" s="3"/>
      <c r="BS161" s="3"/>
      <c r="BT161" s="3"/>
      <c r="BU161" s="3"/>
    </row>
    <row r="162" spans="1:73" ht="15">
      <c r="A162" s="69" t="s">
        <v>375</v>
      </c>
      <c r="B162" s="70"/>
      <c r="C162" s="70"/>
      <c r="D162" s="71">
        <v>239.9673735725938</v>
      </c>
      <c r="E162" s="73"/>
      <c r="F162" s="103" t="s">
        <v>1980</v>
      </c>
      <c r="G162" s="70"/>
      <c r="H162" s="74"/>
      <c r="I162" s="75"/>
      <c r="J162" s="75"/>
      <c r="K162" s="74"/>
      <c r="L162" s="78">
        <v>31.550899249170595</v>
      </c>
      <c r="M162" s="79">
        <v>4812.11083984375</v>
      </c>
      <c r="N162" s="79">
        <v>7171.248046875</v>
      </c>
      <c r="O162" s="80"/>
      <c r="P162" s="81"/>
      <c r="Q162" s="81"/>
      <c r="R162" s="89"/>
      <c r="S162" s="49">
        <v>1</v>
      </c>
      <c r="T162" s="49">
        <v>1</v>
      </c>
      <c r="U162" s="50">
        <v>0</v>
      </c>
      <c r="V162" s="50">
        <v>0</v>
      </c>
      <c r="W162" s="50">
        <v>0.002</v>
      </c>
      <c r="X162" s="50">
        <v>0.999999</v>
      </c>
      <c r="Y162" s="50">
        <v>0</v>
      </c>
      <c r="Z162" s="50" t="s">
        <v>2322</v>
      </c>
      <c r="AA162" s="76">
        <v>162</v>
      </c>
      <c r="AB162" s="76"/>
      <c r="AC162" s="77"/>
      <c r="AD162" s="83" t="s">
        <v>1824</v>
      </c>
      <c r="AE162" s="85" t="s">
        <v>1365</v>
      </c>
      <c r="AF162" s="83"/>
      <c r="AG162" s="83" t="s">
        <v>716</v>
      </c>
      <c r="AH162" s="83"/>
      <c r="AI162" s="83" t="s">
        <v>2307</v>
      </c>
      <c r="AJ162" s="87">
        <v>43383.44480324074</v>
      </c>
      <c r="AK162" s="85" t="s">
        <v>1980</v>
      </c>
      <c r="AL162" s="85" t="s">
        <v>1365</v>
      </c>
      <c r="AM162" s="83">
        <v>261</v>
      </c>
      <c r="AN162" s="83">
        <v>4</v>
      </c>
      <c r="AO162" s="83">
        <v>26</v>
      </c>
      <c r="AP162" s="83"/>
      <c r="AQ162" s="83"/>
      <c r="AR162" s="83"/>
      <c r="AS162" s="83"/>
      <c r="AT162" s="83"/>
      <c r="AU162" s="83"/>
      <c r="AV162" s="83"/>
      <c r="AW162" s="83" t="str">
        <f>REPLACE(INDEX(GroupVertices[Group],MATCH(Vertices[[#This Row],[Vertex]],GroupVertices[Vertex],0)),1,1,"")</f>
        <v>1</v>
      </c>
      <c r="AX162" s="49"/>
      <c r="AY162" s="50"/>
      <c r="AZ162" s="49"/>
      <c r="BA162" s="50"/>
      <c r="BB162" s="49"/>
      <c r="BC162" s="50"/>
      <c r="BD162" s="49"/>
      <c r="BE162" s="50"/>
      <c r="BF162" s="49"/>
      <c r="BG162" s="49"/>
      <c r="BH162" s="49"/>
      <c r="BI162" s="49"/>
      <c r="BJ162" s="49"/>
      <c r="BK162" s="49"/>
      <c r="BL162" s="49"/>
      <c r="BM162" s="112" t="s">
        <v>2306</v>
      </c>
      <c r="BN162" s="112" t="s">
        <v>2306</v>
      </c>
      <c r="BO162" s="112" t="s">
        <v>2306</v>
      </c>
      <c r="BP162" s="112" t="s">
        <v>2306</v>
      </c>
      <c r="BQ162" s="2"/>
      <c r="BR162" s="3"/>
      <c r="BS162" s="3"/>
      <c r="BT162" s="3"/>
      <c r="BU162" s="3"/>
    </row>
    <row r="163" spans="1:73" ht="15">
      <c r="A163" s="69" t="s">
        <v>376</v>
      </c>
      <c r="B163" s="70"/>
      <c r="C163" s="70"/>
      <c r="D163" s="71">
        <v>258.72756933115824</v>
      </c>
      <c r="E163" s="73"/>
      <c r="F163" s="103" t="s">
        <v>1981</v>
      </c>
      <c r="G163" s="70"/>
      <c r="H163" s="74"/>
      <c r="I163" s="75"/>
      <c r="J163" s="75"/>
      <c r="K163" s="74"/>
      <c r="L163" s="78">
        <v>45.891117264087406</v>
      </c>
      <c r="M163" s="79">
        <v>5561.66845703125</v>
      </c>
      <c r="N163" s="79">
        <v>5723.416015625</v>
      </c>
      <c r="O163" s="80"/>
      <c r="P163" s="81"/>
      <c r="Q163" s="81"/>
      <c r="R163" s="89"/>
      <c r="S163" s="49">
        <v>1</v>
      </c>
      <c r="T163" s="49">
        <v>1</v>
      </c>
      <c r="U163" s="50">
        <v>0</v>
      </c>
      <c r="V163" s="50">
        <v>0</v>
      </c>
      <c r="W163" s="50">
        <v>0.002</v>
      </c>
      <c r="X163" s="50">
        <v>0.999999</v>
      </c>
      <c r="Y163" s="50">
        <v>0</v>
      </c>
      <c r="Z163" s="50" t="s">
        <v>2322</v>
      </c>
      <c r="AA163" s="76">
        <v>163</v>
      </c>
      <c r="AB163" s="76"/>
      <c r="AC163" s="77"/>
      <c r="AD163" s="83" t="s">
        <v>1824</v>
      </c>
      <c r="AE163" s="85" t="s">
        <v>1366</v>
      </c>
      <c r="AF163" s="83"/>
      <c r="AG163" s="83" t="s">
        <v>716</v>
      </c>
      <c r="AH163" s="83"/>
      <c r="AI163" s="83" t="s">
        <v>2307</v>
      </c>
      <c r="AJ163" s="87">
        <v>43383.45128472222</v>
      </c>
      <c r="AK163" s="85" t="s">
        <v>1981</v>
      </c>
      <c r="AL163" s="85" t="s">
        <v>1366</v>
      </c>
      <c r="AM163" s="83">
        <v>376</v>
      </c>
      <c r="AN163" s="83">
        <v>14</v>
      </c>
      <c r="AO163" s="83">
        <v>28</v>
      </c>
      <c r="AP163" s="83"/>
      <c r="AQ163" s="83"/>
      <c r="AR163" s="83"/>
      <c r="AS163" s="83"/>
      <c r="AT163" s="83"/>
      <c r="AU163" s="83"/>
      <c r="AV163" s="83"/>
      <c r="AW163" s="83" t="str">
        <f>REPLACE(INDEX(GroupVertices[Group],MATCH(Vertices[[#This Row],[Vertex]],GroupVertices[Vertex],0)),1,1,"")</f>
        <v>1</v>
      </c>
      <c r="AX163" s="49"/>
      <c r="AY163" s="50"/>
      <c r="AZ163" s="49"/>
      <c r="BA163" s="50"/>
      <c r="BB163" s="49"/>
      <c r="BC163" s="50"/>
      <c r="BD163" s="49"/>
      <c r="BE163" s="50"/>
      <c r="BF163" s="49"/>
      <c r="BG163" s="49"/>
      <c r="BH163" s="49"/>
      <c r="BI163" s="49"/>
      <c r="BJ163" s="49"/>
      <c r="BK163" s="49"/>
      <c r="BL163" s="49"/>
      <c r="BM163" s="112" t="s">
        <v>2306</v>
      </c>
      <c r="BN163" s="112" t="s">
        <v>2306</v>
      </c>
      <c r="BO163" s="112" t="s">
        <v>2306</v>
      </c>
      <c r="BP163" s="112" t="s">
        <v>2306</v>
      </c>
      <c r="BQ163" s="2"/>
      <c r="BR163" s="3"/>
      <c r="BS163" s="3"/>
      <c r="BT163" s="3"/>
      <c r="BU163" s="3"/>
    </row>
    <row r="164" spans="1:73" ht="15">
      <c r="A164" s="69" t="s">
        <v>377</v>
      </c>
      <c r="B164" s="70"/>
      <c r="C164" s="70"/>
      <c r="D164" s="71">
        <v>363.78466557911906</v>
      </c>
      <c r="E164" s="73"/>
      <c r="F164" s="103" t="s">
        <v>1982</v>
      </c>
      <c r="G164" s="70"/>
      <c r="H164" s="74" t="s">
        <v>874</v>
      </c>
      <c r="I164" s="75"/>
      <c r="J164" s="75"/>
      <c r="K164" s="74" t="s">
        <v>874</v>
      </c>
      <c r="L164" s="78">
        <v>126.19633814762155</v>
      </c>
      <c r="M164" s="79">
        <v>7060.783203125</v>
      </c>
      <c r="N164" s="79">
        <v>2827.751953125</v>
      </c>
      <c r="O164" s="80"/>
      <c r="P164" s="81"/>
      <c r="Q164" s="81"/>
      <c r="R164" s="89"/>
      <c r="S164" s="49">
        <v>1</v>
      </c>
      <c r="T164" s="49">
        <v>1</v>
      </c>
      <c r="U164" s="50">
        <v>0</v>
      </c>
      <c r="V164" s="50">
        <v>0</v>
      </c>
      <c r="W164" s="50">
        <v>0.002</v>
      </c>
      <c r="X164" s="50">
        <v>0.999999</v>
      </c>
      <c r="Y164" s="50">
        <v>0</v>
      </c>
      <c r="Z164" s="50" t="s">
        <v>2322</v>
      </c>
      <c r="AA164" s="76">
        <v>164</v>
      </c>
      <c r="AB164" s="76"/>
      <c r="AC164" s="77"/>
      <c r="AD164" s="83" t="s">
        <v>1824</v>
      </c>
      <c r="AE164" s="85" t="s">
        <v>1367</v>
      </c>
      <c r="AF164" s="83" t="s">
        <v>874</v>
      </c>
      <c r="AG164" s="83" t="s">
        <v>716</v>
      </c>
      <c r="AH164" s="83"/>
      <c r="AI164" s="83" t="s">
        <v>2307</v>
      </c>
      <c r="AJ164" s="87">
        <v>43384.270844907405</v>
      </c>
      <c r="AK164" s="85" t="s">
        <v>1982</v>
      </c>
      <c r="AL164" s="85" t="s">
        <v>1367</v>
      </c>
      <c r="AM164" s="83">
        <v>1020</v>
      </c>
      <c r="AN164" s="83">
        <v>20</v>
      </c>
      <c r="AO164" s="83">
        <v>492</v>
      </c>
      <c r="AP164" s="83"/>
      <c r="AQ164" s="83"/>
      <c r="AR164" s="83"/>
      <c r="AS164" s="83"/>
      <c r="AT164" s="83"/>
      <c r="AU164" s="83"/>
      <c r="AV164" s="83"/>
      <c r="AW164" s="83" t="str">
        <f>REPLACE(INDEX(GroupVertices[Group],MATCH(Vertices[[#This Row],[Vertex]],GroupVertices[Vertex],0)),1,1,"")</f>
        <v>1</v>
      </c>
      <c r="AX164" s="49">
        <v>0</v>
      </c>
      <c r="AY164" s="50">
        <v>0</v>
      </c>
      <c r="AZ164" s="49">
        <v>0</v>
      </c>
      <c r="BA164" s="50">
        <v>0</v>
      </c>
      <c r="BB164" s="49">
        <v>0</v>
      </c>
      <c r="BC164" s="50">
        <v>0</v>
      </c>
      <c r="BD164" s="49">
        <v>16</v>
      </c>
      <c r="BE164" s="50">
        <v>100</v>
      </c>
      <c r="BF164" s="49">
        <v>16</v>
      </c>
      <c r="BG164" s="49"/>
      <c r="BH164" s="49"/>
      <c r="BI164" s="49"/>
      <c r="BJ164" s="49"/>
      <c r="BK164" s="49" t="s">
        <v>3396</v>
      </c>
      <c r="BL164" s="49" t="s">
        <v>3396</v>
      </c>
      <c r="BM164" s="112" t="s">
        <v>3670</v>
      </c>
      <c r="BN164" s="112" t="s">
        <v>3670</v>
      </c>
      <c r="BO164" s="112" t="s">
        <v>4148</v>
      </c>
      <c r="BP164" s="112" t="s">
        <v>4148</v>
      </c>
      <c r="BQ164" s="2"/>
      <c r="BR164" s="3"/>
      <c r="BS164" s="3"/>
      <c r="BT164" s="3"/>
      <c r="BU164" s="3"/>
    </row>
    <row r="165" spans="1:73" ht="15">
      <c r="A165" s="69" t="s">
        <v>378</v>
      </c>
      <c r="B165" s="70"/>
      <c r="C165" s="70"/>
      <c r="D165" s="71">
        <v>232.30016313213702</v>
      </c>
      <c r="E165" s="73"/>
      <c r="F165" s="103" t="s">
        <v>1983</v>
      </c>
      <c r="G165" s="70"/>
      <c r="H165" s="74" t="s">
        <v>875</v>
      </c>
      <c r="I165" s="75"/>
      <c r="J165" s="75"/>
      <c r="K165" s="74" t="s">
        <v>875</v>
      </c>
      <c r="L165" s="78">
        <v>25.69011449524807</v>
      </c>
      <c r="M165" s="79">
        <v>9309.455078125</v>
      </c>
      <c r="N165" s="79">
        <v>8136.46875</v>
      </c>
      <c r="O165" s="80"/>
      <c r="P165" s="81"/>
      <c r="Q165" s="81"/>
      <c r="R165" s="89"/>
      <c r="S165" s="49">
        <v>1</v>
      </c>
      <c r="T165" s="49">
        <v>1</v>
      </c>
      <c r="U165" s="50">
        <v>0</v>
      </c>
      <c r="V165" s="50">
        <v>0</v>
      </c>
      <c r="W165" s="50">
        <v>0.002</v>
      </c>
      <c r="X165" s="50">
        <v>0.999999</v>
      </c>
      <c r="Y165" s="50">
        <v>0</v>
      </c>
      <c r="Z165" s="50" t="s">
        <v>2322</v>
      </c>
      <c r="AA165" s="76">
        <v>165</v>
      </c>
      <c r="AB165" s="76"/>
      <c r="AC165" s="77"/>
      <c r="AD165" s="83" t="s">
        <v>1824</v>
      </c>
      <c r="AE165" s="85" t="s">
        <v>1368</v>
      </c>
      <c r="AF165" s="83" t="s">
        <v>875</v>
      </c>
      <c r="AG165" s="83" t="s">
        <v>716</v>
      </c>
      <c r="AH165" s="83"/>
      <c r="AI165" s="83" t="s">
        <v>2307</v>
      </c>
      <c r="AJ165" s="87">
        <v>43384.947916666664</v>
      </c>
      <c r="AK165" s="85" t="s">
        <v>1983</v>
      </c>
      <c r="AL165" s="85" t="s">
        <v>1368</v>
      </c>
      <c r="AM165" s="83">
        <v>214</v>
      </c>
      <c r="AN165" s="83">
        <v>31</v>
      </c>
      <c r="AO165" s="83">
        <v>76</v>
      </c>
      <c r="AP165" s="83"/>
      <c r="AQ165" s="83"/>
      <c r="AR165" s="83"/>
      <c r="AS165" s="83"/>
      <c r="AT165" s="83"/>
      <c r="AU165" s="83"/>
      <c r="AV165" s="83"/>
      <c r="AW165" s="83" t="str">
        <f>REPLACE(INDEX(GroupVertices[Group],MATCH(Vertices[[#This Row],[Vertex]],GroupVertices[Vertex],0)),1,1,"")</f>
        <v>1</v>
      </c>
      <c r="AX165" s="49">
        <v>0</v>
      </c>
      <c r="AY165" s="50">
        <v>0</v>
      </c>
      <c r="AZ165" s="49">
        <v>1</v>
      </c>
      <c r="BA165" s="50">
        <v>5</v>
      </c>
      <c r="BB165" s="49">
        <v>0</v>
      </c>
      <c r="BC165" s="50">
        <v>0</v>
      </c>
      <c r="BD165" s="49">
        <v>19</v>
      </c>
      <c r="BE165" s="50">
        <v>95</v>
      </c>
      <c r="BF165" s="49">
        <v>20</v>
      </c>
      <c r="BG165" s="49"/>
      <c r="BH165" s="49"/>
      <c r="BI165" s="49"/>
      <c r="BJ165" s="49"/>
      <c r="BK165" s="49" t="s">
        <v>3455</v>
      </c>
      <c r="BL165" s="49" t="s">
        <v>3455</v>
      </c>
      <c r="BM165" s="112" t="s">
        <v>3671</v>
      </c>
      <c r="BN165" s="112" t="s">
        <v>3671</v>
      </c>
      <c r="BO165" s="112" t="s">
        <v>4149</v>
      </c>
      <c r="BP165" s="112" t="s">
        <v>4149</v>
      </c>
      <c r="BQ165" s="2"/>
      <c r="BR165" s="3"/>
      <c r="BS165" s="3"/>
      <c r="BT165" s="3"/>
      <c r="BU165" s="3"/>
    </row>
    <row r="166" spans="1:73" ht="405">
      <c r="A166" s="69" t="s">
        <v>379</v>
      </c>
      <c r="B166" s="70"/>
      <c r="C166" s="70"/>
      <c r="D166" s="71">
        <v>283.1973898858075</v>
      </c>
      <c r="E166" s="73"/>
      <c r="F166" s="103" t="s">
        <v>1984</v>
      </c>
      <c r="G166" s="70"/>
      <c r="H166" s="51" t="s">
        <v>876</v>
      </c>
      <c r="I166" s="75"/>
      <c r="J166" s="75"/>
      <c r="K166" s="51" t="s">
        <v>876</v>
      </c>
      <c r="L166" s="78">
        <v>64.59574945745716</v>
      </c>
      <c r="M166" s="79">
        <v>689.5440063476562</v>
      </c>
      <c r="N166" s="79">
        <v>4275.583984375</v>
      </c>
      <c r="O166" s="80"/>
      <c r="P166" s="81"/>
      <c r="Q166" s="81"/>
      <c r="R166" s="89"/>
      <c r="S166" s="49">
        <v>1</v>
      </c>
      <c r="T166" s="49">
        <v>1</v>
      </c>
      <c r="U166" s="50">
        <v>0</v>
      </c>
      <c r="V166" s="50">
        <v>0</v>
      </c>
      <c r="W166" s="50">
        <v>0.002</v>
      </c>
      <c r="X166" s="50">
        <v>0.999999</v>
      </c>
      <c r="Y166" s="50">
        <v>0</v>
      </c>
      <c r="Z166" s="50" t="s">
        <v>2322</v>
      </c>
      <c r="AA166" s="76">
        <v>166</v>
      </c>
      <c r="AB166" s="76"/>
      <c r="AC166" s="77"/>
      <c r="AD166" s="83" t="s">
        <v>1824</v>
      </c>
      <c r="AE166" s="85" t="s">
        <v>1369</v>
      </c>
      <c r="AF166" s="83" t="s">
        <v>876</v>
      </c>
      <c r="AG166" s="83" t="s">
        <v>716</v>
      </c>
      <c r="AH166" s="83"/>
      <c r="AI166" s="83" t="s">
        <v>2307</v>
      </c>
      <c r="AJ166" s="87">
        <v>43385.123078703706</v>
      </c>
      <c r="AK166" s="85" t="s">
        <v>1984</v>
      </c>
      <c r="AL166" s="85" t="s">
        <v>1369</v>
      </c>
      <c r="AM166" s="83">
        <v>526</v>
      </c>
      <c r="AN166" s="83">
        <v>13</v>
      </c>
      <c r="AO166" s="83">
        <v>308</v>
      </c>
      <c r="AP166" s="83"/>
      <c r="AQ166" s="83"/>
      <c r="AR166" s="83"/>
      <c r="AS166" s="83"/>
      <c r="AT166" s="83"/>
      <c r="AU166" s="83"/>
      <c r="AV166" s="83"/>
      <c r="AW166" s="83" t="str">
        <f>REPLACE(INDEX(GroupVertices[Group],MATCH(Vertices[[#This Row],[Vertex]],GroupVertices[Vertex],0)),1,1,"")</f>
        <v>1</v>
      </c>
      <c r="AX166" s="49">
        <v>0</v>
      </c>
      <c r="AY166" s="50">
        <v>0</v>
      </c>
      <c r="AZ166" s="49">
        <v>1</v>
      </c>
      <c r="BA166" s="50">
        <v>4.3478260869565215</v>
      </c>
      <c r="BB166" s="49">
        <v>0</v>
      </c>
      <c r="BC166" s="50">
        <v>0</v>
      </c>
      <c r="BD166" s="49">
        <v>22</v>
      </c>
      <c r="BE166" s="50">
        <v>95.65217391304348</v>
      </c>
      <c r="BF166" s="49">
        <v>23</v>
      </c>
      <c r="BG166" s="49"/>
      <c r="BH166" s="49"/>
      <c r="BI166" s="49"/>
      <c r="BJ166" s="49"/>
      <c r="BK166" s="49" t="s">
        <v>3391</v>
      </c>
      <c r="BL166" s="49" t="s">
        <v>3391</v>
      </c>
      <c r="BM166" s="112" t="s">
        <v>3672</v>
      </c>
      <c r="BN166" s="112" t="s">
        <v>3672</v>
      </c>
      <c r="BO166" s="112" t="s">
        <v>4150</v>
      </c>
      <c r="BP166" s="112" t="s">
        <v>4150</v>
      </c>
      <c r="BQ166" s="2"/>
      <c r="BR166" s="3"/>
      <c r="BS166" s="3"/>
      <c r="BT166" s="3"/>
      <c r="BU166" s="3"/>
    </row>
    <row r="167" spans="1:73" ht="405">
      <c r="A167" s="69" t="s">
        <v>380</v>
      </c>
      <c r="B167" s="70"/>
      <c r="C167" s="70"/>
      <c r="D167" s="71">
        <v>276.5089722675367</v>
      </c>
      <c r="E167" s="73"/>
      <c r="F167" s="103" t="s">
        <v>1985</v>
      </c>
      <c r="G167" s="70"/>
      <c r="H167" s="51" t="s">
        <v>877</v>
      </c>
      <c r="I167" s="75"/>
      <c r="J167" s="75"/>
      <c r="K167" s="51" t="s">
        <v>877</v>
      </c>
      <c r="L167" s="78">
        <v>59.48314999126943</v>
      </c>
      <c r="M167" s="79">
        <v>2188.6591796875</v>
      </c>
      <c r="N167" s="79">
        <v>4758.1943359375</v>
      </c>
      <c r="O167" s="80"/>
      <c r="P167" s="81"/>
      <c r="Q167" s="81"/>
      <c r="R167" s="89"/>
      <c r="S167" s="49">
        <v>1</v>
      </c>
      <c r="T167" s="49">
        <v>1</v>
      </c>
      <c r="U167" s="50">
        <v>0</v>
      </c>
      <c r="V167" s="50">
        <v>0</v>
      </c>
      <c r="W167" s="50">
        <v>0.002</v>
      </c>
      <c r="X167" s="50">
        <v>0.999999</v>
      </c>
      <c r="Y167" s="50">
        <v>0</v>
      </c>
      <c r="Z167" s="50" t="s">
        <v>2322</v>
      </c>
      <c r="AA167" s="76">
        <v>167</v>
      </c>
      <c r="AB167" s="76"/>
      <c r="AC167" s="77"/>
      <c r="AD167" s="83" t="s">
        <v>1824</v>
      </c>
      <c r="AE167" s="85" t="s">
        <v>1370</v>
      </c>
      <c r="AF167" s="83" t="s">
        <v>877</v>
      </c>
      <c r="AG167" s="83" t="s">
        <v>716</v>
      </c>
      <c r="AH167" s="83"/>
      <c r="AI167" s="83" t="s">
        <v>2307</v>
      </c>
      <c r="AJ167" s="87">
        <v>43385.79861111111</v>
      </c>
      <c r="AK167" s="85" t="s">
        <v>1985</v>
      </c>
      <c r="AL167" s="85" t="s">
        <v>1370</v>
      </c>
      <c r="AM167" s="83">
        <v>485</v>
      </c>
      <c r="AN167" s="83">
        <v>13</v>
      </c>
      <c r="AO167" s="83">
        <v>439</v>
      </c>
      <c r="AP167" s="83"/>
      <c r="AQ167" s="83"/>
      <c r="AR167" s="83"/>
      <c r="AS167" s="83"/>
      <c r="AT167" s="83"/>
      <c r="AU167" s="83"/>
      <c r="AV167" s="83"/>
      <c r="AW167" s="83" t="str">
        <f>REPLACE(INDEX(GroupVertices[Group],MATCH(Vertices[[#This Row],[Vertex]],GroupVertices[Vertex],0)),1,1,"")</f>
        <v>1</v>
      </c>
      <c r="AX167" s="49">
        <v>1</v>
      </c>
      <c r="AY167" s="50">
        <v>4.166666666666667</v>
      </c>
      <c r="AZ167" s="49">
        <v>1</v>
      </c>
      <c r="BA167" s="50">
        <v>4.166666666666667</v>
      </c>
      <c r="BB167" s="49">
        <v>0</v>
      </c>
      <c r="BC167" s="50">
        <v>0</v>
      </c>
      <c r="BD167" s="49">
        <v>22</v>
      </c>
      <c r="BE167" s="50">
        <v>91.66666666666667</v>
      </c>
      <c r="BF167" s="49">
        <v>24</v>
      </c>
      <c r="BG167" s="49"/>
      <c r="BH167" s="49"/>
      <c r="BI167" s="49"/>
      <c r="BJ167" s="49"/>
      <c r="BK167" s="49" t="s">
        <v>3389</v>
      </c>
      <c r="BL167" s="49" t="s">
        <v>3389</v>
      </c>
      <c r="BM167" s="112" t="s">
        <v>3673</v>
      </c>
      <c r="BN167" s="112" t="s">
        <v>3673</v>
      </c>
      <c r="BO167" s="112" t="s">
        <v>4151</v>
      </c>
      <c r="BP167" s="112" t="s">
        <v>4151</v>
      </c>
      <c r="BQ167" s="2"/>
      <c r="BR167" s="3"/>
      <c r="BS167" s="3"/>
      <c r="BT167" s="3"/>
      <c r="BU167" s="3"/>
    </row>
    <row r="168" spans="1:73" ht="409.5">
      <c r="A168" s="69" t="s">
        <v>381</v>
      </c>
      <c r="B168" s="70"/>
      <c r="C168" s="70"/>
      <c r="D168" s="71">
        <v>272.26753670473084</v>
      </c>
      <c r="E168" s="73"/>
      <c r="F168" s="103" t="s">
        <v>1986</v>
      </c>
      <c r="G168" s="70"/>
      <c r="H168" s="51" t="s">
        <v>878</v>
      </c>
      <c r="I168" s="75"/>
      <c r="J168" s="75"/>
      <c r="K168" s="51" t="s">
        <v>878</v>
      </c>
      <c r="L168" s="78">
        <v>56.241013744418666</v>
      </c>
      <c r="M168" s="79">
        <v>7810.3408203125</v>
      </c>
      <c r="N168" s="79">
        <v>5240.8056640625</v>
      </c>
      <c r="O168" s="80"/>
      <c r="P168" s="81"/>
      <c r="Q168" s="81"/>
      <c r="R168" s="89"/>
      <c r="S168" s="49">
        <v>1</v>
      </c>
      <c r="T168" s="49">
        <v>1</v>
      </c>
      <c r="U168" s="50">
        <v>0</v>
      </c>
      <c r="V168" s="50">
        <v>0</v>
      </c>
      <c r="W168" s="50">
        <v>0.002</v>
      </c>
      <c r="X168" s="50">
        <v>0.999999</v>
      </c>
      <c r="Y168" s="50">
        <v>0</v>
      </c>
      <c r="Z168" s="50" t="s">
        <v>2322</v>
      </c>
      <c r="AA168" s="76">
        <v>168</v>
      </c>
      <c r="AB168" s="76"/>
      <c r="AC168" s="77"/>
      <c r="AD168" s="83" t="s">
        <v>1824</v>
      </c>
      <c r="AE168" s="85" t="s">
        <v>1371</v>
      </c>
      <c r="AF168" s="83" t="s">
        <v>878</v>
      </c>
      <c r="AG168" s="83" t="s">
        <v>716</v>
      </c>
      <c r="AH168" s="83"/>
      <c r="AI168" s="83" t="s">
        <v>2307</v>
      </c>
      <c r="AJ168" s="87">
        <v>43386.770833333336</v>
      </c>
      <c r="AK168" s="85" t="s">
        <v>1986</v>
      </c>
      <c r="AL168" s="85" t="s">
        <v>1371</v>
      </c>
      <c r="AM168" s="83">
        <v>459</v>
      </c>
      <c r="AN168" s="83">
        <v>54</v>
      </c>
      <c r="AO168" s="83">
        <v>704</v>
      </c>
      <c r="AP168" s="83"/>
      <c r="AQ168" s="83"/>
      <c r="AR168" s="83"/>
      <c r="AS168" s="83"/>
      <c r="AT168" s="83"/>
      <c r="AU168" s="83"/>
      <c r="AV168" s="83"/>
      <c r="AW168" s="83" t="str">
        <f>REPLACE(INDEX(GroupVertices[Group],MATCH(Vertices[[#This Row],[Vertex]],GroupVertices[Vertex],0)),1,1,"")</f>
        <v>1</v>
      </c>
      <c r="AX168" s="49">
        <v>0</v>
      </c>
      <c r="AY168" s="50">
        <v>0</v>
      </c>
      <c r="AZ168" s="49">
        <v>0</v>
      </c>
      <c r="BA168" s="50">
        <v>0</v>
      </c>
      <c r="BB168" s="49">
        <v>0</v>
      </c>
      <c r="BC168" s="50">
        <v>0</v>
      </c>
      <c r="BD168" s="49">
        <v>28</v>
      </c>
      <c r="BE168" s="50">
        <v>100</v>
      </c>
      <c r="BF168" s="49">
        <v>28</v>
      </c>
      <c r="BG168" s="49"/>
      <c r="BH168" s="49"/>
      <c r="BI168" s="49"/>
      <c r="BJ168" s="49"/>
      <c r="BK168" s="49"/>
      <c r="BL168" s="49"/>
      <c r="BM168" s="112" t="s">
        <v>3674</v>
      </c>
      <c r="BN168" s="112" t="s">
        <v>3674</v>
      </c>
      <c r="BO168" s="112" t="s">
        <v>4152</v>
      </c>
      <c r="BP168" s="112" t="s">
        <v>4152</v>
      </c>
      <c r="BQ168" s="2"/>
      <c r="BR168" s="3"/>
      <c r="BS168" s="3"/>
      <c r="BT168" s="3"/>
      <c r="BU168" s="3"/>
    </row>
    <row r="169" spans="1:73" ht="390">
      <c r="A169" s="69" t="s">
        <v>382</v>
      </c>
      <c r="B169" s="70"/>
      <c r="C169" s="70"/>
      <c r="D169" s="71">
        <v>231.15823817292005</v>
      </c>
      <c r="E169" s="73"/>
      <c r="F169" s="103" t="s">
        <v>1977</v>
      </c>
      <c r="G169" s="70"/>
      <c r="H169" s="51" t="s">
        <v>879</v>
      </c>
      <c r="I169" s="75"/>
      <c r="J169" s="75"/>
      <c r="K169" s="51" t="s">
        <v>879</v>
      </c>
      <c r="L169" s="78">
        <v>24.817231659557486</v>
      </c>
      <c r="M169" s="79">
        <v>7435.56201171875</v>
      </c>
      <c r="N169" s="79">
        <v>8136.46875</v>
      </c>
      <c r="O169" s="80"/>
      <c r="P169" s="81"/>
      <c r="Q169" s="81"/>
      <c r="R169" s="89"/>
      <c r="S169" s="49">
        <v>1</v>
      </c>
      <c r="T169" s="49">
        <v>1</v>
      </c>
      <c r="U169" s="50">
        <v>0</v>
      </c>
      <c r="V169" s="50">
        <v>0</v>
      </c>
      <c r="W169" s="50">
        <v>0.002</v>
      </c>
      <c r="X169" s="50">
        <v>0.999999</v>
      </c>
      <c r="Y169" s="50">
        <v>0</v>
      </c>
      <c r="Z169" s="50" t="s">
        <v>2322</v>
      </c>
      <c r="AA169" s="76">
        <v>169</v>
      </c>
      <c r="AB169" s="76"/>
      <c r="AC169" s="77"/>
      <c r="AD169" s="83" t="s">
        <v>1824</v>
      </c>
      <c r="AE169" s="85" t="s">
        <v>1372</v>
      </c>
      <c r="AF169" s="83" t="s">
        <v>879</v>
      </c>
      <c r="AG169" s="83" t="s">
        <v>716</v>
      </c>
      <c r="AH169" s="83"/>
      <c r="AI169" s="83" t="s">
        <v>2307</v>
      </c>
      <c r="AJ169" s="87">
        <v>43387.22924768519</v>
      </c>
      <c r="AK169" s="85" t="s">
        <v>1977</v>
      </c>
      <c r="AL169" s="85" t="s">
        <v>1372</v>
      </c>
      <c r="AM169" s="83">
        <v>207</v>
      </c>
      <c r="AN169" s="83">
        <v>6</v>
      </c>
      <c r="AO169" s="83">
        <v>98</v>
      </c>
      <c r="AP169" s="83"/>
      <c r="AQ169" s="83"/>
      <c r="AR169" s="83"/>
      <c r="AS169" s="83"/>
      <c r="AT169" s="83"/>
      <c r="AU169" s="83"/>
      <c r="AV169" s="83"/>
      <c r="AW169" s="83" t="str">
        <f>REPLACE(INDEX(GroupVertices[Group],MATCH(Vertices[[#This Row],[Vertex]],GroupVertices[Vertex],0)),1,1,"")</f>
        <v>1</v>
      </c>
      <c r="AX169" s="49">
        <v>2</v>
      </c>
      <c r="AY169" s="50">
        <v>9.090909090909092</v>
      </c>
      <c r="AZ169" s="49">
        <v>0</v>
      </c>
      <c r="BA169" s="50">
        <v>0</v>
      </c>
      <c r="BB169" s="49">
        <v>0</v>
      </c>
      <c r="BC169" s="50">
        <v>0</v>
      </c>
      <c r="BD169" s="49">
        <v>20</v>
      </c>
      <c r="BE169" s="50">
        <v>90.9090909090909</v>
      </c>
      <c r="BF169" s="49">
        <v>22</v>
      </c>
      <c r="BG169" s="49"/>
      <c r="BH169" s="49"/>
      <c r="BI169" s="49"/>
      <c r="BJ169" s="49"/>
      <c r="BK169" s="49"/>
      <c r="BL169" s="49"/>
      <c r="BM169" s="112" t="s">
        <v>3675</v>
      </c>
      <c r="BN169" s="112" t="s">
        <v>3675</v>
      </c>
      <c r="BO169" s="112" t="s">
        <v>4153</v>
      </c>
      <c r="BP169" s="112" t="s">
        <v>4153</v>
      </c>
      <c r="BQ169" s="2"/>
      <c r="BR169" s="3"/>
      <c r="BS169" s="3"/>
      <c r="BT169" s="3"/>
      <c r="BU169" s="3"/>
    </row>
    <row r="170" spans="1:73" ht="409.5">
      <c r="A170" s="69" t="s">
        <v>383</v>
      </c>
      <c r="B170" s="70"/>
      <c r="C170" s="70"/>
      <c r="D170" s="71">
        <v>262.15334420880913</v>
      </c>
      <c r="E170" s="73"/>
      <c r="F170" s="103" t="s">
        <v>1987</v>
      </c>
      <c r="G170" s="70"/>
      <c r="H170" s="51" t="s">
        <v>880</v>
      </c>
      <c r="I170" s="75"/>
      <c r="J170" s="75"/>
      <c r="K170" s="51" t="s">
        <v>880</v>
      </c>
      <c r="L170" s="78">
        <v>48.509765771159174</v>
      </c>
      <c r="M170" s="79">
        <v>8185.11962890625</v>
      </c>
      <c r="N170" s="79">
        <v>5723.416015625</v>
      </c>
      <c r="O170" s="80"/>
      <c r="P170" s="81"/>
      <c r="Q170" s="81"/>
      <c r="R170" s="89"/>
      <c r="S170" s="49">
        <v>1</v>
      </c>
      <c r="T170" s="49">
        <v>1</v>
      </c>
      <c r="U170" s="50">
        <v>0</v>
      </c>
      <c r="V170" s="50">
        <v>0</v>
      </c>
      <c r="W170" s="50">
        <v>0.002</v>
      </c>
      <c r="X170" s="50">
        <v>0.999999</v>
      </c>
      <c r="Y170" s="50">
        <v>0</v>
      </c>
      <c r="Z170" s="50" t="s">
        <v>2322</v>
      </c>
      <c r="AA170" s="76">
        <v>170</v>
      </c>
      <c r="AB170" s="76"/>
      <c r="AC170" s="77"/>
      <c r="AD170" s="83" t="s">
        <v>1824</v>
      </c>
      <c r="AE170" s="85" t="s">
        <v>1373</v>
      </c>
      <c r="AF170" s="83" t="s">
        <v>880</v>
      </c>
      <c r="AG170" s="83" t="s">
        <v>716</v>
      </c>
      <c r="AH170" s="83"/>
      <c r="AI170" s="83" t="s">
        <v>2307</v>
      </c>
      <c r="AJ170" s="87">
        <v>43387.791597222225</v>
      </c>
      <c r="AK170" s="85" t="s">
        <v>1987</v>
      </c>
      <c r="AL170" s="85" t="s">
        <v>1373</v>
      </c>
      <c r="AM170" s="83">
        <v>397</v>
      </c>
      <c r="AN170" s="83">
        <v>27</v>
      </c>
      <c r="AO170" s="83">
        <v>734</v>
      </c>
      <c r="AP170" s="83"/>
      <c r="AQ170" s="83"/>
      <c r="AR170" s="83"/>
      <c r="AS170" s="83"/>
      <c r="AT170" s="83"/>
      <c r="AU170" s="83"/>
      <c r="AV170" s="83"/>
      <c r="AW170" s="83" t="str">
        <f>REPLACE(INDEX(GroupVertices[Group],MATCH(Vertices[[#This Row],[Vertex]],GroupVertices[Vertex],0)),1,1,"")</f>
        <v>1</v>
      </c>
      <c r="AX170" s="49">
        <v>2</v>
      </c>
      <c r="AY170" s="50">
        <v>8.695652173913043</v>
      </c>
      <c r="AZ170" s="49">
        <v>1</v>
      </c>
      <c r="BA170" s="50">
        <v>4.3478260869565215</v>
      </c>
      <c r="BB170" s="49">
        <v>0</v>
      </c>
      <c r="BC170" s="50">
        <v>0</v>
      </c>
      <c r="BD170" s="49">
        <v>20</v>
      </c>
      <c r="BE170" s="50">
        <v>86.95652173913044</v>
      </c>
      <c r="BF170" s="49">
        <v>23</v>
      </c>
      <c r="BG170" s="49" t="s">
        <v>3376</v>
      </c>
      <c r="BH170" s="49" t="s">
        <v>3376</v>
      </c>
      <c r="BI170" s="49" t="s">
        <v>1712</v>
      </c>
      <c r="BJ170" s="49" t="s">
        <v>1712</v>
      </c>
      <c r="BK170" s="49" t="s">
        <v>3389</v>
      </c>
      <c r="BL170" s="49" t="s">
        <v>3389</v>
      </c>
      <c r="BM170" s="112" t="s">
        <v>3676</v>
      </c>
      <c r="BN170" s="112" t="s">
        <v>3676</v>
      </c>
      <c r="BO170" s="112" t="s">
        <v>4154</v>
      </c>
      <c r="BP170" s="112" t="s">
        <v>4154</v>
      </c>
      <c r="BQ170" s="2"/>
      <c r="BR170" s="3"/>
      <c r="BS170" s="3"/>
      <c r="BT170" s="3"/>
      <c r="BU170" s="3"/>
    </row>
    <row r="171" spans="1:73" ht="409.5">
      <c r="A171" s="69" t="s">
        <v>384</v>
      </c>
      <c r="B171" s="70"/>
      <c r="C171" s="70"/>
      <c r="D171" s="71">
        <v>259.5432300163132</v>
      </c>
      <c r="E171" s="73"/>
      <c r="F171" s="103" t="s">
        <v>1988</v>
      </c>
      <c r="G171" s="70"/>
      <c r="H171" s="51" t="s">
        <v>881</v>
      </c>
      <c r="I171" s="75"/>
      <c r="J171" s="75"/>
      <c r="K171" s="51" t="s">
        <v>881</v>
      </c>
      <c r="L171" s="78">
        <v>46.5146050038664</v>
      </c>
      <c r="M171" s="79">
        <v>6311.2255859375</v>
      </c>
      <c r="N171" s="79">
        <v>5723.416015625</v>
      </c>
      <c r="O171" s="80"/>
      <c r="P171" s="81"/>
      <c r="Q171" s="81"/>
      <c r="R171" s="89"/>
      <c r="S171" s="49">
        <v>1</v>
      </c>
      <c r="T171" s="49">
        <v>1</v>
      </c>
      <c r="U171" s="50">
        <v>0</v>
      </c>
      <c r="V171" s="50">
        <v>0</v>
      </c>
      <c r="W171" s="50">
        <v>0.002</v>
      </c>
      <c r="X171" s="50">
        <v>0.999999</v>
      </c>
      <c r="Y171" s="50">
        <v>0</v>
      </c>
      <c r="Z171" s="50" t="s">
        <v>2322</v>
      </c>
      <c r="AA171" s="76">
        <v>171</v>
      </c>
      <c r="AB171" s="76"/>
      <c r="AC171" s="77"/>
      <c r="AD171" s="83" t="s">
        <v>1824</v>
      </c>
      <c r="AE171" s="85" t="s">
        <v>1374</v>
      </c>
      <c r="AF171" s="83" t="s">
        <v>881</v>
      </c>
      <c r="AG171" s="83" t="s">
        <v>716</v>
      </c>
      <c r="AH171" s="83"/>
      <c r="AI171" s="83" t="s">
        <v>2307</v>
      </c>
      <c r="AJ171" s="87">
        <v>43388.765914351854</v>
      </c>
      <c r="AK171" s="85" t="s">
        <v>1988</v>
      </c>
      <c r="AL171" s="85" t="s">
        <v>1374</v>
      </c>
      <c r="AM171" s="83">
        <v>381</v>
      </c>
      <c r="AN171" s="83">
        <v>9</v>
      </c>
      <c r="AO171" s="83">
        <v>117</v>
      </c>
      <c r="AP171" s="83"/>
      <c r="AQ171" s="83"/>
      <c r="AR171" s="83"/>
      <c r="AS171" s="83"/>
      <c r="AT171" s="83"/>
      <c r="AU171" s="83"/>
      <c r="AV171" s="83"/>
      <c r="AW171" s="83" t="str">
        <f>REPLACE(INDEX(GroupVertices[Group],MATCH(Vertices[[#This Row],[Vertex]],GroupVertices[Vertex],0)),1,1,"")</f>
        <v>1</v>
      </c>
      <c r="AX171" s="49">
        <v>1</v>
      </c>
      <c r="AY171" s="50">
        <v>2.7777777777777777</v>
      </c>
      <c r="AZ171" s="49">
        <v>0</v>
      </c>
      <c r="BA171" s="50">
        <v>0</v>
      </c>
      <c r="BB171" s="49">
        <v>0</v>
      </c>
      <c r="BC171" s="50">
        <v>0</v>
      </c>
      <c r="BD171" s="49">
        <v>35</v>
      </c>
      <c r="BE171" s="50">
        <v>97.22222222222223</v>
      </c>
      <c r="BF171" s="49">
        <v>36</v>
      </c>
      <c r="BG171" s="49"/>
      <c r="BH171" s="49"/>
      <c r="BI171" s="49"/>
      <c r="BJ171" s="49"/>
      <c r="BK171" s="49"/>
      <c r="BL171" s="49"/>
      <c r="BM171" s="112" t="s">
        <v>3677</v>
      </c>
      <c r="BN171" s="112" t="s">
        <v>3677</v>
      </c>
      <c r="BO171" s="112" t="s">
        <v>4155</v>
      </c>
      <c r="BP171" s="112" t="s">
        <v>4155</v>
      </c>
      <c r="BQ171" s="2"/>
      <c r="BR171" s="3"/>
      <c r="BS171" s="3"/>
      <c r="BT171" s="3"/>
      <c r="BU171" s="3"/>
    </row>
    <row r="172" spans="1:73" ht="15">
      <c r="A172" s="69" t="s">
        <v>385</v>
      </c>
      <c r="B172" s="70"/>
      <c r="C172" s="70"/>
      <c r="D172" s="71">
        <v>243.06688417618273</v>
      </c>
      <c r="E172" s="73"/>
      <c r="F172" s="103" t="s">
        <v>1989</v>
      </c>
      <c r="G172" s="70"/>
      <c r="H172" s="74" t="s">
        <v>882</v>
      </c>
      <c r="I172" s="75"/>
      <c r="J172" s="75"/>
      <c r="K172" s="74" t="s">
        <v>882</v>
      </c>
      <c r="L172" s="78">
        <v>33.920152660330764</v>
      </c>
      <c r="M172" s="79">
        <v>9684.234375</v>
      </c>
      <c r="N172" s="79">
        <v>7171.248046875</v>
      </c>
      <c r="O172" s="80"/>
      <c r="P172" s="81"/>
      <c r="Q172" s="81"/>
      <c r="R172" s="89"/>
      <c r="S172" s="49">
        <v>1</v>
      </c>
      <c r="T172" s="49">
        <v>1</v>
      </c>
      <c r="U172" s="50">
        <v>0</v>
      </c>
      <c r="V172" s="50">
        <v>0</v>
      </c>
      <c r="W172" s="50">
        <v>0.002</v>
      </c>
      <c r="X172" s="50">
        <v>0.999999</v>
      </c>
      <c r="Y172" s="50">
        <v>0</v>
      </c>
      <c r="Z172" s="50" t="s">
        <v>2322</v>
      </c>
      <c r="AA172" s="76">
        <v>172</v>
      </c>
      <c r="AB172" s="76"/>
      <c r="AC172" s="77"/>
      <c r="AD172" s="83" t="s">
        <v>1824</v>
      </c>
      <c r="AE172" s="85" t="s">
        <v>1375</v>
      </c>
      <c r="AF172" s="83" t="s">
        <v>882</v>
      </c>
      <c r="AG172" s="83" t="s">
        <v>716</v>
      </c>
      <c r="AH172" s="83"/>
      <c r="AI172" s="83" t="s">
        <v>2307</v>
      </c>
      <c r="AJ172" s="87">
        <v>43389.273194444446</v>
      </c>
      <c r="AK172" s="85" t="s">
        <v>1989</v>
      </c>
      <c r="AL172" s="85" t="s">
        <v>1375</v>
      </c>
      <c r="AM172" s="83">
        <v>280</v>
      </c>
      <c r="AN172" s="83">
        <v>9</v>
      </c>
      <c r="AO172" s="83">
        <v>116</v>
      </c>
      <c r="AP172" s="83"/>
      <c r="AQ172" s="83"/>
      <c r="AR172" s="83"/>
      <c r="AS172" s="83"/>
      <c r="AT172" s="83"/>
      <c r="AU172" s="83"/>
      <c r="AV172" s="83"/>
      <c r="AW172" s="83" t="str">
        <f>REPLACE(INDEX(GroupVertices[Group],MATCH(Vertices[[#This Row],[Vertex]],GroupVertices[Vertex],0)),1,1,"")</f>
        <v>1</v>
      </c>
      <c r="AX172" s="49">
        <v>1</v>
      </c>
      <c r="AY172" s="50">
        <v>16.666666666666668</v>
      </c>
      <c r="AZ172" s="49">
        <v>0</v>
      </c>
      <c r="BA172" s="50">
        <v>0</v>
      </c>
      <c r="BB172" s="49">
        <v>0</v>
      </c>
      <c r="BC172" s="50">
        <v>0</v>
      </c>
      <c r="BD172" s="49">
        <v>5</v>
      </c>
      <c r="BE172" s="50">
        <v>83.33333333333333</v>
      </c>
      <c r="BF172" s="49">
        <v>6</v>
      </c>
      <c r="BG172" s="49"/>
      <c r="BH172" s="49"/>
      <c r="BI172" s="49"/>
      <c r="BJ172" s="49"/>
      <c r="BK172" s="49"/>
      <c r="BL172" s="49"/>
      <c r="BM172" s="112" t="s">
        <v>3678</v>
      </c>
      <c r="BN172" s="112" t="s">
        <v>3678</v>
      </c>
      <c r="BO172" s="112" t="s">
        <v>4156</v>
      </c>
      <c r="BP172" s="112" t="s">
        <v>4156</v>
      </c>
      <c r="BQ172" s="2"/>
      <c r="BR172" s="3"/>
      <c r="BS172" s="3"/>
      <c r="BT172" s="3"/>
      <c r="BU172" s="3"/>
    </row>
    <row r="173" spans="1:73" ht="409.5">
      <c r="A173" s="69" t="s">
        <v>386</v>
      </c>
      <c r="B173" s="70"/>
      <c r="C173" s="70"/>
      <c r="D173" s="71">
        <v>239.4779771615008</v>
      </c>
      <c r="E173" s="73"/>
      <c r="F173" s="103" t="s">
        <v>1990</v>
      </c>
      <c r="G173" s="70"/>
      <c r="H173" s="51" t="s">
        <v>883</v>
      </c>
      <c r="I173" s="75"/>
      <c r="J173" s="75"/>
      <c r="K173" s="51" t="s">
        <v>883</v>
      </c>
      <c r="L173" s="78">
        <v>31.1768066053032</v>
      </c>
      <c r="M173" s="79">
        <v>3312.99560546875</v>
      </c>
      <c r="N173" s="79">
        <v>7171.248046875</v>
      </c>
      <c r="O173" s="80"/>
      <c r="P173" s="81"/>
      <c r="Q173" s="81"/>
      <c r="R173" s="89"/>
      <c r="S173" s="49">
        <v>1</v>
      </c>
      <c r="T173" s="49">
        <v>1</v>
      </c>
      <c r="U173" s="50">
        <v>0</v>
      </c>
      <c r="V173" s="50">
        <v>0</v>
      </c>
      <c r="W173" s="50">
        <v>0.002</v>
      </c>
      <c r="X173" s="50">
        <v>0.999999</v>
      </c>
      <c r="Y173" s="50">
        <v>0</v>
      </c>
      <c r="Z173" s="50" t="s">
        <v>2322</v>
      </c>
      <c r="AA173" s="76">
        <v>173</v>
      </c>
      <c r="AB173" s="76"/>
      <c r="AC173" s="77"/>
      <c r="AD173" s="83" t="s">
        <v>1824</v>
      </c>
      <c r="AE173" s="85" t="s">
        <v>1376</v>
      </c>
      <c r="AF173" s="83" t="s">
        <v>883</v>
      </c>
      <c r="AG173" s="83" t="s">
        <v>716</v>
      </c>
      <c r="AH173" s="83"/>
      <c r="AI173" s="83" t="s">
        <v>2307</v>
      </c>
      <c r="AJ173" s="87">
        <v>43389.80804398148</v>
      </c>
      <c r="AK173" s="85" t="s">
        <v>1990</v>
      </c>
      <c r="AL173" s="85" t="s">
        <v>1376</v>
      </c>
      <c r="AM173" s="83">
        <v>258</v>
      </c>
      <c r="AN173" s="83">
        <v>10</v>
      </c>
      <c r="AO173" s="83">
        <v>48</v>
      </c>
      <c r="AP173" s="83"/>
      <c r="AQ173" s="83"/>
      <c r="AR173" s="83"/>
      <c r="AS173" s="83"/>
      <c r="AT173" s="83"/>
      <c r="AU173" s="83"/>
      <c r="AV173" s="83"/>
      <c r="AW173" s="83" t="str">
        <f>REPLACE(INDEX(GroupVertices[Group],MATCH(Vertices[[#This Row],[Vertex]],GroupVertices[Vertex],0)),1,1,"")</f>
        <v>1</v>
      </c>
      <c r="AX173" s="49">
        <v>2</v>
      </c>
      <c r="AY173" s="50">
        <v>3.225806451612903</v>
      </c>
      <c r="AZ173" s="49">
        <v>1</v>
      </c>
      <c r="BA173" s="50">
        <v>1.6129032258064515</v>
      </c>
      <c r="BB173" s="49">
        <v>0</v>
      </c>
      <c r="BC173" s="50">
        <v>0</v>
      </c>
      <c r="BD173" s="49">
        <v>59</v>
      </c>
      <c r="BE173" s="50">
        <v>95.16129032258064</v>
      </c>
      <c r="BF173" s="49">
        <v>62</v>
      </c>
      <c r="BG173" s="49"/>
      <c r="BH173" s="49"/>
      <c r="BI173" s="49"/>
      <c r="BJ173" s="49"/>
      <c r="BK173" s="49" t="s">
        <v>3396</v>
      </c>
      <c r="BL173" s="49" t="s">
        <v>3396</v>
      </c>
      <c r="BM173" s="112" t="s">
        <v>3679</v>
      </c>
      <c r="BN173" s="112" t="s">
        <v>3679</v>
      </c>
      <c r="BO173" s="112" t="s">
        <v>4157</v>
      </c>
      <c r="BP173" s="112" t="s">
        <v>4157</v>
      </c>
      <c r="BQ173" s="2"/>
      <c r="BR173" s="3"/>
      <c r="BS173" s="3"/>
      <c r="BT173" s="3"/>
      <c r="BU173" s="3"/>
    </row>
    <row r="174" spans="1:73" ht="409.5">
      <c r="A174" s="69" t="s">
        <v>387</v>
      </c>
      <c r="B174" s="70"/>
      <c r="C174" s="70"/>
      <c r="D174" s="71">
        <v>253.3442088091354</v>
      </c>
      <c r="E174" s="73"/>
      <c r="F174" s="103" t="s">
        <v>1991</v>
      </c>
      <c r="G174" s="70"/>
      <c r="H174" s="51" t="s">
        <v>884</v>
      </c>
      <c r="I174" s="75"/>
      <c r="J174" s="75"/>
      <c r="K174" s="51" t="s">
        <v>884</v>
      </c>
      <c r="L174" s="78">
        <v>41.77609818154606</v>
      </c>
      <c r="M174" s="79">
        <v>8934.677734375</v>
      </c>
      <c r="N174" s="79">
        <v>6206.02685546875</v>
      </c>
      <c r="O174" s="80"/>
      <c r="P174" s="81"/>
      <c r="Q174" s="81"/>
      <c r="R174" s="89"/>
      <c r="S174" s="49">
        <v>1</v>
      </c>
      <c r="T174" s="49">
        <v>1</v>
      </c>
      <c r="U174" s="50">
        <v>0</v>
      </c>
      <c r="V174" s="50">
        <v>0</v>
      </c>
      <c r="W174" s="50">
        <v>0.002</v>
      </c>
      <c r="X174" s="50">
        <v>0.999999</v>
      </c>
      <c r="Y174" s="50">
        <v>0</v>
      </c>
      <c r="Z174" s="50" t="s">
        <v>2322</v>
      </c>
      <c r="AA174" s="76">
        <v>174</v>
      </c>
      <c r="AB174" s="76"/>
      <c r="AC174" s="77"/>
      <c r="AD174" s="83" t="s">
        <v>1824</v>
      </c>
      <c r="AE174" s="85" t="s">
        <v>1377</v>
      </c>
      <c r="AF174" s="83" t="s">
        <v>884</v>
      </c>
      <c r="AG174" s="83" t="s">
        <v>716</v>
      </c>
      <c r="AH174" s="83"/>
      <c r="AI174" s="83" t="s">
        <v>2307</v>
      </c>
      <c r="AJ174" s="87">
        <v>43389.91204861111</v>
      </c>
      <c r="AK174" s="85" t="s">
        <v>1991</v>
      </c>
      <c r="AL174" s="85" t="s">
        <v>1377</v>
      </c>
      <c r="AM174" s="83">
        <v>343</v>
      </c>
      <c r="AN174" s="83">
        <v>15</v>
      </c>
      <c r="AO174" s="83">
        <v>290</v>
      </c>
      <c r="AP174" s="83"/>
      <c r="AQ174" s="83"/>
      <c r="AR174" s="83"/>
      <c r="AS174" s="83"/>
      <c r="AT174" s="83"/>
      <c r="AU174" s="83"/>
      <c r="AV174" s="83"/>
      <c r="AW174" s="83" t="str">
        <f>REPLACE(INDEX(GroupVertices[Group],MATCH(Vertices[[#This Row],[Vertex]],GroupVertices[Vertex],0)),1,1,"")</f>
        <v>1</v>
      </c>
      <c r="AX174" s="49">
        <v>4</v>
      </c>
      <c r="AY174" s="50">
        <v>9.523809523809524</v>
      </c>
      <c r="AZ174" s="49">
        <v>0</v>
      </c>
      <c r="BA174" s="50">
        <v>0</v>
      </c>
      <c r="BB174" s="49">
        <v>0</v>
      </c>
      <c r="BC174" s="50">
        <v>0</v>
      </c>
      <c r="BD174" s="49">
        <v>38</v>
      </c>
      <c r="BE174" s="50">
        <v>90.47619047619048</v>
      </c>
      <c r="BF174" s="49">
        <v>42</v>
      </c>
      <c r="BG174" s="49"/>
      <c r="BH174" s="49"/>
      <c r="BI174" s="49"/>
      <c r="BJ174" s="49"/>
      <c r="BK174" s="49"/>
      <c r="BL174" s="49"/>
      <c r="BM174" s="112" t="s">
        <v>3680</v>
      </c>
      <c r="BN174" s="112" t="s">
        <v>3680</v>
      </c>
      <c r="BO174" s="112" t="s">
        <v>4158</v>
      </c>
      <c r="BP174" s="112" t="s">
        <v>4158</v>
      </c>
      <c r="BQ174" s="2"/>
      <c r="BR174" s="3"/>
      <c r="BS174" s="3"/>
      <c r="BT174" s="3"/>
      <c r="BU174" s="3"/>
    </row>
    <row r="175" spans="1:73" ht="15">
      <c r="A175" s="69" t="s">
        <v>388</v>
      </c>
      <c r="B175" s="70"/>
      <c r="C175" s="70"/>
      <c r="D175" s="71">
        <v>241.27243066884176</v>
      </c>
      <c r="E175" s="73"/>
      <c r="F175" s="103" t="s">
        <v>1992</v>
      </c>
      <c r="G175" s="70"/>
      <c r="H175" s="74" t="s">
        <v>885</v>
      </c>
      <c r="I175" s="75"/>
      <c r="J175" s="75"/>
      <c r="K175" s="74" t="s">
        <v>885</v>
      </c>
      <c r="L175" s="78">
        <v>32.54847963281698</v>
      </c>
      <c r="M175" s="79">
        <v>7060.783203125</v>
      </c>
      <c r="N175" s="79">
        <v>7171.248046875</v>
      </c>
      <c r="O175" s="80"/>
      <c r="P175" s="81"/>
      <c r="Q175" s="81"/>
      <c r="R175" s="89"/>
      <c r="S175" s="49">
        <v>1</v>
      </c>
      <c r="T175" s="49">
        <v>1</v>
      </c>
      <c r="U175" s="50">
        <v>0</v>
      </c>
      <c r="V175" s="50">
        <v>0</v>
      </c>
      <c r="W175" s="50">
        <v>0.002</v>
      </c>
      <c r="X175" s="50">
        <v>0.999999</v>
      </c>
      <c r="Y175" s="50">
        <v>0</v>
      </c>
      <c r="Z175" s="50" t="s">
        <v>2322</v>
      </c>
      <c r="AA175" s="76">
        <v>175</v>
      </c>
      <c r="AB175" s="76"/>
      <c r="AC175" s="77"/>
      <c r="AD175" s="83" t="s">
        <v>1824</v>
      </c>
      <c r="AE175" s="85" t="s">
        <v>1378</v>
      </c>
      <c r="AF175" s="83" t="s">
        <v>885</v>
      </c>
      <c r="AG175" s="83" t="s">
        <v>716</v>
      </c>
      <c r="AH175" s="83"/>
      <c r="AI175" s="83" t="s">
        <v>2307</v>
      </c>
      <c r="AJ175" s="87">
        <v>43390.239583333336</v>
      </c>
      <c r="AK175" s="85" t="s">
        <v>1992</v>
      </c>
      <c r="AL175" s="85" t="s">
        <v>1378</v>
      </c>
      <c r="AM175" s="83">
        <v>269</v>
      </c>
      <c r="AN175" s="83">
        <v>15</v>
      </c>
      <c r="AO175" s="83">
        <v>234</v>
      </c>
      <c r="AP175" s="83"/>
      <c r="AQ175" s="83"/>
      <c r="AR175" s="83"/>
      <c r="AS175" s="83"/>
      <c r="AT175" s="83"/>
      <c r="AU175" s="83"/>
      <c r="AV175" s="83"/>
      <c r="AW175" s="83" t="str">
        <f>REPLACE(INDEX(GroupVertices[Group],MATCH(Vertices[[#This Row],[Vertex]],GroupVertices[Vertex],0)),1,1,"")</f>
        <v>1</v>
      </c>
      <c r="AX175" s="49">
        <v>0</v>
      </c>
      <c r="AY175" s="50">
        <v>0</v>
      </c>
      <c r="AZ175" s="49">
        <v>0</v>
      </c>
      <c r="BA175" s="50">
        <v>0</v>
      </c>
      <c r="BB175" s="49">
        <v>0</v>
      </c>
      <c r="BC175" s="50">
        <v>0</v>
      </c>
      <c r="BD175" s="49">
        <v>20</v>
      </c>
      <c r="BE175" s="50">
        <v>100</v>
      </c>
      <c r="BF175" s="49">
        <v>20</v>
      </c>
      <c r="BG175" s="49"/>
      <c r="BH175" s="49"/>
      <c r="BI175" s="49"/>
      <c r="BJ175" s="49"/>
      <c r="BK175" s="49" t="s">
        <v>3391</v>
      </c>
      <c r="BL175" s="49" t="s">
        <v>3391</v>
      </c>
      <c r="BM175" s="112" t="s">
        <v>3681</v>
      </c>
      <c r="BN175" s="112" t="s">
        <v>3681</v>
      </c>
      <c r="BO175" s="112" t="s">
        <v>4159</v>
      </c>
      <c r="BP175" s="112" t="s">
        <v>4159</v>
      </c>
      <c r="BQ175" s="2"/>
      <c r="BR175" s="3"/>
      <c r="BS175" s="3"/>
      <c r="BT175" s="3"/>
      <c r="BU175" s="3"/>
    </row>
    <row r="176" spans="1:73" ht="315">
      <c r="A176" s="69" t="s">
        <v>389</v>
      </c>
      <c r="B176" s="70"/>
      <c r="C176" s="70"/>
      <c r="D176" s="71">
        <v>381.07667210440457</v>
      </c>
      <c r="E176" s="73"/>
      <c r="F176" s="103" t="s">
        <v>1993</v>
      </c>
      <c r="G176" s="70"/>
      <c r="H176" s="51" t="s">
        <v>886</v>
      </c>
      <c r="I176" s="75"/>
      <c r="J176" s="75"/>
      <c r="K176" s="51" t="s">
        <v>886</v>
      </c>
      <c r="L176" s="78">
        <v>139.41427823093616</v>
      </c>
      <c r="M176" s="79">
        <v>2188.6591796875</v>
      </c>
      <c r="N176" s="79">
        <v>2345.14111328125</v>
      </c>
      <c r="O176" s="80"/>
      <c r="P176" s="81"/>
      <c r="Q176" s="81"/>
      <c r="R176" s="89"/>
      <c r="S176" s="49">
        <v>1</v>
      </c>
      <c r="T176" s="49">
        <v>1</v>
      </c>
      <c r="U176" s="50">
        <v>0</v>
      </c>
      <c r="V176" s="50">
        <v>0</v>
      </c>
      <c r="W176" s="50">
        <v>0.002</v>
      </c>
      <c r="X176" s="50">
        <v>0.999999</v>
      </c>
      <c r="Y176" s="50">
        <v>0</v>
      </c>
      <c r="Z176" s="50" t="s">
        <v>2322</v>
      </c>
      <c r="AA176" s="76">
        <v>176</v>
      </c>
      <c r="AB176" s="76"/>
      <c r="AC176" s="77"/>
      <c r="AD176" s="83" t="s">
        <v>1824</v>
      </c>
      <c r="AE176" s="85" t="s">
        <v>1379</v>
      </c>
      <c r="AF176" s="83" t="s">
        <v>886</v>
      </c>
      <c r="AG176" s="83" t="s">
        <v>716</v>
      </c>
      <c r="AH176" s="83"/>
      <c r="AI176" s="83" t="s">
        <v>2307</v>
      </c>
      <c r="AJ176" s="87">
        <v>43391.25099537037</v>
      </c>
      <c r="AK176" s="85" t="s">
        <v>1993</v>
      </c>
      <c r="AL176" s="85" t="s">
        <v>1379</v>
      </c>
      <c r="AM176" s="83">
        <v>1126</v>
      </c>
      <c r="AN176" s="83">
        <v>42</v>
      </c>
      <c r="AO176" s="83">
        <v>832</v>
      </c>
      <c r="AP176" s="83"/>
      <c r="AQ176" s="83"/>
      <c r="AR176" s="83"/>
      <c r="AS176" s="83"/>
      <c r="AT176" s="83"/>
      <c r="AU176" s="83"/>
      <c r="AV176" s="83"/>
      <c r="AW176" s="83" t="str">
        <f>REPLACE(INDEX(GroupVertices[Group],MATCH(Vertices[[#This Row],[Vertex]],GroupVertices[Vertex],0)),1,1,"")</f>
        <v>1</v>
      </c>
      <c r="AX176" s="49">
        <v>0</v>
      </c>
      <c r="AY176" s="50">
        <v>0</v>
      </c>
      <c r="AZ176" s="49">
        <v>0</v>
      </c>
      <c r="BA176" s="50">
        <v>0</v>
      </c>
      <c r="BB176" s="49">
        <v>0</v>
      </c>
      <c r="BC176" s="50">
        <v>0</v>
      </c>
      <c r="BD176" s="49">
        <v>17</v>
      </c>
      <c r="BE176" s="50">
        <v>100</v>
      </c>
      <c r="BF176" s="49">
        <v>17</v>
      </c>
      <c r="BG176" s="49"/>
      <c r="BH176" s="49"/>
      <c r="BI176" s="49"/>
      <c r="BJ176" s="49"/>
      <c r="BK176" s="49"/>
      <c r="BL176" s="49"/>
      <c r="BM176" s="112" t="s">
        <v>3682</v>
      </c>
      <c r="BN176" s="112" t="s">
        <v>3682</v>
      </c>
      <c r="BO176" s="112" t="s">
        <v>4160</v>
      </c>
      <c r="BP176" s="112" t="s">
        <v>4160</v>
      </c>
      <c r="BQ176" s="2"/>
      <c r="BR176" s="3"/>
      <c r="BS176" s="3"/>
      <c r="BT176" s="3"/>
      <c r="BU176" s="3"/>
    </row>
    <row r="177" spans="1:73" ht="15">
      <c r="A177" s="69" t="s">
        <v>390</v>
      </c>
      <c r="B177" s="70"/>
      <c r="C177" s="70"/>
      <c r="D177" s="71">
        <v>301.305057096248</v>
      </c>
      <c r="E177" s="73"/>
      <c r="F177" s="103" t="s">
        <v>1994</v>
      </c>
      <c r="G177" s="70"/>
      <c r="H177" s="74" t="s">
        <v>887</v>
      </c>
      <c r="I177" s="75"/>
      <c r="J177" s="75"/>
      <c r="K177" s="74" t="s">
        <v>887</v>
      </c>
      <c r="L177" s="78">
        <v>78.43717728055077</v>
      </c>
      <c r="M177" s="79">
        <v>2563.43798828125</v>
      </c>
      <c r="N177" s="79">
        <v>3792.97314453125</v>
      </c>
      <c r="O177" s="80"/>
      <c r="P177" s="81"/>
      <c r="Q177" s="81"/>
      <c r="R177" s="89"/>
      <c r="S177" s="49">
        <v>1</v>
      </c>
      <c r="T177" s="49">
        <v>1</v>
      </c>
      <c r="U177" s="50">
        <v>0</v>
      </c>
      <c r="V177" s="50">
        <v>0</v>
      </c>
      <c r="W177" s="50">
        <v>0.002</v>
      </c>
      <c r="X177" s="50">
        <v>0.999999</v>
      </c>
      <c r="Y177" s="50">
        <v>0</v>
      </c>
      <c r="Z177" s="50" t="s">
        <v>2322</v>
      </c>
      <c r="AA177" s="76">
        <v>177</v>
      </c>
      <c r="AB177" s="76"/>
      <c r="AC177" s="77"/>
      <c r="AD177" s="83" t="s">
        <v>1824</v>
      </c>
      <c r="AE177" s="85" t="s">
        <v>1380</v>
      </c>
      <c r="AF177" s="83" t="s">
        <v>887</v>
      </c>
      <c r="AG177" s="83" t="s">
        <v>716</v>
      </c>
      <c r="AH177" s="83"/>
      <c r="AI177" s="83" t="s">
        <v>2307</v>
      </c>
      <c r="AJ177" s="87">
        <v>43391.50001157408</v>
      </c>
      <c r="AK177" s="85" t="s">
        <v>1994</v>
      </c>
      <c r="AL177" s="85" t="s">
        <v>1380</v>
      </c>
      <c r="AM177" s="83">
        <v>637</v>
      </c>
      <c r="AN177" s="83">
        <v>5</v>
      </c>
      <c r="AO177" s="83">
        <v>307</v>
      </c>
      <c r="AP177" s="83"/>
      <c r="AQ177" s="83"/>
      <c r="AR177" s="83"/>
      <c r="AS177" s="83"/>
      <c r="AT177" s="83"/>
      <c r="AU177" s="83"/>
      <c r="AV177" s="83"/>
      <c r="AW177" s="83" t="str">
        <f>REPLACE(INDEX(GroupVertices[Group],MATCH(Vertices[[#This Row],[Vertex]],GroupVertices[Vertex],0)),1,1,"")</f>
        <v>1</v>
      </c>
      <c r="AX177" s="49">
        <v>2</v>
      </c>
      <c r="AY177" s="50">
        <v>4.545454545454546</v>
      </c>
      <c r="AZ177" s="49">
        <v>0</v>
      </c>
      <c r="BA177" s="50">
        <v>0</v>
      </c>
      <c r="BB177" s="49">
        <v>0</v>
      </c>
      <c r="BC177" s="50">
        <v>0</v>
      </c>
      <c r="BD177" s="49">
        <v>42</v>
      </c>
      <c r="BE177" s="50">
        <v>95.45454545454545</v>
      </c>
      <c r="BF177" s="49">
        <v>44</v>
      </c>
      <c r="BG177" s="49"/>
      <c r="BH177" s="49"/>
      <c r="BI177" s="49"/>
      <c r="BJ177" s="49"/>
      <c r="BK177" s="49"/>
      <c r="BL177" s="49"/>
      <c r="BM177" s="112" t="s">
        <v>3683</v>
      </c>
      <c r="BN177" s="112" t="s">
        <v>3683</v>
      </c>
      <c r="BO177" s="112" t="s">
        <v>4161</v>
      </c>
      <c r="BP177" s="112" t="s">
        <v>4161</v>
      </c>
      <c r="BQ177" s="2"/>
      <c r="BR177" s="3"/>
      <c r="BS177" s="3"/>
      <c r="BT177" s="3"/>
      <c r="BU177" s="3"/>
    </row>
    <row r="178" spans="1:73" ht="15">
      <c r="A178" s="69" t="s">
        <v>391</v>
      </c>
      <c r="B178" s="70"/>
      <c r="C178" s="70"/>
      <c r="D178" s="71">
        <v>219.4127243066884</v>
      </c>
      <c r="E178" s="73"/>
      <c r="F178" s="103" t="s">
        <v>1995</v>
      </c>
      <c r="G178" s="70"/>
      <c r="H178" s="74" t="s">
        <v>888</v>
      </c>
      <c r="I178" s="75"/>
      <c r="J178" s="75"/>
      <c r="K178" s="74" t="s">
        <v>888</v>
      </c>
      <c r="L178" s="78">
        <v>15.839008206740003</v>
      </c>
      <c r="M178" s="79">
        <v>2188.6591796875</v>
      </c>
      <c r="N178" s="79">
        <v>9101.69140625</v>
      </c>
      <c r="O178" s="80"/>
      <c r="P178" s="81"/>
      <c r="Q178" s="81"/>
      <c r="R178" s="89"/>
      <c r="S178" s="49">
        <v>1</v>
      </c>
      <c r="T178" s="49">
        <v>1</v>
      </c>
      <c r="U178" s="50">
        <v>0</v>
      </c>
      <c r="V178" s="50">
        <v>0</v>
      </c>
      <c r="W178" s="50">
        <v>0.002</v>
      </c>
      <c r="X178" s="50">
        <v>0.999999</v>
      </c>
      <c r="Y178" s="50">
        <v>0</v>
      </c>
      <c r="Z178" s="50" t="s">
        <v>2322</v>
      </c>
      <c r="AA178" s="76">
        <v>178</v>
      </c>
      <c r="AB178" s="76"/>
      <c r="AC178" s="77"/>
      <c r="AD178" s="83" t="s">
        <v>1824</v>
      </c>
      <c r="AE178" s="85" t="s">
        <v>1381</v>
      </c>
      <c r="AF178" s="83" t="s">
        <v>888</v>
      </c>
      <c r="AG178" s="83" t="s">
        <v>716</v>
      </c>
      <c r="AH178" s="83"/>
      <c r="AI178" s="83" t="s">
        <v>2307</v>
      </c>
      <c r="AJ178" s="87">
        <v>43392.25667824074</v>
      </c>
      <c r="AK178" s="85" t="s">
        <v>1995</v>
      </c>
      <c r="AL178" s="85" t="s">
        <v>1381</v>
      </c>
      <c r="AM178" s="83">
        <v>135</v>
      </c>
      <c r="AN178" s="83">
        <v>9</v>
      </c>
      <c r="AO178" s="83">
        <v>35</v>
      </c>
      <c r="AP178" s="83"/>
      <c r="AQ178" s="83"/>
      <c r="AR178" s="83"/>
      <c r="AS178" s="83"/>
      <c r="AT178" s="83"/>
      <c r="AU178" s="83"/>
      <c r="AV178" s="83"/>
      <c r="AW178" s="83" t="str">
        <f>REPLACE(INDEX(GroupVertices[Group],MATCH(Vertices[[#This Row],[Vertex]],GroupVertices[Vertex],0)),1,1,"")</f>
        <v>1</v>
      </c>
      <c r="AX178" s="49">
        <v>2</v>
      </c>
      <c r="AY178" s="50">
        <v>7.142857142857143</v>
      </c>
      <c r="AZ178" s="49">
        <v>1</v>
      </c>
      <c r="BA178" s="50">
        <v>3.5714285714285716</v>
      </c>
      <c r="BB178" s="49">
        <v>0</v>
      </c>
      <c r="BC178" s="50">
        <v>0</v>
      </c>
      <c r="BD178" s="49">
        <v>25</v>
      </c>
      <c r="BE178" s="50">
        <v>89.28571428571429</v>
      </c>
      <c r="BF178" s="49">
        <v>28</v>
      </c>
      <c r="BG178" s="49"/>
      <c r="BH178" s="49"/>
      <c r="BI178" s="49"/>
      <c r="BJ178" s="49"/>
      <c r="BK178" s="49" t="s">
        <v>3393</v>
      </c>
      <c r="BL178" s="49" t="s">
        <v>3393</v>
      </c>
      <c r="BM178" s="112" t="s">
        <v>3684</v>
      </c>
      <c r="BN178" s="112" t="s">
        <v>3684</v>
      </c>
      <c r="BO178" s="112" t="s">
        <v>4162</v>
      </c>
      <c r="BP178" s="112" t="s">
        <v>4162</v>
      </c>
      <c r="BQ178" s="2"/>
      <c r="BR178" s="3"/>
      <c r="BS178" s="3"/>
      <c r="BT178" s="3"/>
      <c r="BU178" s="3"/>
    </row>
    <row r="179" spans="1:73" ht="210">
      <c r="A179" s="69" t="s">
        <v>392</v>
      </c>
      <c r="B179" s="70"/>
      <c r="C179" s="70"/>
      <c r="D179" s="71">
        <v>438.17292006525287</v>
      </c>
      <c r="E179" s="73"/>
      <c r="F179" s="103" t="s">
        <v>1996</v>
      </c>
      <c r="G179" s="70"/>
      <c r="H179" s="51" t="s">
        <v>889</v>
      </c>
      <c r="I179" s="75"/>
      <c r="J179" s="75"/>
      <c r="K179" s="51" t="s">
        <v>889</v>
      </c>
      <c r="L179" s="78">
        <v>183.0584200154656</v>
      </c>
      <c r="M179" s="79">
        <v>1064.32275390625</v>
      </c>
      <c r="N179" s="79">
        <v>1862.5308837890625</v>
      </c>
      <c r="O179" s="80"/>
      <c r="P179" s="81"/>
      <c r="Q179" s="81"/>
      <c r="R179" s="89"/>
      <c r="S179" s="49">
        <v>1</v>
      </c>
      <c r="T179" s="49">
        <v>1</v>
      </c>
      <c r="U179" s="50">
        <v>0</v>
      </c>
      <c r="V179" s="50">
        <v>0</v>
      </c>
      <c r="W179" s="50">
        <v>0.002</v>
      </c>
      <c r="X179" s="50">
        <v>0.999999</v>
      </c>
      <c r="Y179" s="50">
        <v>0</v>
      </c>
      <c r="Z179" s="50" t="s">
        <v>2322</v>
      </c>
      <c r="AA179" s="76">
        <v>179</v>
      </c>
      <c r="AB179" s="76"/>
      <c r="AC179" s="77"/>
      <c r="AD179" s="83" t="s">
        <v>1824</v>
      </c>
      <c r="AE179" s="85" t="s">
        <v>1382</v>
      </c>
      <c r="AF179" s="83" t="s">
        <v>889</v>
      </c>
      <c r="AG179" s="83" t="s">
        <v>716</v>
      </c>
      <c r="AH179" s="83"/>
      <c r="AI179" s="83" t="s">
        <v>2307</v>
      </c>
      <c r="AJ179" s="87">
        <v>43393.81527777778</v>
      </c>
      <c r="AK179" s="85" t="s">
        <v>1996</v>
      </c>
      <c r="AL179" s="85" t="s">
        <v>1382</v>
      </c>
      <c r="AM179" s="83">
        <v>1476</v>
      </c>
      <c r="AN179" s="83">
        <v>33</v>
      </c>
      <c r="AO179" s="83">
        <v>752</v>
      </c>
      <c r="AP179" s="83"/>
      <c r="AQ179" s="83"/>
      <c r="AR179" s="83"/>
      <c r="AS179" s="83"/>
      <c r="AT179" s="83"/>
      <c r="AU179" s="83"/>
      <c r="AV179" s="83"/>
      <c r="AW179" s="83" t="str">
        <f>REPLACE(INDEX(GroupVertices[Group],MATCH(Vertices[[#This Row],[Vertex]],GroupVertices[Vertex],0)),1,1,"")</f>
        <v>1</v>
      </c>
      <c r="AX179" s="49">
        <v>2</v>
      </c>
      <c r="AY179" s="50">
        <v>14.285714285714286</v>
      </c>
      <c r="AZ179" s="49">
        <v>0</v>
      </c>
      <c r="BA179" s="50">
        <v>0</v>
      </c>
      <c r="BB179" s="49">
        <v>0</v>
      </c>
      <c r="BC179" s="50">
        <v>0</v>
      </c>
      <c r="BD179" s="49">
        <v>12</v>
      </c>
      <c r="BE179" s="50">
        <v>85.71428571428571</v>
      </c>
      <c r="BF179" s="49">
        <v>14</v>
      </c>
      <c r="BG179" s="49"/>
      <c r="BH179" s="49"/>
      <c r="BI179" s="49"/>
      <c r="BJ179" s="49"/>
      <c r="BK179" s="49"/>
      <c r="BL179" s="49"/>
      <c r="BM179" s="112" t="s">
        <v>3685</v>
      </c>
      <c r="BN179" s="112" t="s">
        <v>3685</v>
      </c>
      <c r="BO179" s="112" t="s">
        <v>4163</v>
      </c>
      <c r="BP179" s="112" t="s">
        <v>4163</v>
      </c>
      <c r="BQ179" s="2"/>
      <c r="BR179" s="3"/>
      <c r="BS179" s="3"/>
      <c r="BT179" s="3"/>
      <c r="BU179" s="3"/>
    </row>
    <row r="180" spans="1:73" ht="409.5">
      <c r="A180" s="69" t="s">
        <v>393</v>
      </c>
      <c r="B180" s="70"/>
      <c r="C180" s="70"/>
      <c r="D180" s="71">
        <v>1000</v>
      </c>
      <c r="E180" s="73"/>
      <c r="F180" s="103" t="s">
        <v>1997</v>
      </c>
      <c r="G180" s="70"/>
      <c r="H180" s="51" t="s">
        <v>890</v>
      </c>
      <c r="I180" s="75"/>
      <c r="J180" s="75"/>
      <c r="K180" s="51" t="s">
        <v>890</v>
      </c>
      <c r="L180" s="78">
        <v>744.1973858165582</v>
      </c>
      <c r="M180" s="79">
        <v>8559.8984375</v>
      </c>
      <c r="N180" s="79">
        <v>897.3087158203125</v>
      </c>
      <c r="O180" s="80"/>
      <c r="P180" s="81"/>
      <c r="Q180" s="81"/>
      <c r="R180" s="89"/>
      <c r="S180" s="49">
        <v>1</v>
      </c>
      <c r="T180" s="49">
        <v>1</v>
      </c>
      <c r="U180" s="50">
        <v>0</v>
      </c>
      <c r="V180" s="50">
        <v>0</v>
      </c>
      <c r="W180" s="50">
        <v>0.002</v>
      </c>
      <c r="X180" s="50">
        <v>0.999999</v>
      </c>
      <c r="Y180" s="50">
        <v>0</v>
      </c>
      <c r="Z180" s="50" t="s">
        <v>2322</v>
      </c>
      <c r="AA180" s="76">
        <v>180</v>
      </c>
      <c r="AB180" s="76"/>
      <c r="AC180" s="77"/>
      <c r="AD180" s="83" t="s">
        <v>1824</v>
      </c>
      <c r="AE180" s="85" t="s">
        <v>1383</v>
      </c>
      <c r="AF180" s="83" t="s">
        <v>890</v>
      </c>
      <c r="AG180" s="83" t="s">
        <v>716</v>
      </c>
      <c r="AH180" s="83"/>
      <c r="AI180" s="83" t="s">
        <v>2307</v>
      </c>
      <c r="AJ180" s="87">
        <v>43395.583344907405</v>
      </c>
      <c r="AK180" s="85" t="s">
        <v>1997</v>
      </c>
      <c r="AL180" s="85" t="s">
        <v>1383</v>
      </c>
      <c r="AM180" s="83">
        <v>5976</v>
      </c>
      <c r="AN180" s="83">
        <v>323</v>
      </c>
      <c r="AO180" s="83">
        <v>14773</v>
      </c>
      <c r="AP180" s="83"/>
      <c r="AQ180" s="83"/>
      <c r="AR180" s="83"/>
      <c r="AS180" s="83"/>
      <c r="AT180" s="83"/>
      <c r="AU180" s="83"/>
      <c r="AV180" s="83"/>
      <c r="AW180" s="83" t="str">
        <f>REPLACE(INDEX(GroupVertices[Group],MATCH(Vertices[[#This Row],[Vertex]],GroupVertices[Vertex],0)),1,1,"")</f>
        <v>1</v>
      </c>
      <c r="AX180" s="49">
        <v>1</v>
      </c>
      <c r="AY180" s="50">
        <v>3.4482758620689653</v>
      </c>
      <c r="AZ180" s="49">
        <v>0</v>
      </c>
      <c r="BA180" s="50">
        <v>0</v>
      </c>
      <c r="BB180" s="49">
        <v>0</v>
      </c>
      <c r="BC180" s="50">
        <v>0</v>
      </c>
      <c r="BD180" s="49">
        <v>28</v>
      </c>
      <c r="BE180" s="50">
        <v>96.55172413793103</v>
      </c>
      <c r="BF180" s="49">
        <v>29</v>
      </c>
      <c r="BG180" s="49"/>
      <c r="BH180" s="49"/>
      <c r="BI180" s="49"/>
      <c r="BJ180" s="49"/>
      <c r="BK180" s="49"/>
      <c r="BL180" s="49"/>
      <c r="BM180" s="112" t="s">
        <v>3686</v>
      </c>
      <c r="BN180" s="112" t="s">
        <v>3686</v>
      </c>
      <c r="BO180" s="112" t="s">
        <v>4164</v>
      </c>
      <c r="BP180" s="112" t="s">
        <v>4164</v>
      </c>
      <c r="BQ180" s="2"/>
      <c r="BR180" s="3"/>
      <c r="BS180" s="3"/>
      <c r="BT180" s="3"/>
      <c r="BU180" s="3"/>
    </row>
    <row r="181" spans="1:73" ht="15">
      <c r="A181" s="69" t="s">
        <v>394</v>
      </c>
      <c r="B181" s="70"/>
      <c r="C181" s="70"/>
      <c r="D181" s="71">
        <v>256.60685154975533</v>
      </c>
      <c r="E181" s="73"/>
      <c r="F181" s="103" t="s">
        <v>1998</v>
      </c>
      <c r="G181" s="70"/>
      <c r="H181" s="74" t="s">
        <v>891</v>
      </c>
      <c r="I181" s="75"/>
      <c r="J181" s="75"/>
      <c r="K181" s="74" t="s">
        <v>891</v>
      </c>
      <c r="L181" s="78">
        <v>44.270049140662024</v>
      </c>
      <c r="M181" s="79">
        <v>4062.552978515625</v>
      </c>
      <c r="N181" s="79">
        <v>5723.416015625</v>
      </c>
      <c r="O181" s="80"/>
      <c r="P181" s="81"/>
      <c r="Q181" s="81"/>
      <c r="R181" s="89"/>
      <c r="S181" s="49">
        <v>1</v>
      </c>
      <c r="T181" s="49">
        <v>1</v>
      </c>
      <c r="U181" s="50">
        <v>0</v>
      </c>
      <c r="V181" s="50">
        <v>0</v>
      </c>
      <c r="W181" s="50">
        <v>0.002</v>
      </c>
      <c r="X181" s="50">
        <v>0.999999</v>
      </c>
      <c r="Y181" s="50">
        <v>0</v>
      </c>
      <c r="Z181" s="50" t="s">
        <v>2322</v>
      </c>
      <c r="AA181" s="76">
        <v>181</v>
      </c>
      <c r="AB181" s="76"/>
      <c r="AC181" s="77"/>
      <c r="AD181" s="83" t="s">
        <v>1824</v>
      </c>
      <c r="AE181" s="85" t="s">
        <v>1384</v>
      </c>
      <c r="AF181" s="83" t="s">
        <v>891</v>
      </c>
      <c r="AG181" s="83" t="s">
        <v>716</v>
      </c>
      <c r="AH181" s="83"/>
      <c r="AI181" s="83" t="s">
        <v>2307</v>
      </c>
      <c r="AJ181" s="87">
        <v>43396.208333333336</v>
      </c>
      <c r="AK181" s="85" t="s">
        <v>1998</v>
      </c>
      <c r="AL181" s="85" t="s">
        <v>1384</v>
      </c>
      <c r="AM181" s="83">
        <v>363</v>
      </c>
      <c r="AN181" s="83">
        <v>24</v>
      </c>
      <c r="AO181" s="83">
        <v>599</v>
      </c>
      <c r="AP181" s="83"/>
      <c r="AQ181" s="83"/>
      <c r="AR181" s="83"/>
      <c r="AS181" s="83"/>
      <c r="AT181" s="83"/>
      <c r="AU181" s="83"/>
      <c r="AV181" s="83"/>
      <c r="AW181" s="83" t="str">
        <f>REPLACE(INDEX(GroupVertices[Group],MATCH(Vertices[[#This Row],[Vertex]],GroupVertices[Vertex],0)),1,1,"")</f>
        <v>1</v>
      </c>
      <c r="AX181" s="49">
        <v>0</v>
      </c>
      <c r="AY181" s="50">
        <v>0</v>
      </c>
      <c r="AZ181" s="49">
        <v>0</v>
      </c>
      <c r="BA181" s="50">
        <v>0</v>
      </c>
      <c r="BB181" s="49">
        <v>0</v>
      </c>
      <c r="BC181" s="50">
        <v>0</v>
      </c>
      <c r="BD181" s="49">
        <v>46</v>
      </c>
      <c r="BE181" s="50">
        <v>100</v>
      </c>
      <c r="BF181" s="49">
        <v>46</v>
      </c>
      <c r="BG181" s="49"/>
      <c r="BH181" s="49"/>
      <c r="BI181" s="49"/>
      <c r="BJ181" s="49"/>
      <c r="BK181" s="49" t="s">
        <v>3389</v>
      </c>
      <c r="BL181" s="49" t="s">
        <v>3389</v>
      </c>
      <c r="BM181" s="112" t="s">
        <v>3687</v>
      </c>
      <c r="BN181" s="112" t="s">
        <v>3687</v>
      </c>
      <c r="BO181" s="112" t="s">
        <v>4165</v>
      </c>
      <c r="BP181" s="112" t="s">
        <v>4165</v>
      </c>
      <c r="BQ181" s="2"/>
      <c r="BR181" s="3"/>
      <c r="BS181" s="3"/>
      <c r="BT181" s="3"/>
      <c r="BU181" s="3"/>
    </row>
    <row r="182" spans="1:73" ht="409.5">
      <c r="A182" s="69" t="s">
        <v>395</v>
      </c>
      <c r="B182" s="70"/>
      <c r="C182" s="70"/>
      <c r="D182" s="71">
        <v>219.9021207177814</v>
      </c>
      <c r="E182" s="73"/>
      <c r="F182" s="103" t="s">
        <v>1999</v>
      </c>
      <c r="G182" s="70"/>
      <c r="H182" s="51" t="s">
        <v>892</v>
      </c>
      <c r="I182" s="75"/>
      <c r="J182" s="75"/>
      <c r="K182" s="51" t="s">
        <v>892</v>
      </c>
      <c r="L182" s="78">
        <v>16.213100850607397</v>
      </c>
      <c r="M182" s="79">
        <v>3312.99560546875</v>
      </c>
      <c r="N182" s="79">
        <v>9101.69140625</v>
      </c>
      <c r="O182" s="80"/>
      <c r="P182" s="81"/>
      <c r="Q182" s="81"/>
      <c r="R182" s="89"/>
      <c r="S182" s="49">
        <v>1</v>
      </c>
      <c r="T182" s="49">
        <v>1</v>
      </c>
      <c r="U182" s="50">
        <v>0</v>
      </c>
      <c r="V182" s="50">
        <v>0</v>
      </c>
      <c r="W182" s="50">
        <v>0.002</v>
      </c>
      <c r="X182" s="50">
        <v>0.999999</v>
      </c>
      <c r="Y182" s="50">
        <v>0</v>
      </c>
      <c r="Z182" s="50" t="s">
        <v>2322</v>
      </c>
      <c r="AA182" s="76">
        <v>182</v>
      </c>
      <c r="AB182" s="76"/>
      <c r="AC182" s="77"/>
      <c r="AD182" s="83" t="s">
        <v>1824</v>
      </c>
      <c r="AE182" s="85" t="s">
        <v>1385</v>
      </c>
      <c r="AF182" s="83" t="s">
        <v>892</v>
      </c>
      <c r="AG182" s="83" t="s">
        <v>716</v>
      </c>
      <c r="AH182" s="83"/>
      <c r="AI182" s="83" t="s">
        <v>2307</v>
      </c>
      <c r="AJ182" s="87">
        <v>43396.910092592596</v>
      </c>
      <c r="AK182" s="85" t="s">
        <v>1999</v>
      </c>
      <c r="AL182" s="85" t="s">
        <v>1385</v>
      </c>
      <c r="AM182" s="83">
        <v>138</v>
      </c>
      <c r="AN182" s="83">
        <v>2</v>
      </c>
      <c r="AO182" s="83">
        <v>97</v>
      </c>
      <c r="AP182" s="83"/>
      <c r="AQ182" s="83"/>
      <c r="AR182" s="83"/>
      <c r="AS182" s="83"/>
      <c r="AT182" s="83"/>
      <c r="AU182" s="83"/>
      <c r="AV182" s="83"/>
      <c r="AW182" s="83" t="str">
        <f>REPLACE(INDEX(GroupVertices[Group],MATCH(Vertices[[#This Row],[Vertex]],GroupVertices[Vertex],0)),1,1,"")</f>
        <v>1</v>
      </c>
      <c r="AX182" s="49">
        <v>1</v>
      </c>
      <c r="AY182" s="50">
        <v>2.4390243902439024</v>
      </c>
      <c r="AZ182" s="49">
        <v>0</v>
      </c>
      <c r="BA182" s="50">
        <v>0</v>
      </c>
      <c r="BB182" s="49">
        <v>0</v>
      </c>
      <c r="BC182" s="50">
        <v>0</v>
      </c>
      <c r="BD182" s="49">
        <v>40</v>
      </c>
      <c r="BE182" s="50">
        <v>97.5609756097561</v>
      </c>
      <c r="BF182" s="49">
        <v>41</v>
      </c>
      <c r="BG182" s="49"/>
      <c r="BH182" s="49"/>
      <c r="BI182" s="49"/>
      <c r="BJ182" s="49"/>
      <c r="BK182" s="49"/>
      <c r="BL182" s="49"/>
      <c r="BM182" s="112" t="s">
        <v>3688</v>
      </c>
      <c r="BN182" s="112" t="s">
        <v>3688</v>
      </c>
      <c r="BO182" s="112" t="s">
        <v>4166</v>
      </c>
      <c r="BP182" s="112" t="s">
        <v>4166</v>
      </c>
      <c r="BQ182" s="2"/>
      <c r="BR182" s="3"/>
      <c r="BS182" s="3"/>
      <c r="BT182" s="3"/>
      <c r="BU182" s="3"/>
    </row>
    <row r="183" spans="1:73" ht="409.5">
      <c r="A183" s="69" t="s">
        <v>396</v>
      </c>
      <c r="B183" s="70"/>
      <c r="C183" s="70"/>
      <c r="D183" s="71">
        <v>294.6166394779772</v>
      </c>
      <c r="E183" s="73"/>
      <c r="F183" s="103" t="s">
        <v>2000</v>
      </c>
      <c r="G183" s="70"/>
      <c r="H183" s="51" t="s">
        <v>893</v>
      </c>
      <c r="I183" s="75"/>
      <c r="J183" s="75"/>
      <c r="K183" s="51" t="s">
        <v>893</v>
      </c>
      <c r="L183" s="78">
        <v>73.32457781436304</v>
      </c>
      <c r="M183" s="79">
        <v>8185.11962890625</v>
      </c>
      <c r="N183" s="79">
        <v>4275.583984375</v>
      </c>
      <c r="O183" s="80"/>
      <c r="P183" s="81"/>
      <c r="Q183" s="81"/>
      <c r="R183" s="89"/>
      <c r="S183" s="49">
        <v>1</v>
      </c>
      <c r="T183" s="49">
        <v>1</v>
      </c>
      <c r="U183" s="50">
        <v>0</v>
      </c>
      <c r="V183" s="50">
        <v>0</v>
      </c>
      <c r="W183" s="50">
        <v>0.002</v>
      </c>
      <c r="X183" s="50">
        <v>0.999999</v>
      </c>
      <c r="Y183" s="50">
        <v>0</v>
      </c>
      <c r="Z183" s="50" t="s">
        <v>2322</v>
      </c>
      <c r="AA183" s="76">
        <v>183</v>
      </c>
      <c r="AB183" s="76"/>
      <c r="AC183" s="77"/>
      <c r="AD183" s="83" t="s">
        <v>1824</v>
      </c>
      <c r="AE183" s="85" t="s">
        <v>1386</v>
      </c>
      <c r="AF183" s="83" t="s">
        <v>893</v>
      </c>
      <c r="AG183" s="83" t="s">
        <v>716</v>
      </c>
      <c r="AH183" s="83"/>
      <c r="AI183" s="83" t="s">
        <v>2307</v>
      </c>
      <c r="AJ183" s="87">
        <v>43396.986180555556</v>
      </c>
      <c r="AK183" s="85" t="s">
        <v>2000</v>
      </c>
      <c r="AL183" s="85" t="s">
        <v>1386</v>
      </c>
      <c r="AM183" s="83">
        <v>596</v>
      </c>
      <c r="AN183" s="83">
        <v>32</v>
      </c>
      <c r="AO183" s="83">
        <v>153</v>
      </c>
      <c r="AP183" s="83"/>
      <c r="AQ183" s="83"/>
      <c r="AR183" s="83"/>
      <c r="AS183" s="83"/>
      <c r="AT183" s="83"/>
      <c r="AU183" s="83"/>
      <c r="AV183" s="83"/>
      <c r="AW183" s="83" t="str">
        <f>REPLACE(INDEX(GroupVertices[Group],MATCH(Vertices[[#This Row],[Vertex]],GroupVertices[Vertex],0)),1,1,"")</f>
        <v>1</v>
      </c>
      <c r="AX183" s="49">
        <v>1</v>
      </c>
      <c r="AY183" s="50">
        <v>2.380952380952381</v>
      </c>
      <c r="AZ183" s="49">
        <v>1</v>
      </c>
      <c r="BA183" s="50">
        <v>2.380952380952381</v>
      </c>
      <c r="BB183" s="49">
        <v>0</v>
      </c>
      <c r="BC183" s="50">
        <v>0</v>
      </c>
      <c r="BD183" s="49">
        <v>40</v>
      </c>
      <c r="BE183" s="50">
        <v>95.23809523809524</v>
      </c>
      <c r="BF183" s="49">
        <v>42</v>
      </c>
      <c r="BG183" s="49"/>
      <c r="BH183" s="49"/>
      <c r="BI183" s="49"/>
      <c r="BJ183" s="49"/>
      <c r="BK183" s="49"/>
      <c r="BL183" s="49"/>
      <c r="BM183" s="112" t="s">
        <v>3689</v>
      </c>
      <c r="BN183" s="112" t="s">
        <v>3689</v>
      </c>
      <c r="BO183" s="112" t="s">
        <v>4167</v>
      </c>
      <c r="BP183" s="112" t="s">
        <v>4167</v>
      </c>
      <c r="BQ183" s="2"/>
      <c r="BR183" s="3"/>
      <c r="BS183" s="3"/>
      <c r="BT183" s="3"/>
      <c r="BU183" s="3"/>
    </row>
    <row r="184" spans="1:73" ht="409.5">
      <c r="A184" s="69" t="s">
        <v>397</v>
      </c>
      <c r="B184" s="70"/>
      <c r="C184" s="70"/>
      <c r="D184" s="71">
        <v>228.87438825448612</v>
      </c>
      <c r="E184" s="73"/>
      <c r="F184" s="103" t="s">
        <v>2001</v>
      </c>
      <c r="G184" s="70"/>
      <c r="H184" s="51" t="s">
        <v>894</v>
      </c>
      <c r="I184" s="75"/>
      <c r="J184" s="75"/>
      <c r="K184" s="51" t="s">
        <v>894</v>
      </c>
      <c r="L184" s="78">
        <v>23.071465988176307</v>
      </c>
      <c r="M184" s="79">
        <v>1813.8802490234375</v>
      </c>
      <c r="N184" s="79">
        <v>8136.46875</v>
      </c>
      <c r="O184" s="80"/>
      <c r="P184" s="81"/>
      <c r="Q184" s="81"/>
      <c r="R184" s="89"/>
      <c r="S184" s="49">
        <v>1</v>
      </c>
      <c r="T184" s="49">
        <v>1</v>
      </c>
      <c r="U184" s="50">
        <v>0</v>
      </c>
      <c r="V184" s="50">
        <v>0</v>
      </c>
      <c r="W184" s="50">
        <v>0.002</v>
      </c>
      <c r="X184" s="50">
        <v>0.999999</v>
      </c>
      <c r="Y184" s="50">
        <v>0</v>
      </c>
      <c r="Z184" s="50" t="s">
        <v>2322</v>
      </c>
      <c r="AA184" s="76">
        <v>184</v>
      </c>
      <c r="AB184" s="76"/>
      <c r="AC184" s="77"/>
      <c r="AD184" s="83" t="s">
        <v>1824</v>
      </c>
      <c r="AE184" s="85" t="s">
        <v>1387</v>
      </c>
      <c r="AF184" s="83" t="s">
        <v>894</v>
      </c>
      <c r="AG184" s="83" t="s">
        <v>716</v>
      </c>
      <c r="AH184" s="83"/>
      <c r="AI184" s="83" t="s">
        <v>2307</v>
      </c>
      <c r="AJ184" s="87">
        <v>43397.56251157408</v>
      </c>
      <c r="AK184" s="85" t="s">
        <v>2001</v>
      </c>
      <c r="AL184" s="85" t="s">
        <v>1387</v>
      </c>
      <c r="AM184" s="83">
        <v>193</v>
      </c>
      <c r="AN184" s="83">
        <v>6</v>
      </c>
      <c r="AO184" s="83">
        <v>69</v>
      </c>
      <c r="AP184" s="83"/>
      <c r="AQ184" s="83"/>
      <c r="AR184" s="83"/>
      <c r="AS184" s="83"/>
      <c r="AT184" s="83"/>
      <c r="AU184" s="83"/>
      <c r="AV184" s="83"/>
      <c r="AW184" s="83" t="str">
        <f>REPLACE(INDEX(GroupVertices[Group],MATCH(Vertices[[#This Row],[Vertex]],GroupVertices[Vertex],0)),1,1,"")</f>
        <v>1</v>
      </c>
      <c r="AX184" s="49">
        <v>3</v>
      </c>
      <c r="AY184" s="50">
        <v>11.11111111111111</v>
      </c>
      <c r="AZ184" s="49">
        <v>0</v>
      </c>
      <c r="BA184" s="50">
        <v>0</v>
      </c>
      <c r="BB184" s="49">
        <v>0</v>
      </c>
      <c r="BC184" s="50">
        <v>0</v>
      </c>
      <c r="BD184" s="49">
        <v>24</v>
      </c>
      <c r="BE184" s="50">
        <v>88.88888888888889</v>
      </c>
      <c r="BF184" s="49">
        <v>27</v>
      </c>
      <c r="BG184" s="49"/>
      <c r="BH184" s="49"/>
      <c r="BI184" s="49"/>
      <c r="BJ184" s="49"/>
      <c r="BK184" s="49" t="s">
        <v>3456</v>
      </c>
      <c r="BL184" s="49" t="s">
        <v>3456</v>
      </c>
      <c r="BM184" s="112" t="s">
        <v>3690</v>
      </c>
      <c r="BN184" s="112" t="s">
        <v>3690</v>
      </c>
      <c r="BO184" s="112" t="s">
        <v>4168</v>
      </c>
      <c r="BP184" s="112" t="s">
        <v>4168</v>
      </c>
      <c r="BQ184" s="2"/>
      <c r="BR184" s="3"/>
      <c r="BS184" s="3"/>
      <c r="BT184" s="3"/>
      <c r="BU184" s="3"/>
    </row>
    <row r="185" spans="1:73" ht="409.5">
      <c r="A185" s="69" t="s">
        <v>398</v>
      </c>
      <c r="B185" s="70"/>
      <c r="C185" s="70"/>
      <c r="D185" s="71">
        <v>219.7389885807504</v>
      </c>
      <c r="E185" s="73"/>
      <c r="F185" s="103" t="s">
        <v>2002</v>
      </c>
      <c r="G185" s="70"/>
      <c r="H185" s="51" t="s">
        <v>895</v>
      </c>
      <c r="I185" s="75"/>
      <c r="J185" s="75"/>
      <c r="K185" s="51" t="s">
        <v>895</v>
      </c>
      <c r="L185" s="78">
        <v>16.0884033026516</v>
      </c>
      <c r="M185" s="79">
        <v>2938.216552734375</v>
      </c>
      <c r="N185" s="79">
        <v>9101.69140625</v>
      </c>
      <c r="O185" s="80"/>
      <c r="P185" s="81"/>
      <c r="Q185" s="81"/>
      <c r="R185" s="89"/>
      <c r="S185" s="49">
        <v>1</v>
      </c>
      <c r="T185" s="49">
        <v>1</v>
      </c>
      <c r="U185" s="50">
        <v>0</v>
      </c>
      <c r="V185" s="50">
        <v>0</v>
      </c>
      <c r="W185" s="50">
        <v>0.002</v>
      </c>
      <c r="X185" s="50">
        <v>0.999999</v>
      </c>
      <c r="Y185" s="50">
        <v>0</v>
      </c>
      <c r="Z185" s="50" t="s">
        <v>2322</v>
      </c>
      <c r="AA185" s="76">
        <v>185</v>
      </c>
      <c r="AB185" s="76"/>
      <c r="AC185" s="77"/>
      <c r="AD185" s="83" t="s">
        <v>1824</v>
      </c>
      <c r="AE185" s="85" t="s">
        <v>1388</v>
      </c>
      <c r="AF185" s="83" t="s">
        <v>895</v>
      </c>
      <c r="AG185" s="83" t="s">
        <v>716</v>
      </c>
      <c r="AH185" s="83"/>
      <c r="AI185" s="83" t="s">
        <v>2307</v>
      </c>
      <c r="AJ185" s="87">
        <v>43397.90515046296</v>
      </c>
      <c r="AK185" s="85" t="s">
        <v>2002</v>
      </c>
      <c r="AL185" s="85" t="s">
        <v>1388</v>
      </c>
      <c r="AM185" s="83">
        <v>137</v>
      </c>
      <c r="AN185" s="83">
        <v>7</v>
      </c>
      <c r="AO185" s="83">
        <v>65</v>
      </c>
      <c r="AP185" s="83"/>
      <c r="AQ185" s="83"/>
      <c r="AR185" s="83"/>
      <c r="AS185" s="83"/>
      <c r="AT185" s="83"/>
      <c r="AU185" s="83"/>
      <c r="AV185" s="83"/>
      <c r="AW185" s="83" t="str">
        <f>REPLACE(INDEX(GroupVertices[Group],MATCH(Vertices[[#This Row],[Vertex]],GroupVertices[Vertex],0)),1,1,"")</f>
        <v>1</v>
      </c>
      <c r="AX185" s="49">
        <v>1</v>
      </c>
      <c r="AY185" s="50">
        <v>1.3333333333333333</v>
      </c>
      <c r="AZ185" s="49">
        <v>1</v>
      </c>
      <c r="BA185" s="50">
        <v>1.3333333333333333</v>
      </c>
      <c r="BB185" s="49">
        <v>0</v>
      </c>
      <c r="BC185" s="50">
        <v>0</v>
      </c>
      <c r="BD185" s="49">
        <v>73</v>
      </c>
      <c r="BE185" s="50">
        <v>97.33333333333333</v>
      </c>
      <c r="BF185" s="49">
        <v>75</v>
      </c>
      <c r="BG185" s="49"/>
      <c r="BH185" s="49"/>
      <c r="BI185" s="49"/>
      <c r="BJ185" s="49"/>
      <c r="BK185" s="49" t="s">
        <v>3430</v>
      </c>
      <c r="BL185" s="49" t="s">
        <v>3430</v>
      </c>
      <c r="BM185" s="112" t="s">
        <v>3691</v>
      </c>
      <c r="BN185" s="112" t="s">
        <v>3691</v>
      </c>
      <c r="BO185" s="112" t="s">
        <v>4169</v>
      </c>
      <c r="BP185" s="112" t="s">
        <v>4169</v>
      </c>
      <c r="BQ185" s="2"/>
      <c r="BR185" s="3"/>
      <c r="BS185" s="3"/>
      <c r="BT185" s="3"/>
      <c r="BU185" s="3"/>
    </row>
    <row r="186" spans="1:73" ht="409.5">
      <c r="A186" s="69" t="s">
        <v>399</v>
      </c>
      <c r="B186" s="70"/>
      <c r="C186" s="70"/>
      <c r="D186" s="71">
        <v>245.02446982055466</v>
      </c>
      <c r="E186" s="73"/>
      <c r="F186" s="103" t="s">
        <v>2003</v>
      </c>
      <c r="G186" s="70"/>
      <c r="H186" s="51" t="s">
        <v>896</v>
      </c>
      <c r="I186" s="75"/>
      <c r="J186" s="75"/>
      <c r="K186" s="51" t="s">
        <v>896</v>
      </c>
      <c r="L186" s="78">
        <v>35.41652323580034</v>
      </c>
      <c r="M186" s="79">
        <v>4812.11083984375</v>
      </c>
      <c r="N186" s="79">
        <v>6688.63720703125</v>
      </c>
      <c r="O186" s="80"/>
      <c r="P186" s="81"/>
      <c r="Q186" s="81"/>
      <c r="R186" s="89"/>
      <c r="S186" s="49">
        <v>1</v>
      </c>
      <c r="T186" s="49">
        <v>1</v>
      </c>
      <c r="U186" s="50">
        <v>0</v>
      </c>
      <c r="V186" s="50">
        <v>0</v>
      </c>
      <c r="W186" s="50">
        <v>0.002</v>
      </c>
      <c r="X186" s="50">
        <v>0.999999</v>
      </c>
      <c r="Y186" s="50">
        <v>0</v>
      </c>
      <c r="Z186" s="50" t="s">
        <v>2322</v>
      </c>
      <c r="AA186" s="76">
        <v>186</v>
      </c>
      <c r="AB186" s="76"/>
      <c r="AC186" s="77"/>
      <c r="AD186" s="83" t="s">
        <v>1824</v>
      </c>
      <c r="AE186" s="85" t="s">
        <v>1389</v>
      </c>
      <c r="AF186" s="83" t="s">
        <v>896</v>
      </c>
      <c r="AG186" s="83" t="s">
        <v>716</v>
      </c>
      <c r="AH186" s="83"/>
      <c r="AI186" s="83" t="s">
        <v>2307</v>
      </c>
      <c r="AJ186" s="87">
        <v>43398.28260416666</v>
      </c>
      <c r="AK186" s="85" t="s">
        <v>2003</v>
      </c>
      <c r="AL186" s="85" t="s">
        <v>1389</v>
      </c>
      <c r="AM186" s="83">
        <v>292</v>
      </c>
      <c r="AN186" s="83">
        <v>11</v>
      </c>
      <c r="AO186" s="83">
        <v>185</v>
      </c>
      <c r="AP186" s="83"/>
      <c r="AQ186" s="83"/>
      <c r="AR186" s="83"/>
      <c r="AS186" s="83"/>
      <c r="AT186" s="83"/>
      <c r="AU186" s="83"/>
      <c r="AV186" s="83"/>
      <c r="AW186" s="83" t="str">
        <f>REPLACE(INDEX(GroupVertices[Group],MATCH(Vertices[[#This Row],[Vertex]],GroupVertices[Vertex],0)),1,1,"")</f>
        <v>1</v>
      </c>
      <c r="AX186" s="49">
        <v>0</v>
      </c>
      <c r="AY186" s="50">
        <v>0</v>
      </c>
      <c r="AZ186" s="49">
        <v>0</v>
      </c>
      <c r="BA186" s="50">
        <v>0</v>
      </c>
      <c r="BB186" s="49">
        <v>0</v>
      </c>
      <c r="BC186" s="50">
        <v>0</v>
      </c>
      <c r="BD186" s="49">
        <v>31</v>
      </c>
      <c r="BE186" s="50">
        <v>100</v>
      </c>
      <c r="BF186" s="49">
        <v>31</v>
      </c>
      <c r="BG186" s="49"/>
      <c r="BH186" s="49"/>
      <c r="BI186" s="49"/>
      <c r="BJ186" s="49"/>
      <c r="BK186" s="49" t="s">
        <v>3457</v>
      </c>
      <c r="BL186" s="49" t="s">
        <v>3457</v>
      </c>
      <c r="BM186" s="112" t="s">
        <v>3692</v>
      </c>
      <c r="BN186" s="112" t="s">
        <v>3692</v>
      </c>
      <c r="BO186" s="112" t="s">
        <v>4170</v>
      </c>
      <c r="BP186" s="112" t="s">
        <v>4170</v>
      </c>
      <c r="BQ186" s="2"/>
      <c r="BR186" s="3"/>
      <c r="BS186" s="3"/>
      <c r="BT186" s="3"/>
      <c r="BU186" s="3"/>
    </row>
    <row r="187" spans="1:73" ht="15">
      <c r="A187" s="69" t="s">
        <v>400</v>
      </c>
      <c r="B187" s="70"/>
      <c r="C187" s="70"/>
      <c r="D187" s="71">
        <v>208.97226753670472</v>
      </c>
      <c r="E187" s="73"/>
      <c r="F187" s="103" t="s">
        <v>2004</v>
      </c>
      <c r="G187" s="70"/>
      <c r="H187" s="74"/>
      <c r="I187" s="75"/>
      <c r="J187" s="75"/>
      <c r="K187" s="74"/>
      <c r="L187" s="78">
        <v>7.858365137568909</v>
      </c>
      <c r="M187" s="79">
        <v>4812.11083984375</v>
      </c>
      <c r="N187" s="79">
        <v>9584.3017578125</v>
      </c>
      <c r="O187" s="80"/>
      <c r="P187" s="81"/>
      <c r="Q187" s="81"/>
      <c r="R187" s="89"/>
      <c r="S187" s="49">
        <v>1</v>
      </c>
      <c r="T187" s="49">
        <v>1</v>
      </c>
      <c r="U187" s="50">
        <v>0</v>
      </c>
      <c r="V187" s="50">
        <v>0</v>
      </c>
      <c r="W187" s="50">
        <v>0.002</v>
      </c>
      <c r="X187" s="50">
        <v>0.999999</v>
      </c>
      <c r="Y187" s="50">
        <v>0</v>
      </c>
      <c r="Z187" s="50" t="s">
        <v>2322</v>
      </c>
      <c r="AA187" s="76">
        <v>187</v>
      </c>
      <c r="AB187" s="76"/>
      <c r="AC187" s="77"/>
      <c r="AD187" s="83" t="s">
        <v>1824</v>
      </c>
      <c r="AE187" s="85" t="s">
        <v>1390</v>
      </c>
      <c r="AF187" s="83"/>
      <c r="AG187" s="83" t="s">
        <v>716</v>
      </c>
      <c r="AH187" s="83"/>
      <c r="AI187" s="83" t="s">
        <v>2307</v>
      </c>
      <c r="AJ187" s="87">
        <v>43398.53528935185</v>
      </c>
      <c r="AK187" s="85" t="s">
        <v>2004</v>
      </c>
      <c r="AL187" s="85" t="s">
        <v>1390</v>
      </c>
      <c r="AM187" s="83">
        <v>71</v>
      </c>
      <c r="AN187" s="83">
        <v>2</v>
      </c>
      <c r="AO187" s="83">
        <v>30</v>
      </c>
      <c r="AP187" s="83"/>
      <c r="AQ187" s="83"/>
      <c r="AR187" s="83"/>
      <c r="AS187" s="83"/>
      <c r="AT187" s="83"/>
      <c r="AU187" s="83"/>
      <c r="AV187" s="83"/>
      <c r="AW187" s="83" t="str">
        <f>REPLACE(INDEX(GroupVertices[Group],MATCH(Vertices[[#This Row],[Vertex]],GroupVertices[Vertex],0)),1,1,"")</f>
        <v>1</v>
      </c>
      <c r="AX187" s="49"/>
      <c r="AY187" s="50"/>
      <c r="AZ187" s="49"/>
      <c r="BA187" s="50"/>
      <c r="BB187" s="49"/>
      <c r="BC187" s="50"/>
      <c r="BD187" s="49"/>
      <c r="BE187" s="50"/>
      <c r="BF187" s="49"/>
      <c r="BG187" s="49"/>
      <c r="BH187" s="49"/>
      <c r="BI187" s="49"/>
      <c r="BJ187" s="49"/>
      <c r="BK187" s="49"/>
      <c r="BL187" s="49"/>
      <c r="BM187" s="112" t="s">
        <v>2306</v>
      </c>
      <c r="BN187" s="112" t="s">
        <v>2306</v>
      </c>
      <c r="BO187" s="112" t="s">
        <v>2306</v>
      </c>
      <c r="BP187" s="112" t="s">
        <v>2306</v>
      </c>
      <c r="BQ187" s="2"/>
      <c r="BR187" s="3"/>
      <c r="BS187" s="3"/>
      <c r="BT187" s="3"/>
      <c r="BU187" s="3"/>
    </row>
    <row r="188" spans="1:73" ht="15">
      <c r="A188" s="69" t="s">
        <v>401</v>
      </c>
      <c r="B188" s="70"/>
      <c r="C188" s="70"/>
      <c r="D188" s="71">
        <v>367.047308319739</v>
      </c>
      <c r="E188" s="73"/>
      <c r="F188" s="103" t="s">
        <v>2005</v>
      </c>
      <c r="G188" s="70"/>
      <c r="H188" s="74" t="s">
        <v>897</v>
      </c>
      <c r="I188" s="75"/>
      <c r="J188" s="75"/>
      <c r="K188" s="74" t="s">
        <v>897</v>
      </c>
      <c r="L188" s="78">
        <v>128.6902891067375</v>
      </c>
      <c r="M188" s="79">
        <v>8185.11962890625</v>
      </c>
      <c r="N188" s="79">
        <v>2827.751953125</v>
      </c>
      <c r="O188" s="80"/>
      <c r="P188" s="81"/>
      <c r="Q188" s="81"/>
      <c r="R188" s="89"/>
      <c r="S188" s="49">
        <v>1</v>
      </c>
      <c r="T188" s="49">
        <v>1</v>
      </c>
      <c r="U188" s="50">
        <v>0</v>
      </c>
      <c r="V188" s="50">
        <v>0</v>
      </c>
      <c r="W188" s="50">
        <v>0.002</v>
      </c>
      <c r="X188" s="50">
        <v>0.999999</v>
      </c>
      <c r="Y188" s="50">
        <v>0</v>
      </c>
      <c r="Z188" s="50" t="s">
        <v>2322</v>
      </c>
      <c r="AA188" s="76">
        <v>188</v>
      </c>
      <c r="AB188" s="76"/>
      <c r="AC188" s="77"/>
      <c r="AD188" s="83" t="s">
        <v>1824</v>
      </c>
      <c r="AE188" s="85" t="s">
        <v>1391</v>
      </c>
      <c r="AF188" s="83" t="s">
        <v>897</v>
      </c>
      <c r="AG188" s="83" t="s">
        <v>716</v>
      </c>
      <c r="AH188" s="83"/>
      <c r="AI188" s="83" t="s">
        <v>2307</v>
      </c>
      <c r="AJ188" s="87">
        <v>43399.229895833334</v>
      </c>
      <c r="AK188" s="85" t="s">
        <v>2005</v>
      </c>
      <c r="AL188" s="85" t="s">
        <v>1391</v>
      </c>
      <c r="AM188" s="83">
        <v>1040</v>
      </c>
      <c r="AN188" s="83">
        <v>25</v>
      </c>
      <c r="AO188" s="83">
        <v>323</v>
      </c>
      <c r="AP188" s="83"/>
      <c r="AQ188" s="83"/>
      <c r="AR188" s="83"/>
      <c r="AS188" s="83"/>
      <c r="AT188" s="83"/>
      <c r="AU188" s="83"/>
      <c r="AV188" s="83"/>
      <c r="AW188" s="83" t="str">
        <f>REPLACE(INDEX(GroupVertices[Group],MATCH(Vertices[[#This Row],[Vertex]],GroupVertices[Vertex],0)),1,1,"")</f>
        <v>1</v>
      </c>
      <c r="AX188" s="49">
        <v>1</v>
      </c>
      <c r="AY188" s="50">
        <v>8.333333333333334</v>
      </c>
      <c r="AZ188" s="49">
        <v>0</v>
      </c>
      <c r="BA188" s="50">
        <v>0</v>
      </c>
      <c r="BB188" s="49">
        <v>0</v>
      </c>
      <c r="BC188" s="50">
        <v>0</v>
      </c>
      <c r="BD188" s="49">
        <v>11</v>
      </c>
      <c r="BE188" s="50">
        <v>91.66666666666667</v>
      </c>
      <c r="BF188" s="49">
        <v>12</v>
      </c>
      <c r="BG188" s="49"/>
      <c r="BH188" s="49"/>
      <c r="BI188" s="49"/>
      <c r="BJ188" s="49"/>
      <c r="BK188" s="49"/>
      <c r="BL188" s="49"/>
      <c r="BM188" s="112" t="s">
        <v>3693</v>
      </c>
      <c r="BN188" s="112" t="s">
        <v>3693</v>
      </c>
      <c r="BO188" s="112" t="s">
        <v>4171</v>
      </c>
      <c r="BP188" s="112" t="s">
        <v>4171</v>
      </c>
      <c r="BQ188" s="2"/>
      <c r="BR188" s="3"/>
      <c r="BS188" s="3"/>
      <c r="BT188" s="3"/>
      <c r="BU188" s="3"/>
    </row>
    <row r="189" spans="1:73" ht="15">
      <c r="A189" s="69" t="s">
        <v>402</v>
      </c>
      <c r="B189" s="70"/>
      <c r="C189" s="70"/>
      <c r="D189" s="71">
        <v>306.0358890701468</v>
      </c>
      <c r="E189" s="73"/>
      <c r="F189" s="103" t="s">
        <v>2006</v>
      </c>
      <c r="G189" s="70"/>
      <c r="H189" s="74" t="s">
        <v>898</v>
      </c>
      <c r="I189" s="75"/>
      <c r="J189" s="75"/>
      <c r="K189" s="74" t="s">
        <v>898</v>
      </c>
      <c r="L189" s="78">
        <v>82.05340617126893</v>
      </c>
      <c r="M189" s="79">
        <v>6311.2255859375</v>
      </c>
      <c r="N189" s="79">
        <v>3792.97314453125</v>
      </c>
      <c r="O189" s="80"/>
      <c r="P189" s="81"/>
      <c r="Q189" s="81"/>
      <c r="R189" s="89"/>
      <c r="S189" s="49">
        <v>1</v>
      </c>
      <c r="T189" s="49">
        <v>1</v>
      </c>
      <c r="U189" s="50">
        <v>0</v>
      </c>
      <c r="V189" s="50">
        <v>0</v>
      </c>
      <c r="W189" s="50">
        <v>0.002</v>
      </c>
      <c r="X189" s="50">
        <v>0.999999</v>
      </c>
      <c r="Y189" s="50">
        <v>0</v>
      </c>
      <c r="Z189" s="50" t="s">
        <v>2322</v>
      </c>
      <c r="AA189" s="76">
        <v>189</v>
      </c>
      <c r="AB189" s="76"/>
      <c r="AC189" s="77"/>
      <c r="AD189" s="83" t="s">
        <v>1824</v>
      </c>
      <c r="AE189" s="85" t="s">
        <v>1392</v>
      </c>
      <c r="AF189" s="83" t="s">
        <v>898</v>
      </c>
      <c r="AG189" s="83" t="s">
        <v>716</v>
      </c>
      <c r="AH189" s="83"/>
      <c r="AI189" s="83" t="s">
        <v>2307</v>
      </c>
      <c r="AJ189" s="87">
        <v>43400.208333333336</v>
      </c>
      <c r="AK189" s="85" t="s">
        <v>2006</v>
      </c>
      <c r="AL189" s="85" t="s">
        <v>1392</v>
      </c>
      <c r="AM189" s="83">
        <v>666</v>
      </c>
      <c r="AN189" s="83">
        <v>30</v>
      </c>
      <c r="AO189" s="83">
        <v>681</v>
      </c>
      <c r="AP189" s="83"/>
      <c r="AQ189" s="83"/>
      <c r="AR189" s="83"/>
      <c r="AS189" s="83"/>
      <c r="AT189" s="83"/>
      <c r="AU189" s="83"/>
      <c r="AV189" s="83"/>
      <c r="AW189" s="83" t="str">
        <f>REPLACE(INDEX(GroupVertices[Group],MATCH(Vertices[[#This Row],[Vertex]],GroupVertices[Vertex],0)),1,1,"")</f>
        <v>1</v>
      </c>
      <c r="AX189" s="49">
        <v>0</v>
      </c>
      <c r="AY189" s="50">
        <v>0</v>
      </c>
      <c r="AZ189" s="49">
        <v>1</v>
      </c>
      <c r="BA189" s="50">
        <v>5</v>
      </c>
      <c r="BB189" s="49">
        <v>0</v>
      </c>
      <c r="BC189" s="50">
        <v>0</v>
      </c>
      <c r="BD189" s="49">
        <v>19</v>
      </c>
      <c r="BE189" s="50">
        <v>95</v>
      </c>
      <c r="BF189" s="49">
        <v>20</v>
      </c>
      <c r="BG189" s="49"/>
      <c r="BH189" s="49"/>
      <c r="BI189" s="49"/>
      <c r="BJ189" s="49"/>
      <c r="BK189" s="49" t="s">
        <v>3390</v>
      </c>
      <c r="BL189" s="49" t="s">
        <v>3390</v>
      </c>
      <c r="BM189" s="112" t="s">
        <v>3694</v>
      </c>
      <c r="BN189" s="112" t="s">
        <v>3694</v>
      </c>
      <c r="BO189" s="112" t="s">
        <v>4172</v>
      </c>
      <c r="BP189" s="112" t="s">
        <v>4172</v>
      </c>
      <c r="BQ189" s="2"/>
      <c r="BR189" s="3"/>
      <c r="BS189" s="3"/>
      <c r="BT189" s="3"/>
      <c r="BU189" s="3"/>
    </row>
    <row r="190" spans="1:73" ht="409.5">
      <c r="A190" s="69" t="s">
        <v>403</v>
      </c>
      <c r="B190" s="70"/>
      <c r="C190" s="70"/>
      <c r="D190" s="71">
        <v>286.9494290375204</v>
      </c>
      <c r="E190" s="73"/>
      <c r="F190" s="103" t="s">
        <v>2007</v>
      </c>
      <c r="G190" s="70"/>
      <c r="H190" s="51" t="s">
        <v>899</v>
      </c>
      <c r="I190" s="75"/>
      <c r="J190" s="75"/>
      <c r="K190" s="51" t="s">
        <v>899</v>
      </c>
      <c r="L190" s="78">
        <v>67.46379306044052</v>
      </c>
      <c r="M190" s="79">
        <v>3687.774169921875</v>
      </c>
      <c r="N190" s="79">
        <v>4275.583984375</v>
      </c>
      <c r="O190" s="80"/>
      <c r="P190" s="81"/>
      <c r="Q190" s="81"/>
      <c r="R190" s="89"/>
      <c r="S190" s="49">
        <v>1</v>
      </c>
      <c r="T190" s="49">
        <v>1</v>
      </c>
      <c r="U190" s="50">
        <v>0</v>
      </c>
      <c r="V190" s="50">
        <v>0</v>
      </c>
      <c r="W190" s="50">
        <v>0.002</v>
      </c>
      <c r="X190" s="50">
        <v>0.999999</v>
      </c>
      <c r="Y190" s="50">
        <v>0</v>
      </c>
      <c r="Z190" s="50" t="s">
        <v>2322</v>
      </c>
      <c r="AA190" s="76">
        <v>190</v>
      </c>
      <c r="AB190" s="76"/>
      <c r="AC190" s="77"/>
      <c r="AD190" s="83" t="s">
        <v>1824</v>
      </c>
      <c r="AE190" s="85" t="s">
        <v>1393</v>
      </c>
      <c r="AF190" s="83" t="s">
        <v>899</v>
      </c>
      <c r="AG190" s="83" t="s">
        <v>716</v>
      </c>
      <c r="AH190" s="83"/>
      <c r="AI190" s="83" t="s">
        <v>2307</v>
      </c>
      <c r="AJ190" s="87">
        <v>43400.76054398148</v>
      </c>
      <c r="AK190" s="85" t="s">
        <v>2007</v>
      </c>
      <c r="AL190" s="85" t="s">
        <v>1393</v>
      </c>
      <c r="AM190" s="83">
        <v>549</v>
      </c>
      <c r="AN190" s="83">
        <v>22</v>
      </c>
      <c r="AO190" s="83">
        <v>128</v>
      </c>
      <c r="AP190" s="83"/>
      <c r="AQ190" s="83"/>
      <c r="AR190" s="83"/>
      <c r="AS190" s="83"/>
      <c r="AT190" s="83"/>
      <c r="AU190" s="83"/>
      <c r="AV190" s="83"/>
      <c r="AW190" s="83" t="str">
        <f>REPLACE(INDEX(GroupVertices[Group],MATCH(Vertices[[#This Row],[Vertex]],GroupVertices[Vertex],0)),1,1,"")</f>
        <v>1</v>
      </c>
      <c r="AX190" s="49">
        <v>1</v>
      </c>
      <c r="AY190" s="50">
        <v>2.5641025641025643</v>
      </c>
      <c r="AZ190" s="49">
        <v>1</v>
      </c>
      <c r="BA190" s="50">
        <v>2.5641025641025643</v>
      </c>
      <c r="BB190" s="49">
        <v>0</v>
      </c>
      <c r="BC190" s="50">
        <v>0</v>
      </c>
      <c r="BD190" s="49">
        <v>37</v>
      </c>
      <c r="BE190" s="50">
        <v>94.87179487179488</v>
      </c>
      <c r="BF190" s="49">
        <v>39</v>
      </c>
      <c r="BG190" s="49"/>
      <c r="BH190" s="49"/>
      <c r="BI190" s="49"/>
      <c r="BJ190" s="49"/>
      <c r="BK190" s="49" t="s">
        <v>3389</v>
      </c>
      <c r="BL190" s="49" t="s">
        <v>3389</v>
      </c>
      <c r="BM190" s="112" t="s">
        <v>3695</v>
      </c>
      <c r="BN190" s="112" t="s">
        <v>3695</v>
      </c>
      <c r="BO190" s="112" t="s">
        <v>4173</v>
      </c>
      <c r="BP190" s="112" t="s">
        <v>4173</v>
      </c>
      <c r="BQ190" s="2"/>
      <c r="BR190" s="3"/>
      <c r="BS190" s="3"/>
      <c r="BT190" s="3"/>
      <c r="BU190" s="3"/>
    </row>
    <row r="191" spans="1:73" ht="15">
      <c r="A191" s="69" t="s">
        <v>404</v>
      </c>
      <c r="B191" s="70"/>
      <c r="C191" s="70"/>
      <c r="D191" s="71">
        <v>254.32300163132138</v>
      </c>
      <c r="E191" s="73"/>
      <c r="F191" s="103" t="s">
        <v>2008</v>
      </c>
      <c r="G191" s="70"/>
      <c r="H191" s="74" t="s">
        <v>900</v>
      </c>
      <c r="I191" s="75"/>
      <c r="J191" s="75"/>
      <c r="K191" s="74" t="s">
        <v>900</v>
      </c>
      <c r="L191" s="78">
        <v>42.52428346928085</v>
      </c>
      <c r="M191" s="79">
        <v>1439.1015625</v>
      </c>
      <c r="N191" s="79">
        <v>5723.416015625</v>
      </c>
      <c r="O191" s="80"/>
      <c r="P191" s="81"/>
      <c r="Q191" s="81"/>
      <c r="R191" s="89"/>
      <c r="S191" s="49">
        <v>1</v>
      </c>
      <c r="T191" s="49">
        <v>1</v>
      </c>
      <c r="U191" s="50">
        <v>0</v>
      </c>
      <c r="V191" s="50">
        <v>0</v>
      </c>
      <c r="W191" s="50">
        <v>0.002</v>
      </c>
      <c r="X191" s="50">
        <v>0.999999</v>
      </c>
      <c r="Y191" s="50">
        <v>0</v>
      </c>
      <c r="Z191" s="50" t="s">
        <v>2322</v>
      </c>
      <c r="AA191" s="76">
        <v>191</v>
      </c>
      <c r="AB191" s="76"/>
      <c r="AC191" s="77"/>
      <c r="AD191" s="83" t="s">
        <v>1824</v>
      </c>
      <c r="AE191" s="85" t="s">
        <v>1394</v>
      </c>
      <c r="AF191" s="83" t="s">
        <v>900</v>
      </c>
      <c r="AG191" s="83" t="s">
        <v>716</v>
      </c>
      <c r="AH191" s="83"/>
      <c r="AI191" s="83" t="s">
        <v>2307</v>
      </c>
      <c r="AJ191" s="87">
        <v>43400.83125</v>
      </c>
      <c r="AK191" s="85" t="s">
        <v>2008</v>
      </c>
      <c r="AL191" s="85" t="s">
        <v>1394</v>
      </c>
      <c r="AM191" s="83">
        <v>349</v>
      </c>
      <c r="AN191" s="83">
        <v>41</v>
      </c>
      <c r="AO191" s="83">
        <v>260</v>
      </c>
      <c r="AP191" s="83"/>
      <c r="AQ191" s="83"/>
      <c r="AR191" s="83"/>
      <c r="AS191" s="83"/>
      <c r="AT191" s="83"/>
      <c r="AU191" s="83"/>
      <c r="AV191" s="83"/>
      <c r="AW191" s="83" t="str">
        <f>REPLACE(INDEX(GroupVertices[Group],MATCH(Vertices[[#This Row],[Vertex]],GroupVertices[Vertex],0)),1,1,"")</f>
        <v>1</v>
      </c>
      <c r="AX191" s="49">
        <v>1</v>
      </c>
      <c r="AY191" s="50">
        <v>16.666666666666668</v>
      </c>
      <c r="AZ191" s="49">
        <v>0</v>
      </c>
      <c r="BA191" s="50">
        <v>0</v>
      </c>
      <c r="BB191" s="49">
        <v>0</v>
      </c>
      <c r="BC191" s="50">
        <v>0</v>
      </c>
      <c r="BD191" s="49">
        <v>5</v>
      </c>
      <c r="BE191" s="50">
        <v>83.33333333333333</v>
      </c>
      <c r="BF191" s="49">
        <v>6</v>
      </c>
      <c r="BG191" s="49"/>
      <c r="BH191" s="49"/>
      <c r="BI191" s="49"/>
      <c r="BJ191" s="49"/>
      <c r="BK191" s="49" t="s">
        <v>3389</v>
      </c>
      <c r="BL191" s="49" t="s">
        <v>3389</v>
      </c>
      <c r="BM191" s="112" t="s">
        <v>3696</v>
      </c>
      <c r="BN191" s="112" t="s">
        <v>3696</v>
      </c>
      <c r="BO191" s="112" t="s">
        <v>4174</v>
      </c>
      <c r="BP191" s="112" t="s">
        <v>4174</v>
      </c>
      <c r="BQ191" s="2"/>
      <c r="BR191" s="3"/>
      <c r="BS191" s="3"/>
      <c r="BT191" s="3"/>
      <c r="BU191" s="3"/>
    </row>
    <row r="192" spans="1:73" ht="15">
      <c r="A192" s="69" t="s">
        <v>405</v>
      </c>
      <c r="B192" s="70"/>
      <c r="C192" s="70"/>
      <c r="D192" s="71">
        <v>245.67699836867862</v>
      </c>
      <c r="E192" s="73"/>
      <c r="F192" s="103" t="s">
        <v>2009</v>
      </c>
      <c r="G192" s="70"/>
      <c r="H192" s="74" t="s">
        <v>901</v>
      </c>
      <c r="I192" s="75"/>
      <c r="J192" s="75"/>
      <c r="K192" s="74" t="s">
        <v>901</v>
      </c>
      <c r="L192" s="78">
        <v>35.91531342762354</v>
      </c>
      <c r="M192" s="79">
        <v>7060.783203125</v>
      </c>
      <c r="N192" s="79">
        <v>6688.63720703125</v>
      </c>
      <c r="O192" s="80"/>
      <c r="P192" s="81"/>
      <c r="Q192" s="81"/>
      <c r="R192" s="89"/>
      <c r="S192" s="49">
        <v>1</v>
      </c>
      <c r="T192" s="49">
        <v>1</v>
      </c>
      <c r="U192" s="50">
        <v>0</v>
      </c>
      <c r="V192" s="50">
        <v>0</v>
      </c>
      <c r="W192" s="50">
        <v>0.002</v>
      </c>
      <c r="X192" s="50">
        <v>0.999999</v>
      </c>
      <c r="Y192" s="50">
        <v>0</v>
      </c>
      <c r="Z192" s="50" t="s">
        <v>2322</v>
      </c>
      <c r="AA192" s="76">
        <v>192</v>
      </c>
      <c r="AB192" s="76"/>
      <c r="AC192" s="77"/>
      <c r="AD192" s="83" t="s">
        <v>1824</v>
      </c>
      <c r="AE192" s="85" t="s">
        <v>1395</v>
      </c>
      <c r="AF192" s="83" t="s">
        <v>901</v>
      </c>
      <c r="AG192" s="83" t="s">
        <v>716</v>
      </c>
      <c r="AH192" s="83"/>
      <c r="AI192" s="83" t="s">
        <v>2307</v>
      </c>
      <c r="AJ192" s="87">
        <v>43401.229166666664</v>
      </c>
      <c r="AK192" s="85" t="s">
        <v>2009</v>
      </c>
      <c r="AL192" s="85" t="s">
        <v>1395</v>
      </c>
      <c r="AM192" s="83">
        <v>296</v>
      </c>
      <c r="AN192" s="83">
        <v>12</v>
      </c>
      <c r="AO192" s="83">
        <v>226</v>
      </c>
      <c r="AP192" s="83"/>
      <c r="AQ192" s="83"/>
      <c r="AR192" s="83"/>
      <c r="AS192" s="83"/>
      <c r="AT192" s="83"/>
      <c r="AU192" s="83"/>
      <c r="AV192" s="83"/>
      <c r="AW192" s="83" t="str">
        <f>REPLACE(INDEX(GroupVertices[Group],MATCH(Vertices[[#This Row],[Vertex]],GroupVertices[Vertex],0)),1,1,"")</f>
        <v>1</v>
      </c>
      <c r="AX192" s="49">
        <v>0</v>
      </c>
      <c r="AY192" s="50">
        <v>0</v>
      </c>
      <c r="AZ192" s="49">
        <v>0</v>
      </c>
      <c r="BA192" s="50">
        <v>0</v>
      </c>
      <c r="BB192" s="49">
        <v>0</v>
      </c>
      <c r="BC192" s="50">
        <v>0</v>
      </c>
      <c r="BD192" s="49">
        <v>46</v>
      </c>
      <c r="BE192" s="50">
        <v>100</v>
      </c>
      <c r="BF192" s="49">
        <v>46</v>
      </c>
      <c r="BG192" s="49"/>
      <c r="BH192" s="49"/>
      <c r="BI192" s="49"/>
      <c r="BJ192" s="49"/>
      <c r="BK192" s="49" t="s">
        <v>3389</v>
      </c>
      <c r="BL192" s="49" t="s">
        <v>3389</v>
      </c>
      <c r="BM192" s="112" t="s">
        <v>3687</v>
      </c>
      <c r="BN192" s="112" t="s">
        <v>3687</v>
      </c>
      <c r="BO192" s="112" t="s">
        <v>4165</v>
      </c>
      <c r="BP192" s="112" t="s">
        <v>4165</v>
      </c>
      <c r="BQ192" s="2"/>
      <c r="BR192" s="3"/>
      <c r="BS192" s="3"/>
      <c r="BT192" s="3"/>
      <c r="BU192" s="3"/>
    </row>
    <row r="193" spans="1:73" ht="375">
      <c r="A193" s="69" t="s">
        <v>406</v>
      </c>
      <c r="B193" s="70"/>
      <c r="C193" s="70"/>
      <c r="D193" s="71">
        <v>290.8646003262643</v>
      </c>
      <c r="E193" s="73"/>
      <c r="F193" s="103" t="s">
        <v>2010</v>
      </c>
      <c r="G193" s="70"/>
      <c r="H193" s="51" t="s">
        <v>902</v>
      </c>
      <c r="I193" s="75"/>
      <c r="J193" s="75"/>
      <c r="K193" s="51" t="s">
        <v>902</v>
      </c>
      <c r="L193" s="78">
        <v>70.45653421137968</v>
      </c>
      <c r="M193" s="79">
        <v>6311.2255859375</v>
      </c>
      <c r="N193" s="79">
        <v>4275.583984375</v>
      </c>
      <c r="O193" s="80"/>
      <c r="P193" s="81"/>
      <c r="Q193" s="81"/>
      <c r="R193" s="89"/>
      <c r="S193" s="49">
        <v>1</v>
      </c>
      <c r="T193" s="49">
        <v>1</v>
      </c>
      <c r="U193" s="50">
        <v>0</v>
      </c>
      <c r="V193" s="50">
        <v>0</v>
      </c>
      <c r="W193" s="50">
        <v>0.002</v>
      </c>
      <c r="X193" s="50">
        <v>0.999999</v>
      </c>
      <c r="Y193" s="50">
        <v>0</v>
      </c>
      <c r="Z193" s="50" t="s">
        <v>2322</v>
      </c>
      <c r="AA193" s="76">
        <v>193</v>
      </c>
      <c r="AB193" s="76"/>
      <c r="AC193" s="77"/>
      <c r="AD193" s="83" t="s">
        <v>1824</v>
      </c>
      <c r="AE193" s="85" t="s">
        <v>1396</v>
      </c>
      <c r="AF193" s="83" t="s">
        <v>902</v>
      </c>
      <c r="AG193" s="83" t="s">
        <v>716</v>
      </c>
      <c r="AH193" s="83"/>
      <c r="AI193" s="83" t="s">
        <v>2307</v>
      </c>
      <c r="AJ193" s="87">
        <v>43402.325266203705</v>
      </c>
      <c r="AK193" s="85" t="s">
        <v>2010</v>
      </c>
      <c r="AL193" s="85" t="s">
        <v>1396</v>
      </c>
      <c r="AM193" s="83">
        <v>573</v>
      </c>
      <c r="AN193" s="83">
        <v>18</v>
      </c>
      <c r="AO193" s="83">
        <v>617</v>
      </c>
      <c r="AP193" s="83"/>
      <c r="AQ193" s="83"/>
      <c r="AR193" s="83"/>
      <c r="AS193" s="83"/>
      <c r="AT193" s="83"/>
      <c r="AU193" s="83"/>
      <c r="AV193" s="83"/>
      <c r="AW193" s="83" t="str">
        <f>REPLACE(INDEX(GroupVertices[Group],MATCH(Vertices[[#This Row],[Vertex]],GroupVertices[Vertex],0)),1,1,"")</f>
        <v>1</v>
      </c>
      <c r="AX193" s="49">
        <v>0</v>
      </c>
      <c r="AY193" s="50">
        <v>0</v>
      </c>
      <c r="AZ193" s="49">
        <v>1</v>
      </c>
      <c r="BA193" s="50">
        <v>5.555555555555555</v>
      </c>
      <c r="BB193" s="49">
        <v>0</v>
      </c>
      <c r="BC193" s="50">
        <v>0</v>
      </c>
      <c r="BD193" s="49">
        <v>17</v>
      </c>
      <c r="BE193" s="50">
        <v>94.44444444444444</v>
      </c>
      <c r="BF193" s="49">
        <v>18</v>
      </c>
      <c r="BG193" s="49"/>
      <c r="BH193" s="49"/>
      <c r="BI193" s="49"/>
      <c r="BJ193" s="49"/>
      <c r="BK193" s="49"/>
      <c r="BL193" s="49"/>
      <c r="BM193" s="112" t="s">
        <v>3697</v>
      </c>
      <c r="BN193" s="112" t="s">
        <v>3697</v>
      </c>
      <c r="BO193" s="112" t="s">
        <v>4175</v>
      </c>
      <c r="BP193" s="112" t="s">
        <v>4175</v>
      </c>
      <c r="BQ193" s="2"/>
      <c r="BR193" s="3"/>
      <c r="BS193" s="3"/>
      <c r="BT193" s="3"/>
      <c r="BU193" s="3"/>
    </row>
    <row r="194" spans="1:73" ht="409.5">
      <c r="A194" s="69" t="s">
        <v>407</v>
      </c>
      <c r="B194" s="70"/>
      <c r="C194" s="70"/>
      <c r="D194" s="71">
        <v>276.8352365415987</v>
      </c>
      <c r="E194" s="73"/>
      <c r="F194" s="103" t="s">
        <v>2011</v>
      </c>
      <c r="G194" s="70"/>
      <c r="H194" s="51" t="s">
        <v>903</v>
      </c>
      <c r="I194" s="75"/>
      <c r="J194" s="75"/>
      <c r="K194" s="51" t="s">
        <v>903</v>
      </c>
      <c r="L194" s="78">
        <v>59.73254508718102</v>
      </c>
      <c r="M194" s="79">
        <v>2563.43798828125</v>
      </c>
      <c r="N194" s="79">
        <v>4758.1943359375</v>
      </c>
      <c r="O194" s="80"/>
      <c r="P194" s="81"/>
      <c r="Q194" s="81"/>
      <c r="R194" s="89"/>
      <c r="S194" s="49">
        <v>1</v>
      </c>
      <c r="T194" s="49">
        <v>1</v>
      </c>
      <c r="U194" s="50">
        <v>0</v>
      </c>
      <c r="V194" s="50">
        <v>0</v>
      </c>
      <c r="W194" s="50">
        <v>0.002</v>
      </c>
      <c r="X194" s="50">
        <v>0.999999</v>
      </c>
      <c r="Y194" s="50">
        <v>0</v>
      </c>
      <c r="Z194" s="50" t="s">
        <v>2322</v>
      </c>
      <c r="AA194" s="76">
        <v>194</v>
      </c>
      <c r="AB194" s="76"/>
      <c r="AC194" s="77"/>
      <c r="AD194" s="83" t="s">
        <v>1824</v>
      </c>
      <c r="AE194" s="85" t="s">
        <v>1397</v>
      </c>
      <c r="AF194" s="83" t="s">
        <v>903</v>
      </c>
      <c r="AG194" s="83" t="s">
        <v>716</v>
      </c>
      <c r="AH194" s="83"/>
      <c r="AI194" s="83" t="s">
        <v>2307</v>
      </c>
      <c r="AJ194" s="87">
        <v>43403.25650462963</v>
      </c>
      <c r="AK194" s="85" t="s">
        <v>2011</v>
      </c>
      <c r="AL194" s="85" t="s">
        <v>1397</v>
      </c>
      <c r="AM194" s="83">
        <v>487</v>
      </c>
      <c r="AN194" s="83">
        <v>37</v>
      </c>
      <c r="AO194" s="83">
        <v>367</v>
      </c>
      <c r="AP194" s="83"/>
      <c r="AQ194" s="83"/>
      <c r="AR194" s="83"/>
      <c r="AS194" s="83"/>
      <c r="AT194" s="83"/>
      <c r="AU194" s="83"/>
      <c r="AV194" s="83"/>
      <c r="AW194" s="83" t="str">
        <f>REPLACE(INDEX(GroupVertices[Group],MATCH(Vertices[[#This Row],[Vertex]],GroupVertices[Vertex],0)),1,1,"")</f>
        <v>1</v>
      </c>
      <c r="AX194" s="49">
        <v>1</v>
      </c>
      <c r="AY194" s="50">
        <v>1.8867924528301887</v>
      </c>
      <c r="AZ194" s="49">
        <v>0</v>
      </c>
      <c r="BA194" s="50">
        <v>0</v>
      </c>
      <c r="BB194" s="49">
        <v>0</v>
      </c>
      <c r="BC194" s="50">
        <v>0</v>
      </c>
      <c r="BD194" s="49">
        <v>52</v>
      </c>
      <c r="BE194" s="50">
        <v>98.11320754716981</v>
      </c>
      <c r="BF194" s="49">
        <v>53</v>
      </c>
      <c r="BG194" s="49"/>
      <c r="BH194" s="49"/>
      <c r="BI194" s="49"/>
      <c r="BJ194" s="49"/>
      <c r="BK194" s="49"/>
      <c r="BL194" s="49"/>
      <c r="BM194" s="112" t="s">
        <v>3698</v>
      </c>
      <c r="BN194" s="112" t="s">
        <v>3698</v>
      </c>
      <c r="BO194" s="112" t="s">
        <v>4176</v>
      </c>
      <c r="BP194" s="112" t="s">
        <v>4176</v>
      </c>
      <c r="BQ194" s="2"/>
      <c r="BR194" s="3"/>
      <c r="BS194" s="3"/>
      <c r="BT194" s="3"/>
      <c r="BU194" s="3"/>
    </row>
    <row r="195" spans="1:73" ht="345">
      <c r="A195" s="69" t="s">
        <v>408</v>
      </c>
      <c r="B195" s="70"/>
      <c r="C195" s="70"/>
      <c r="D195" s="71">
        <v>247.79771615008156</v>
      </c>
      <c r="E195" s="73"/>
      <c r="F195" s="103" t="s">
        <v>2012</v>
      </c>
      <c r="G195" s="70"/>
      <c r="H195" s="51" t="s">
        <v>904</v>
      </c>
      <c r="I195" s="75"/>
      <c r="J195" s="75"/>
      <c r="K195" s="51" t="s">
        <v>904</v>
      </c>
      <c r="L195" s="78">
        <v>37.53638155104892</v>
      </c>
      <c r="M195" s="79">
        <v>689.5440063476562</v>
      </c>
      <c r="N195" s="79">
        <v>6206.02685546875</v>
      </c>
      <c r="O195" s="80"/>
      <c r="P195" s="81"/>
      <c r="Q195" s="81"/>
      <c r="R195" s="89"/>
      <c r="S195" s="49">
        <v>1</v>
      </c>
      <c r="T195" s="49">
        <v>1</v>
      </c>
      <c r="U195" s="50">
        <v>0</v>
      </c>
      <c r="V195" s="50">
        <v>0</v>
      </c>
      <c r="W195" s="50">
        <v>0.002</v>
      </c>
      <c r="X195" s="50">
        <v>0.999999</v>
      </c>
      <c r="Y195" s="50">
        <v>0</v>
      </c>
      <c r="Z195" s="50" t="s">
        <v>2322</v>
      </c>
      <c r="AA195" s="76">
        <v>195</v>
      </c>
      <c r="AB195" s="76"/>
      <c r="AC195" s="77"/>
      <c r="AD195" s="83" t="s">
        <v>1824</v>
      </c>
      <c r="AE195" s="85" t="s">
        <v>1398</v>
      </c>
      <c r="AF195" s="83" t="s">
        <v>904</v>
      </c>
      <c r="AG195" s="83" t="s">
        <v>716</v>
      </c>
      <c r="AH195" s="83"/>
      <c r="AI195" s="83" t="s">
        <v>2307</v>
      </c>
      <c r="AJ195" s="87">
        <v>43403.836875</v>
      </c>
      <c r="AK195" s="85" t="s">
        <v>2012</v>
      </c>
      <c r="AL195" s="85" t="s">
        <v>1398</v>
      </c>
      <c r="AM195" s="83">
        <v>309</v>
      </c>
      <c r="AN195" s="83">
        <v>34</v>
      </c>
      <c r="AO195" s="83">
        <v>232</v>
      </c>
      <c r="AP195" s="83"/>
      <c r="AQ195" s="83"/>
      <c r="AR195" s="83"/>
      <c r="AS195" s="83"/>
      <c r="AT195" s="83"/>
      <c r="AU195" s="83"/>
      <c r="AV195" s="83"/>
      <c r="AW195" s="83" t="str">
        <f>REPLACE(INDEX(GroupVertices[Group],MATCH(Vertices[[#This Row],[Vertex]],GroupVertices[Vertex],0)),1,1,"")</f>
        <v>1</v>
      </c>
      <c r="AX195" s="49">
        <v>0</v>
      </c>
      <c r="AY195" s="50">
        <v>0</v>
      </c>
      <c r="AZ195" s="49">
        <v>2</v>
      </c>
      <c r="BA195" s="50">
        <v>11.11111111111111</v>
      </c>
      <c r="BB195" s="49">
        <v>0</v>
      </c>
      <c r="BC195" s="50">
        <v>0</v>
      </c>
      <c r="BD195" s="49">
        <v>16</v>
      </c>
      <c r="BE195" s="50">
        <v>88.88888888888889</v>
      </c>
      <c r="BF195" s="49">
        <v>18</v>
      </c>
      <c r="BG195" s="49"/>
      <c r="BH195" s="49"/>
      <c r="BI195" s="49"/>
      <c r="BJ195" s="49"/>
      <c r="BK195" s="49"/>
      <c r="BL195" s="49"/>
      <c r="BM195" s="112" t="s">
        <v>3699</v>
      </c>
      <c r="BN195" s="112" t="s">
        <v>3699</v>
      </c>
      <c r="BO195" s="112" t="s">
        <v>4177</v>
      </c>
      <c r="BP195" s="112" t="s">
        <v>4177</v>
      </c>
      <c r="BQ195" s="2"/>
      <c r="BR195" s="3"/>
      <c r="BS195" s="3"/>
      <c r="BT195" s="3"/>
      <c r="BU195" s="3"/>
    </row>
    <row r="196" spans="1:73" ht="15">
      <c r="A196" s="69" t="s">
        <v>409</v>
      </c>
      <c r="B196" s="70"/>
      <c r="C196" s="70"/>
      <c r="D196" s="71">
        <v>215.49755301794454</v>
      </c>
      <c r="E196" s="73"/>
      <c r="F196" s="103" t="s">
        <v>2009</v>
      </c>
      <c r="G196" s="70"/>
      <c r="H196" s="74" t="s">
        <v>905</v>
      </c>
      <c r="I196" s="75"/>
      <c r="J196" s="75"/>
      <c r="K196" s="74" t="s">
        <v>905</v>
      </c>
      <c r="L196" s="78">
        <v>12.846267055800842</v>
      </c>
      <c r="M196" s="79">
        <v>8934.677734375</v>
      </c>
      <c r="N196" s="79">
        <v>9584.3017578125</v>
      </c>
      <c r="O196" s="80"/>
      <c r="P196" s="81"/>
      <c r="Q196" s="81"/>
      <c r="R196" s="89"/>
      <c r="S196" s="49">
        <v>1</v>
      </c>
      <c r="T196" s="49">
        <v>1</v>
      </c>
      <c r="U196" s="50">
        <v>0</v>
      </c>
      <c r="V196" s="50">
        <v>0</v>
      </c>
      <c r="W196" s="50">
        <v>0.002</v>
      </c>
      <c r="X196" s="50">
        <v>0.999999</v>
      </c>
      <c r="Y196" s="50">
        <v>0</v>
      </c>
      <c r="Z196" s="50" t="s">
        <v>2322</v>
      </c>
      <c r="AA196" s="76">
        <v>196</v>
      </c>
      <c r="AB196" s="76"/>
      <c r="AC196" s="77"/>
      <c r="AD196" s="83" t="s">
        <v>1824</v>
      </c>
      <c r="AE196" s="85" t="s">
        <v>1399</v>
      </c>
      <c r="AF196" s="83" t="s">
        <v>905</v>
      </c>
      <c r="AG196" s="83" t="s">
        <v>716</v>
      </c>
      <c r="AH196" s="83"/>
      <c r="AI196" s="83" t="s">
        <v>2307</v>
      </c>
      <c r="AJ196" s="87">
        <v>43404.27033564815</v>
      </c>
      <c r="AK196" s="85" t="s">
        <v>2009</v>
      </c>
      <c r="AL196" s="85" t="s">
        <v>1399</v>
      </c>
      <c r="AM196" s="83">
        <v>111</v>
      </c>
      <c r="AN196" s="83">
        <v>9</v>
      </c>
      <c r="AO196" s="83">
        <v>139</v>
      </c>
      <c r="AP196" s="83"/>
      <c r="AQ196" s="83"/>
      <c r="AR196" s="83"/>
      <c r="AS196" s="83"/>
      <c r="AT196" s="83"/>
      <c r="AU196" s="83"/>
      <c r="AV196" s="83"/>
      <c r="AW196" s="83" t="str">
        <f>REPLACE(INDEX(GroupVertices[Group],MATCH(Vertices[[#This Row],[Vertex]],GroupVertices[Vertex],0)),1,1,"")</f>
        <v>1</v>
      </c>
      <c r="AX196" s="49">
        <v>0</v>
      </c>
      <c r="AY196" s="50">
        <v>0</v>
      </c>
      <c r="AZ196" s="49">
        <v>1</v>
      </c>
      <c r="BA196" s="50">
        <v>3.0303030303030303</v>
      </c>
      <c r="BB196" s="49">
        <v>0</v>
      </c>
      <c r="BC196" s="50">
        <v>0</v>
      </c>
      <c r="BD196" s="49">
        <v>32</v>
      </c>
      <c r="BE196" s="50">
        <v>96.96969696969697</v>
      </c>
      <c r="BF196" s="49">
        <v>33</v>
      </c>
      <c r="BG196" s="49"/>
      <c r="BH196" s="49"/>
      <c r="BI196" s="49"/>
      <c r="BJ196" s="49"/>
      <c r="BK196" s="49" t="s">
        <v>3458</v>
      </c>
      <c r="BL196" s="49" t="s">
        <v>3458</v>
      </c>
      <c r="BM196" s="112" t="s">
        <v>3700</v>
      </c>
      <c r="BN196" s="112" t="s">
        <v>3700</v>
      </c>
      <c r="BO196" s="112" t="s">
        <v>4178</v>
      </c>
      <c r="BP196" s="112" t="s">
        <v>4178</v>
      </c>
      <c r="BQ196" s="2"/>
      <c r="BR196" s="3"/>
      <c r="BS196" s="3"/>
      <c r="BT196" s="3"/>
      <c r="BU196" s="3"/>
    </row>
    <row r="197" spans="1:73" ht="390">
      <c r="A197" s="69" t="s">
        <v>410</v>
      </c>
      <c r="B197" s="70"/>
      <c r="C197" s="70"/>
      <c r="D197" s="71">
        <v>220.88091353996737</v>
      </c>
      <c r="E197" s="73"/>
      <c r="F197" s="103" t="s">
        <v>2013</v>
      </c>
      <c r="G197" s="70"/>
      <c r="H197" s="51" t="s">
        <v>906</v>
      </c>
      <c r="I197" s="75"/>
      <c r="J197" s="75"/>
      <c r="K197" s="51" t="s">
        <v>906</v>
      </c>
      <c r="L197" s="78">
        <v>16.96128613834219</v>
      </c>
      <c r="M197" s="79">
        <v>4437.33154296875</v>
      </c>
      <c r="N197" s="79">
        <v>9101.69140625</v>
      </c>
      <c r="O197" s="80"/>
      <c r="P197" s="81"/>
      <c r="Q197" s="81"/>
      <c r="R197" s="89"/>
      <c r="S197" s="49">
        <v>1</v>
      </c>
      <c r="T197" s="49">
        <v>1</v>
      </c>
      <c r="U197" s="50">
        <v>0</v>
      </c>
      <c r="V197" s="50">
        <v>0</v>
      </c>
      <c r="W197" s="50">
        <v>0.002</v>
      </c>
      <c r="X197" s="50">
        <v>0.999999</v>
      </c>
      <c r="Y197" s="50">
        <v>0</v>
      </c>
      <c r="Z197" s="50" t="s">
        <v>2322</v>
      </c>
      <c r="AA197" s="76">
        <v>197</v>
      </c>
      <c r="AB197" s="76"/>
      <c r="AC197" s="77"/>
      <c r="AD197" s="83" t="s">
        <v>1824</v>
      </c>
      <c r="AE197" s="85" t="s">
        <v>1400</v>
      </c>
      <c r="AF197" s="83" t="s">
        <v>906</v>
      </c>
      <c r="AG197" s="83" t="s">
        <v>716</v>
      </c>
      <c r="AH197" s="83"/>
      <c r="AI197" s="83" t="s">
        <v>2307</v>
      </c>
      <c r="AJ197" s="87">
        <v>43404.80347222222</v>
      </c>
      <c r="AK197" s="85" t="s">
        <v>2013</v>
      </c>
      <c r="AL197" s="85" t="s">
        <v>1400</v>
      </c>
      <c r="AM197" s="83">
        <v>144</v>
      </c>
      <c r="AN197" s="83">
        <v>5</v>
      </c>
      <c r="AO197" s="83">
        <v>92</v>
      </c>
      <c r="AP197" s="83"/>
      <c r="AQ197" s="83"/>
      <c r="AR197" s="83"/>
      <c r="AS197" s="83"/>
      <c r="AT197" s="83"/>
      <c r="AU197" s="83"/>
      <c r="AV197" s="83"/>
      <c r="AW197" s="83" t="str">
        <f>REPLACE(INDEX(GroupVertices[Group],MATCH(Vertices[[#This Row],[Vertex]],GroupVertices[Vertex],0)),1,1,"")</f>
        <v>1</v>
      </c>
      <c r="AX197" s="49">
        <v>0</v>
      </c>
      <c r="AY197" s="50">
        <v>0</v>
      </c>
      <c r="AZ197" s="49">
        <v>0</v>
      </c>
      <c r="BA197" s="50">
        <v>0</v>
      </c>
      <c r="BB197" s="49">
        <v>0</v>
      </c>
      <c r="BC197" s="50">
        <v>0</v>
      </c>
      <c r="BD197" s="49">
        <v>17</v>
      </c>
      <c r="BE197" s="50">
        <v>100</v>
      </c>
      <c r="BF197" s="49">
        <v>17</v>
      </c>
      <c r="BG197" s="49"/>
      <c r="BH197" s="49"/>
      <c r="BI197" s="49"/>
      <c r="BJ197" s="49"/>
      <c r="BK197" s="49" t="s">
        <v>3459</v>
      </c>
      <c r="BL197" s="49" t="s">
        <v>3459</v>
      </c>
      <c r="BM197" s="112" t="s">
        <v>3701</v>
      </c>
      <c r="BN197" s="112" t="s">
        <v>3701</v>
      </c>
      <c r="BO197" s="112" t="s">
        <v>4179</v>
      </c>
      <c r="BP197" s="112" t="s">
        <v>4179</v>
      </c>
      <c r="BQ197" s="2"/>
      <c r="BR197" s="3"/>
      <c r="BS197" s="3"/>
      <c r="BT197" s="3"/>
      <c r="BU197" s="3"/>
    </row>
    <row r="198" spans="1:73" ht="15">
      <c r="A198" s="69" t="s">
        <v>411</v>
      </c>
      <c r="B198" s="70"/>
      <c r="C198" s="70"/>
      <c r="D198" s="71">
        <v>267.373572593801</v>
      </c>
      <c r="E198" s="73"/>
      <c r="F198" s="103" t="s">
        <v>2014</v>
      </c>
      <c r="G198" s="70"/>
      <c r="H198" s="74" t="s">
        <v>907</v>
      </c>
      <c r="I198" s="75"/>
      <c r="J198" s="75"/>
      <c r="K198" s="74" t="s">
        <v>907</v>
      </c>
      <c r="L198" s="78">
        <v>52.50008730574472</v>
      </c>
      <c r="M198" s="79">
        <v>4437.33154296875</v>
      </c>
      <c r="N198" s="79">
        <v>5240.8056640625</v>
      </c>
      <c r="O198" s="80"/>
      <c r="P198" s="81"/>
      <c r="Q198" s="81"/>
      <c r="R198" s="89"/>
      <c r="S198" s="49">
        <v>1</v>
      </c>
      <c r="T198" s="49">
        <v>1</v>
      </c>
      <c r="U198" s="50">
        <v>0</v>
      </c>
      <c r="V198" s="50">
        <v>0</v>
      </c>
      <c r="W198" s="50">
        <v>0.002</v>
      </c>
      <c r="X198" s="50">
        <v>0.999999</v>
      </c>
      <c r="Y198" s="50">
        <v>0</v>
      </c>
      <c r="Z198" s="50" t="s">
        <v>2322</v>
      </c>
      <c r="AA198" s="76">
        <v>198</v>
      </c>
      <c r="AB198" s="76"/>
      <c r="AC198" s="77"/>
      <c r="AD198" s="83" t="s">
        <v>1824</v>
      </c>
      <c r="AE198" s="85" t="s">
        <v>1401</v>
      </c>
      <c r="AF198" s="83" t="s">
        <v>907</v>
      </c>
      <c r="AG198" s="83" t="s">
        <v>716</v>
      </c>
      <c r="AH198" s="83"/>
      <c r="AI198" s="83" t="s">
        <v>2307</v>
      </c>
      <c r="AJ198" s="87">
        <v>43404.84715277778</v>
      </c>
      <c r="AK198" s="85" t="s">
        <v>2014</v>
      </c>
      <c r="AL198" s="85" t="s">
        <v>1401</v>
      </c>
      <c r="AM198" s="83">
        <v>429</v>
      </c>
      <c r="AN198" s="83">
        <v>233</v>
      </c>
      <c r="AO198" s="83">
        <v>563</v>
      </c>
      <c r="AP198" s="83"/>
      <c r="AQ198" s="83"/>
      <c r="AR198" s="83"/>
      <c r="AS198" s="83"/>
      <c r="AT198" s="83"/>
      <c r="AU198" s="83"/>
      <c r="AV198" s="83"/>
      <c r="AW198" s="83" t="str">
        <f>REPLACE(INDEX(GroupVertices[Group],MATCH(Vertices[[#This Row],[Vertex]],GroupVertices[Vertex],0)),1,1,"")</f>
        <v>1</v>
      </c>
      <c r="AX198" s="49">
        <v>0</v>
      </c>
      <c r="AY198" s="50">
        <v>0</v>
      </c>
      <c r="AZ198" s="49">
        <v>2</v>
      </c>
      <c r="BA198" s="50">
        <v>7.6923076923076925</v>
      </c>
      <c r="BB198" s="49">
        <v>0</v>
      </c>
      <c r="BC198" s="50">
        <v>0</v>
      </c>
      <c r="BD198" s="49">
        <v>24</v>
      </c>
      <c r="BE198" s="50">
        <v>92.3076923076923</v>
      </c>
      <c r="BF198" s="49">
        <v>26</v>
      </c>
      <c r="BG198" s="49"/>
      <c r="BH198" s="49"/>
      <c r="BI198" s="49"/>
      <c r="BJ198" s="49"/>
      <c r="BK198" s="49" t="s">
        <v>3460</v>
      </c>
      <c r="BL198" s="49" t="s">
        <v>3460</v>
      </c>
      <c r="BM198" s="112" t="s">
        <v>3702</v>
      </c>
      <c r="BN198" s="112" t="s">
        <v>3702</v>
      </c>
      <c r="BO198" s="112" t="s">
        <v>4180</v>
      </c>
      <c r="BP198" s="112" t="s">
        <v>4180</v>
      </c>
      <c r="BQ198" s="2"/>
      <c r="BR198" s="3"/>
      <c r="BS198" s="3"/>
      <c r="BT198" s="3"/>
      <c r="BU198" s="3"/>
    </row>
    <row r="199" spans="1:73" ht="15">
      <c r="A199" s="69" t="s">
        <v>412</v>
      </c>
      <c r="B199" s="70"/>
      <c r="C199" s="70"/>
      <c r="D199" s="71">
        <v>333.931484502447</v>
      </c>
      <c r="E199" s="73"/>
      <c r="F199" s="103" t="s">
        <v>2015</v>
      </c>
      <c r="G199" s="70"/>
      <c r="H199" s="74" t="s">
        <v>908</v>
      </c>
      <c r="I199" s="75"/>
      <c r="J199" s="75"/>
      <c r="K199" s="74" t="s">
        <v>908</v>
      </c>
      <c r="L199" s="78">
        <v>103.37668687171045</v>
      </c>
      <c r="M199" s="79">
        <v>8559.8984375</v>
      </c>
      <c r="N199" s="79">
        <v>3310.36279296875</v>
      </c>
      <c r="O199" s="80"/>
      <c r="P199" s="81"/>
      <c r="Q199" s="81"/>
      <c r="R199" s="89"/>
      <c r="S199" s="49">
        <v>1</v>
      </c>
      <c r="T199" s="49">
        <v>1</v>
      </c>
      <c r="U199" s="50">
        <v>0</v>
      </c>
      <c r="V199" s="50">
        <v>0</v>
      </c>
      <c r="W199" s="50">
        <v>0.002</v>
      </c>
      <c r="X199" s="50">
        <v>0.999999</v>
      </c>
      <c r="Y199" s="50">
        <v>0</v>
      </c>
      <c r="Z199" s="50" t="s">
        <v>2322</v>
      </c>
      <c r="AA199" s="76">
        <v>199</v>
      </c>
      <c r="AB199" s="76"/>
      <c r="AC199" s="77"/>
      <c r="AD199" s="83" t="s">
        <v>1824</v>
      </c>
      <c r="AE199" s="85" t="s">
        <v>1402</v>
      </c>
      <c r="AF199" s="83" t="s">
        <v>908</v>
      </c>
      <c r="AG199" s="83" t="s">
        <v>716</v>
      </c>
      <c r="AH199" s="83"/>
      <c r="AI199" s="83" t="s">
        <v>2307</v>
      </c>
      <c r="AJ199" s="87">
        <v>43405.19023148148</v>
      </c>
      <c r="AK199" s="85" t="s">
        <v>2015</v>
      </c>
      <c r="AL199" s="85" t="s">
        <v>1402</v>
      </c>
      <c r="AM199" s="83">
        <v>837</v>
      </c>
      <c r="AN199" s="83">
        <v>119</v>
      </c>
      <c r="AO199" s="83">
        <v>2301</v>
      </c>
      <c r="AP199" s="83"/>
      <c r="AQ199" s="83"/>
      <c r="AR199" s="83"/>
      <c r="AS199" s="83"/>
      <c r="AT199" s="83"/>
      <c r="AU199" s="83"/>
      <c r="AV199" s="83"/>
      <c r="AW199" s="83" t="str">
        <f>REPLACE(INDEX(GroupVertices[Group],MATCH(Vertices[[#This Row],[Vertex]],GroupVertices[Vertex],0)),1,1,"")</f>
        <v>1</v>
      </c>
      <c r="AX199" s="49">
        <v>0</v>
      </c>
      <c r="AY199" s="50">
        <v>0</v>
      </c>
      <c r="AZ199" s="49">
        <v>1</v>
      </c>
      <c r="BA199" s="50">
        <v>2.6315789473684212</v>
      </c>
      <c r="BB199" s="49">
        <v>0</v>
      </c>
      <c r="BC199" s="50">
        <v>0</v>
      </c>
      <c r="BD199" s="49">
        <v>37</v>
      </c>
      <c r="BE199" s="50">
        <v>97.36842105263158</v>
      </c>
      <c r="BF199" s="49">
        <v>38</v>
      </c>
      <c r="BG199" s="49"/>
      <c r="BH199" s="49"/>
      <c r="BI199" s="49"/>
      <c r="BJ199" s="49"/>
      <c r="BK199" s="49" t="s">
        <v>3390</v>
      </c>
      <c r="BL199" s="49" t="s">
        <v>3390</v>
      </c>
      <c r="BM199" s="112" t="s">
        <v>3703</v>
      </c>
      <c r="BN199" s="112" t="s">
        <v>3703</v>
      </c>
      <c r="BO199" s="112" t="s">
        <v>4181</v>
      </c>
      <c r="BP199" s="112" t="s">
        <v>4181</v>
      </c>
      <c r="BQ199" s="2"/>
      <c r="BR199" s="3"/>
      <c r="BS199" s="3"/>
      <c r="BT199" s="3"/>
      <c r="BU199" s="3"/>
    </row>
    <row r="200" spans="1:73" ht="405">
      <c r="A200" s="69" t="s">
        <v>413</v>
      </c>
      <c r="B200" s="70"/>
      <c r="C200" s="70"/>
      <c r="D200" s="71">
        <v>312.72430668841764</v>
      </c>
      <c r="E200" s="73"/>
      <c r="F200" s="103" t="s">
        <v>2016</v>
      </c>
      <c r="G200" s="70"/>
      <c r="H200" s="51" t="s">
        <v>909</v>
      </c>
      <c r="I200" s="75"/>
      <c r="J200" s="75"/>
      <c r="K200" s="51" t="s">
        <v>909</v>
      </c>
      <c r="L200" s="78">
        <v>87.16600563745666</v>
      </c>
      <c r="M200" s="79">
        <v>8934.677734375</v>
      </c>
      <c r="N200" s="79">
        <v>3792.97314453125</v>
      </c>
      <c r="O200" s="80"/>
      <c r="P200" s="81"/>
      <c r="Q200" s="81"/>
      <c r="R200" s="89"/>
      <c r="S200" s="49">
        <v>1</v>
      </c>
      <c r="T200" s="49">
        <v>1</v>
      </c>
      <c r="U200" s="50">
        <v>0</v>
      </c>
      <c r="V200" s="50">
        <v>0</v>
      </c>
      <c r="W200" s="50">
        <v>0.002</v>
      </c>
      <c r="X200" s="50">
        <v>0.999999</v>
      </c>
      <c r="Y200" s="50">
        <v>0</v>
      </c>
      <c r="Z200" s="50" t="s">
        <v>2322</v>
      </c>
      <c r="AA200" s="76">
        <v>200</v>
      </c>
      <c r="AB200" s="76"/>
      <c r="AC200" s="77"/>
      <c r="AD200" s="83" t="s">
        <v>1824</v>
      </c>
      <c r="AE200" s="85" t="s">
        <v>1403</v>
      </c>
      <c r="AF200" s="83" t="s">
        <v>909</v>
      </c>
      <c r="AG200" s="83" t="s">
        <v>716</v>
      </c>
      <c r="AH200" s="83"/>
      <c r="AI200" s="83" t="s">
        <v>2307</v>
      </c>
      <c r="AJ200" s="87">
        <v>43406.42957175926</v>
      </c>
      <c r="AK200" s="85" t="s">
        <v>2016</v>
      </c>
      <c r="AL200" s="85" t="s">
        <v>1403</v>
      </c>
      <c r="AM200" s="83">
        <v>707</v>
      </c>
      <c r="AN200" s="83">
        <v>111</v>
      </c>
      <c r="AO200" s="83">
        <v>1600</v>
      </c>
      <c r="AP200" s="83"/>
      <c r="AQ200" s="83"/>
      <c r="AR200" s="83"/>
      <c r="AS200" s="83"/>
      <c r="AT200" s="83"/>
      <c r="AU200" s="83"/>
      <c r="AV200" s="83"/>
      <c r="AW200" s="83" t="str">
        <f>REPLACE(INDEX(GroupVertices[Group],MATCH(Vertices[[#This Row],[Vertex]],GroupVertices[Vertex],0)),1,1,"")</f>
        <v>1</v>
      </c>
      <c r="AX200" s="49">
        <v>1</v>
      </c>
      <c r="AY200" s="50">
        <v>4.3478260869565215</v>
      </c>
      <c r="AZ200" s="49">
        <v>1</v>
      </c>
      <c r="BA200" s="50">
        <v>4.3478260869565215</v>
      </c>
      <c r="BB200" s="49">
        <v>0</v>
      </c>
      <c r="BC200" s="50">
        <v>0</v>
      </c>
      <c r="BD200" s="49">
        <v>21</v>
      </c>
      <c r="BE200" s="50">
        <v>91.30434782608695</v>
      </c>
      <c r="BF200" s="49">
        <v>23</v>
      </c>
      <c r="BG200" s="49"/>
      <c r="BH200" s="49"/>
      <c r="BI200" s="49"/>
      <c r="BJ200" s="49"/>
      <c r="BK200" s="49" t="s">
        <v>3389</v>
      </c>
      <c r="BL200" s="49" t="s">
        <v>3389</v>
      </c>
      <c r="BM200" s="112" t="s">
        <v>3704</v>
      </c>
      <c r="BN200" s="112" t="s">
        <v>3704</v>
      </c>
      <c r="BO200" s="112" t="s">
        <v>4182</v>
      </c>
      <c r="BP200" s="112" t="s">
        <v>4182</v>
      </c>
      <c r="BQ200" s="2"/>
      <c r="BR200" s="3"/>
      <c r="BS200" s="3"/>
      <c r="BT200" s="3"/>
      <c r="BU200" s="3"/>
    </row>
    <row r="201" spans="1:73" ht="15">
      <c r="A201" s="69" t="s">
        <v>414</v>
      </c>
      <c r="B201" s="70"/>
      <c r="C201" s="70"/>
      <c r="D201" s="71">
        <v>604.8939641109298</v>
      </c>
      <c r="E201" s="73"/>
      <c r="F201" s="103" t="s">
        <v>2017</v>
      </c>
      <c r="G201" s="70"/>
      <c r="H201" s="74" t="s">
        <v>910</v>
      </c>
      <c r="I201" s="75"/>
      <c r="J201" s="75"/>
      <c r="K201" s="74" t="s">
        <v>910</v>
      </c>
      <c r="L201" s="78">
        <v>310.49931402629153</v>
      </c>
      <c r="M201" s="79">
        <v>8185.11962890625</v>
      </c>
      <c r="N201" s="79">
        <v>1379.9197998046875</v>
      </c>
      <c r="O201" s="80"/>
      <c r="P201" s="81"/>
      <c r="Q201" s="81"/>
      <c r="R201" s="89"/>
      <c r="S201" s="49">
        <v>1</v>
      </c>
      <c r="T201" s="49">
        <v>1</v>
      </c>
      <c r="U201" s="50">
        <v>0</v>
      </c>
      <c r="V201" s="50">
        <v>0</v>
      </c>
      <c r="W201" s="50">
        <v>0.002</v>
      </c>
      <c r="X201" s="50">
        <v>0.999999</v>
      </c>
      <c r="Y201" s="50">
        <v>0</v>
      </c>
      <c r="Z201" s="50" t="s">
        <v>2322</v>
      </c>
      <c r="AA201" s="76">
        <v>201</v>
      </c>
      <c r="AB201" s="76"/>
      <c r="AC201" s="77"/>
      <c r="AD201" s="83" t="s">
        <v>1824</v>
      </c>
      <c r="AE201" s="85" t="s">
        <v>1404</v>
      </c>
      <c r="AF201" s="83" t="s">
        <v>910</v>
      </c>
      <c r="AG201" s="83" t="s">
        <v>716</v>
      </c>
      <c r="AH201" s="83"/>
      <c r="AI201" s="83" t="s">
        <v>2307</v>
      </c>
      <c r="AJ201" s="87">
        <v>43406.87461805555</v>
      </c>
      <c r="AK201" s="85" t="s">
        <v>2017</v>
      </c>
      <c r="AL201" s="85" t="s">
        <v>1404</v>
      </c>
      <c r="AM201" s="83">
        <v>2498</v>
      </c>
      <c r="AN201" s="83">
        <v>586</v>
      </c>
      <c r="AO201" s="83">
        <v>8911</v>
      </c>
      <c r="AP201" s="83"/>
      <c r="AQ201" s="83"/>
      <c r="AR201" s="83"/>
      <c r="AS201" s="83"/>
      <c r="AT201" s="83"/>
      <c r="AU201" s="83"/>
      <c r="AV201" s="83"/>
      <c r="AW201" s="83" t="str">
        <f>REPLACE(INDEX(GroupVertices[Group],MATCH(Vertices[[#This Row],[Vertex]],GroupVertices[Vertex],0)),1,1,"")</f>
        <v>1</v>
      </c>
      <c r="AX201" s="49">
        <v>0</v>
      </c>
      <c r="AY201" s="50">
        <v>0</v>
      </c>
      <c r="AZ201" s="49">
        <v>0</v>
      </c>
      <c r="BA201" s="50">
        <v>0</v>
      </c>
      <c r="BB201" s="49">
        <v>0</v>
      </c>
      <c r="BC201" s="50">
        <v>0</v>
      </c>
      <c r="BD201" s="49">
        <v>11</v>
      </c>
      <c r="BE201" s="50">
        <v>100</v>
      </c>
      <c r="BF201" s="49">
        <v>11</v>
      </c>
      <c r="BG201" s="49"/>
      <c r="BH201" s="49"/>
      <c r="BI201" s="49"/>
      <c r="BJ201" s="49"/>
      <c r="BK201" s="49"/>
      <c r="BL201" s="49"/>
      <c r="BM201" s="112" t="s">
        <v>3705</v>
      </c>
      <c r="BN201" s="112" t="s">
        <v>3705</v>
      </c>
      <c r="BO201" s="112" t="s">
        <v>4183</v>
      </c>
      <c r="BP201" s="112" t="s">
        <v>4183</v>
      </c>
      <c r="BQ201" s="2"/>
      <c r="BR201" s="3"/>
      <c r="BS201" s="3"/>
      <c r="BT201" s="3"/>
      <c r="BU201" s="3"/>
    </row>
    <row r="202" spans="1:73" ht="409.5">
      <c r="A202" s="69" t="s">
        <v>415</v>
      </c>
      <c r="B202" s="70"/>
      <c r="C202" s="70"/>
      <c r="D202" s="71">
        <v>221.53344208809136</v>
      </c>
      <c r="E202" s="73"/>
      <c r="F202" s="103" t="s">
        <v>2018</v>
      </c>
      <c r="G202" s="70"/>
      <c r="H202" s="51" t="s">
        <v>911</v>
      </c>
      <c r="I202" s="75"/>
      <c r="J202" s="75"/>
      <c r="K202" s="51" t="s">
        <v>911</v>
      </c>
      <c r="L202" s="78">
        <v>17.460076330165382</v>
      </c>
      <c r="M202" s="79">
        <v>6311.2255859375</v>
      </c>
      <c r="N202" s="79">
        <v>9101.69140625</v>
      </c>
      <c r="O202" s="80"/>
      <c r="P202" s="81"/>
      <c r="Q202" s="81"/>
      <c r="R202" s="89"/>
      <c r="S202" s="49">
        <v>1</v>
      </c>
      <c r="T202" s="49">
        <v>1</v>
      </c>
      <c r="U202" s="50">
        <v>0</v>
      </c>
      <c r="V202" s="50">
        <v>0</v>
      </c>
      <c r="W202" s="50">
        <v>0.002</v>
      </c>
      <c r="X202" s="50">
        <v>0.999999</v>
      </c>
      <c r="Y202" s="50">
        <v>0</v>
      </c>
      <c r="Z202" s="50" t="s">
        <v>2322</v>
      </c>
      <c r="AA202" s="76">
        <v>202</v>
      </c>
      <c r="AB202" s="76"/>
      <c r="AC202" s="77"/>
      <c r="AD202" s="83" t="s">
        <v>1824</v>
      </c>
      <c r="AE202" s="85" t="s">
        <v>1405</v>
      </c>
      <c r="AF202" s="83" t="s">
        <v>911</v>
      </c>
      <c r="AG202" s="83" t="s">
        <v>716</v>
      </c>
      <c r="AH202" s="83"/>
      <c r="AI202" s="83" t="s">
        <v>2307</v>
      </c>
      <c r="AJ202" s="87">
        <v>43406.96875</v>
      </c>
      <c r="AK202" s="85" t="s">
        <v>2018</v>
      </c>
      <c r="AL202" s="85" t="s">
        <v>1405</v>
      </c>
      <c r="AM202" s="83">
        <v>148</v>
      </c>
      <c r="AN202" s="83">
        <v>5</v>
      </c>
      <c r="AO202" s="83">
        <v>46</v>
      </c>
      <c r="AP202" s="83"/>
      <c r="AQ202" s="83"/>
      <c r="AR202" s="83"/>
      <c r="AS202" s="83"/>
      <c r="AT202" s="83"/>
      <c r="AU202" s="83"/>
      <c r="AV202" s="83"/>
      <c r="AW202" s="83" t="str">
        <f>REPLACE(INDEX(GroupVertices[Group],MATCH(Vertices[[#This Row],[Vertex]],GroupVertices[Vertex],0)),1,1,"")</f>
        <v>1</v>
      </c>
      <c r="AX202" s="49">
        <v>0</v>
      </c>
      <c r="AY202" s="50">
        <v>0</v>
      </c>
      <c r="AZ202" s="49">
        <v>0</v>
      </c>
      <c r="BA202" s="50">
        <v>0</v>
      </c>
      <c r="BB202" s="49">
        <v>0</v>
      </c>
      <c r="BC202" s="50">
        <v>0</v>
      </c>
      <c r="BD202" s="49">
        <v>40</v>
      </c>
      <c r="BE202" s="50">
        <v>100</v>
      </c>
      <c r="BF202" s="49">
        <v>40</v>
      </c>
      <c r="BG202" s="49"/>
      <c r="BH202" s="49"/>
      <c r="BI202" s="49"/>
      <c r="BJ202" s="49"/>
      <c r="BK202" s="49"/>
      <c r="BL202" s="49"/>
      <c r="BM202" s="112" t="s">
        <v>3706</v>
      </c>
      <c r="BN202" s="112" t="s">
        <v>3706</v>
      </c>
      <c r="BO202" s="112" t="s">
        <v>4184</v>
      </c>
      <c r="BP202" s="112" t="s">
        <v>4184</v>
      </c>
      <c r="BQ202" s="2"/>
      <c r="BR202" s="3"/>
      <c r="BS202" s="3"/>
      <c r="BT202" s="3"/>
      <c r="BU202" s="3"/>
    </row>
    <row r="203" spans="1:73" ht="270">
      <c r="A203" s="69" t="s">
        <v>416</v>
      </c>
      <c r="B203" s="70"/>
      <c r="C203" s="70"/>
      <c r="D203" s="71">
        <v>237.35725938009787</v>
      </c>
      <c r="E203" s="73"/>
      <c r="F203" s="103" t="s">
        <v>2012</v>
      </c>
      <c r="G203" s="70"/>
      <c r="H203" s="51" t="s">
        <v>912</v>
      </c>
      <c r="I203" s="75"/>
      <c r="J203" s="75"/>
      <c r="K203" s="51" t="s">
        <v>912</v>
      </c>
      <c r="L203" s="78">
        <v>29.55573848187782</v>
      </c>
      <c r="M203" s="79">
        <v>7435.56201171875</v>
      </c>
      <c r="N203" s="79">
        <v>7653.85888671875</v>
      </c>
      <c r="O203" s="80"/>
      <c r="P203" s="81"/>
      <c r="Q203" s="81"/>
      <c r="R203" s="89"/>
      <c r="S203" s="49">
        <v>1</v>
      </c>
      <c r="T203" s="49">
        <v>1</v>
      </c>
      <c r="U203" s="50">
        <v>0</v>
      </c>
      <c r="V203" s="50">
        <v>0</v>
      </c>
      <c r="W203" s="50">
        <v>0.002</v>
      </c>
      <c r="X203" s="50">
        <v>0.999999</v>
      </c>
      <c r="Y203" s="50">
        <v>0</v>
      </c>
      <c r="Z203" s="50" t="s">
        <v>2322</v>
      </c>
      <c r="AA203" s="76">
        <v>203</v>
      </c>
      <c r="AB203" s="76"/>
      <c r="AC203" s="77"/>
      <c r="AD203" s="83" t="s">
        <v>1824</v>
      </c>
      <c r="AE203" s="85" t="s">
        <v>1406</v>
      </c>
      <c r="AF203" s="83" t="s">
        <v>912</v>
      </c>
      <c r="AG203" s="83" t="s">
        <v>716</v>
      </c>
      <c r="AH203" s="83"/>
      <c r="AI203" s="83" t="s">
        <v>2307</v>
      </c>
      <c r="AJ203" s="87">
        <v>43407.20890046296</v>
      </c>
      <c r="AK203" s="85" t="s">
        <v>2012</v>
      </c>
      <c r="AL203" s="85" t="s">
        <v>1406</v>
      </c>
      <c r="AM203" s="83">
        <v>245</v>
      </c>
      <c r="AN203" s="83">
        <v>23</v>
      </c>
      <c r="AO203" s="83">
        <v>214</v>
      </c>
      <c r="AP203" s="83"/>
      <c r="AQ203" s="83"/>
      <c r="AR203" s="83"/>
      <c r="AS203" s="83"/>
      <c r="AT203" s="83"/>
      <c r="AU203" s="83"/>
      <c r="AV203" s="83"/>
      <c r="AW203" s="83" t="str">
        <f>REPLACE(INDEX(GroupVertices[Group],MATCH(Vertices[[#This Row],[Vertex]],GroupVertices[Vertex],0)),1,1,"")</f>
        <v>1</v>
      </c>
      <c r="AX203" s="49">
        <v>0</v>
      </c>
      <c r="AY203" s="50">
        <v>0</v>
      </c>
      <c r="AZ203" s="49">
        <v>1</v>
      </c>
      <c r="BA203" s="50">
        <v>6.25</v>
      </c>
      <c r="BB203" s="49">
        <v>0</v>
      </c>
      <c r="BC203" s="50">
        <v>0</v>
      </c>
      <c r="BD203" s="49">
        <v>15</v>
      </c>
      <c r="BE203" s="50">
        <v>93.75</v>
      </c>
      <c r="BF203" s="49">
        <v>16</v>
      </c>
      <c r="BG203" s="49"/>
      <c r="BH203" s="49"/>
      <c r="BI203" s="49"/>
      <c r="BJ203" s="49"/>
      <c r="BK203" s="49"/>
      <c r="BL203" s="49"/>
      <c r="BM203" s="112" t="s">
        <v>3707</v>
      </c>
      <c r="BN203" s="112" t="s">
        <v>3707</v>
      </c>
      <c r="BO203" s="112" t="s">
        <v>4185</v>
      </c>
      <c r="BP203" s="112" t="s">
        <v>4185</v>
      </c>
      <c r="BQ203" s="2"/>
      <c r="BR203" s="3"/>
      <c r="BS203" s="3"/>
      <c r="BT203" s="3"/>
      <c r="BU203" s="3"/>
    </row>
    <row r="204" spans="1:73" ht="15">
      <c r="A204" s="69" t="s">
        <v>417</v>
      </c>
      <c r="B204" s="70"/>
      <c r="C204" s="70"/>
      <c r="D204" s="71">
        <v>1000</v>
      </c>
      <c r="E204" s="73"/>
      <c r="F204" s="103" t="s">
        <v>2019</v>
      </c>
      <c r="G204" s="70"/>
      <c r="H204" s="74" t="s">
        <v>913</v>
      </c>
      <c r="I204" s="75"/>
      <c r="J204" s="75"/>
      <c r="K204" s="74" t="s">
        <v>913</v>
      </c>
      <c r="L204" s="78">
        <v>1552.6115892139987</v>
      </c>
      <c r="M204" s="79">
        <v>1439.1015625</v>
      </c>
      <c r="N204" s="79">
        <v>414.6986083984375</v>
      </c>
      <c r="O204" s="80"/>
      <c r="P204" s="81"/>
      <c r="Q204" s="81"/>
      <c r="R204" s="89"/>
      <c r="S204" s="49">
        <v>1</v>
      </c>
      <c r="T204" s="49">
        <v>1</v>
      </c>
      <c r="U204" s="50">
        <v>0</v>
      </c>
      <c r="V204" s="50">
        <v>0</v>
      </c>
      <c r="W204" s="50">
        <v>0.002</v>
      </c>
      <c r="X204" s="50">
        <v>0.999999</v>
      </c>
      <c r="Y204" s="50">
        <v>0</v>
      </c>
      <c r="Z204" s="50" t="s">
        <v>2322</v>
      </c>
      <c r="AA204" s="76">
        <v>204</v>
      </c>
      <c r="AB204" s="76"/>
      <c r="AC204" s="77"/>
      <c r="AD204" s="83" t="s">
        <v>1824</v>
      </c>
      <c r="AE204" s="85" t="s">
        <v>1407</v>
      </c>
      <c r="AF204" s="83" t="s">
        <v>913</v>
      </c>
      <c r="AG204" s="83" t="s">
        <v>716</v>
      </c>
      <c r="AH204" s="83"/>
      <c r="AI204" s="83" t="s">
        <v>2307</v>
      </c>
      <c r="AJ204" s="87">
        <v>43407.602164351854</v>
      </c>
      <c r="AK204" s="85" t="s">
        <v>2019</v>
      </c>
      <c r="AL204" s="85" t="s">
        <v>1407</v>
      </c>
      <c r="AM204" s="83">
        <v>12459</v>
      </c>
      <c r="AN204" s="83">
        <v>731</v>
      </c>
      <c r="AO204" s="83">
        <v>9399</v>
      </c>
      <c r="AP204" s="83"/>
      <c r="AQ204" s="83"/>
      <c r="AR204" s="83"/>
      <c r="AS204" s="83"/>
      <c r="AT204" s="83"/>
      <c r="AU204" s="83"/>
      <c r="AV204" s="83"/>
      <c r="AW204" s="83" t="str">
        <f>REPLACE(INDEX(GroupVertices[Group],MATCH(Vertices[[#This Row],[Vertex]],GroupVertices[Vertex],0)),1,1,"")</f>
        <v>1</v>
      </c>
      <c r="AX204" s="49">
        <v>1</v>
      </c>
      <c r="AY204" s="50">
        <v>20</v>
      </c>
      <c r="AZ204" s="49">
        <v>0</v>
      </c>
      <c r="BA204" s="50">
        <v>0</v>
      </c>
      <c r="BB204" s="49">
        <v>0</v>
      </c>
      <c r="BC204" s="50">
        <v>0</v>
      </c>
      <c r="BD204" s="49">
        <v>4</v>
      </c>
      <c r="BE204" s="50">
        <v>80</v>
      </c>
      <c r="BF204" s="49">
        <v>5</v>
      </c>
      <c r="BG204" s="49"/>
      <c r="BH204" s="49"/>
      <c r="BI204" s="49"/>
      <c r="BJ204" s="49"/>
      <c r="BK204" s="49"/>
      <c r="BL204" s="49"/>
      <c r="BM204" s="112" t="s">
        <v>3708</v>
      </c>
      <c r="BN204" s="112" t="s">
        <v>3708</v>
      </c>
      <c r="BO204" s="112" t="s">
        <v>4186</v>
      </c>
      <c r="BP204" s="112" t="s">
        <v>4186</v>
      </c>
      <c r="BQ204" s="2"/>
      <c r="BR204" s="3"/>
      <c r="BS204" s="3"/>
      <c r="BT204" s="3"/>
      <c r="BU204" s="3"/>
    </row>
    <row r="205" spans="1:73" ht="409.5">
      <c r="A205" s="69" t="s">
        <v>418</v>
      </c>
      <c r="B205" s="70"/>
      <c r="C205" s="70"/>
      <c r="D205" s="71">
        <v>368.18923327895595</v>
      </c>
      <c r="E205" s="73"/>
      <c r="F205" s="103" t="s">
        <v>2020</v>
      </c>
      <c r="G205" s="70"/>
      <c r="H205" s="51" t="s">
        <v>914</v>
      </c>
      <c r="I205" s="75"/>
      <c r="J205" s="75"/>
      <c r="K205" s="51" t="s">
        <v>914</v>
      </c>
      <c r="L205" s="78">
        <v>129.56317194242808</v>
      </c>
      <c r="M205" s="79">
        <v>8934.677734375</v>
      </c>
      <c r="N205" s="79">
        <v>2827.751953125</v>
      </c>
      <c r="O205" s="80"/>
      <c r="P205" s="81"/>
      <c r="Q205" s="81"/>
      <c r="R205" s="89"/>
      <c r="S205" s="49">
        <v>1</v>
      </c>
      <c r="T205" s="49">
        <v>1</v>
      </c>
      <c r="U205" s="50">
        <v>0</v>
      </c>
      <c r="V205" s="50">
        <v>0</v>
      </c>
      <c r="W205" s="50">
        <v>0.002</v>
      </c>
      <c r="X205" s="50">
        <v>0.999999</v>
      </c>
      <c r="Y205" s="50">
        <v>0</v>
      </c>
      <c r="Z205" s="50" t="s">
        <v>2322</v>
      </c>
      <c r="AA205" s="76">
        <v>205</v>
      </c>
      <c r="AB205" s="76"/>
      <c r="AC205" s="77"/>
      <c r="AD205" s="83" t="s">
        <v>1824</v>
      </c>
      <c r="AE205" s="85" t="s">
        <v>1408</v>
      </c>
      <c r="AF205" s="83" t="s">
        <v>914</v>
      </c>
      <c r="AG205" s="83" t="s">
        <v>716</v>
      </c>
      <c r="AH205" s="83"/>
      <c r="AI205" s="83" t="s">
        <v>2307</v>
      </c>
      <c r="AJ205" s="87">
        <v>43407.77422453704</v>
      </c>
      <c r="AK205" s="85" t="s">
        <v>2020</v>
      </c>
      <c r="AL205" s="85" t="s">
        <v>1408</v>
      </c>
      <c r="AM205" s="83">
        <v>1047</v>
      </c>
      <c r="AN205" s="83">
        <v>105</v>
      </c>
      <c r="AO205" s="83">
        <v>1781</v>
      </c>
      <c r="AP205" s="83"/>
      <c r="AQ205" s="83"/>
      <c r="AR205" s="83"/>
      <c r="AS205" s="83"/>
      <c r="AT205" s="83"/>
      <c r="AU205" s="83"/>
      <c r="AV205" s="83"/>
      <c r="AW205" s="83" t="str">
        <f>REPLACE(INDEX(GroupVertices[Group],MATCH(Vertices[[#This Row],[Vertex]],GroupVertices[Vertex],0)),1,1,"")</f>
        <v>1</v>
      </c>
      <c r="AX205" s="49">
        <v>0</v>
      </c>
      <c r="AY205" s="50">
        <v>0</v>
      </c>
      <c r="AZ205" s="49">
        <v>0</v>
      </c>
      <c r="BA205" s="50">
        <v>0</v>
      </c>
      <c r="BB205" s="49">
        <v>0</v>
      </c>
      <c r="BC205" s="50">
        <v>0</v>
      </c>
      <c r="BD205" s="49">
        <v>28</v>
      </c>
      <c r="BE205" s="50">
        <v>100</v>
      </c>
      <c r="BF205" s="49">
        <v>28</v>
      </c>
      <c r="BG205" s="49"/>
      <c r="BH205" s="49"/>
      <c r="BI205" s="49"/>
      <c r="BJ205" s="49"/>
      <c r="BK205" s="49" t="s">
        <v>3393</v>
      </c>
      <c r="BL205" s="49" t="s">
        <v>3393</v>
      </c>
      <c r="BM205" s="112" t="s">
        <v>3709</v>
      </c>
      <c r="BN205" s="112" t="s">
        <v>3709</v>
      </c>
      <c r="BO205" s="112" t="s">
        <v>4187</v>
      </c>
      <c r="BP205" s="112" t="s">
        <v>4187</v>
      </c>
      <c r="BQ205" s="2"/>
      <c r="BR205" s="3"/>
      <c r="BS205" s="3"/>
      <c r="BT205" s="3"/>
      <c r="BU205" s="3"/>
    </row>
    <row r="206" spans="1:73" ht="210">
      <c r="A206" s="69" t="s">
        <v>419</v>
      </c>
      <c r="B206" s="70"/>
      <c r="C206" s="70"/>
      <c r="D206" s="71">
        <v>233.76835236541598</v>
      </c>
      <c r="E206" s="73"/>
      <c r="F206" s="103" t="s">
        <v>2021</v>
      </c>
      <c r="G206" s="70"/>
      <c r="H206" s="51" t="s">
        <v>915</v>
      </c>
      <c r="I206" s="75"/>
      <c r="J206" s="75"/>
      <c r="K206" s="51" t="s">
        <v>915</v>
      </c>
      <c r="L206" s="78">
        <v>26.81239242685026</v>
      </c>
      <c r="M206" s="79">
        <v>2563.43798828125</v>
      </c>
      <c r="N206" s="79">
        <v>7653.85888671875</v>
      </c>
      <c r="O206" s="80"/>
      <c r="P206" s="81"/>
      <c r="Q206" s="81"/>
      <c r="R206" s="89"/>
      <c r="S206" s="49">
        <v>1</v>
      </c>
      <c r="T206" s="49">
        <v>1</v>
      </c>
      <c r="U206" s="50">
        <v>0</v>
      </c>
      <c r="V206" s="50">
        <v>0</v>
      </c>
      <c r="W206" s="50">
        <v>0.002</v>
      </c>
      <c r="X206" s="50">
        <v>0.999999</v>
      </c>
      <c r="Y206" s="50">
        <v>0</v>
      </c>
      <c r="Z206" s="50" t="s">
        <v>2322</v>
      </c>
      <c r="AA206" s="76">
        <v>206</v>
      </c>
      <c r="AB206" s="76"/>
      <c r="AC206" s="77"/>
      <c r="AD206" s="83" t="s">
        <v>1824</v>
      </c>
      <c r="AE206" s="85" t="s">
        <v>1409</v>
      </c>
      <c r="AF206" s="83" t="s">
        <v>915</v>
      </c>
      <c r="AG206" s="83" t="s">
        <v>716</v>
      </c>
      <c r="AH206" s="83"/>
      <c r="AI206" s="83" t="s">
        <v>2307</v>
      </c>
      <c r="AJ206" s="87">
        <v>43409.721284722225</v>
      </c>
      <c r="AK206" s="85" t="s">
        <v>2021</v>
      </c>
      <c r="AL206" s="85" t="s">
        <v>1409</v>
      </c>
      <c r="AM206" s="83">
        <v>223</v>
      </c>
      <c r="AN206" s="83">
        <v>10</v>
      </c>
      <c r="AO206" s="83">
        <v>74</v>
      </c>
      <c r="AP206" s="83"/>
      <c r="AQ206" s="83"/>
      <c r="AR206" s="83"/>
      <c r="AS206" s="83"/>
      <c r="AT206" s="83"/>
      <c r="AU206" s="83"/>
      <c r="AV206" s="83"/>
      <c r="AW206" s="83" t="str">
        <f>REPLACE(INDEX(GroupVertices[Group],MATCH(Vertices[[#This Row],[Vertex]],GroupVertices[Vertex],0)),1,1,"")</f>
        <v>1</v>
      </c>
      <c r="AX206" s="49">
        <v>0</v>
      </c>
      <c r="AY206" s="50">
        <v>0</v>
      </c>
      <c r="AZ206" s="49">
        <v>0</v>
      </c>
      <c r="BA206" s="50">
        <v>0</v>
      </c>
      <c r="BB206" s="49">
        <v>0</v>
      </c>
      <c r="BC206" s="50">
        <v>0</v>
      </c>
      <c r="BD206" s="49">
        <v>14</v>
      </c>
      <c r="BE206" s="50">
        <v>100</v>
      </c>
      <c r="BF206" s="49">
        <v>14</v>
      </c>
      <c r="BG206" s="49"/>
      <c r="BH206" s="49"/>
      <c r="BI206" s="49"/>
      <c r="BJ206" s="49"/>
      <c r="BK206" s="49"/>
      <c r="BL206" s="49"/>
      <c r="BM206" s="112" t="s">
        <v>3710</v>
      </c>
      <c r="BN206" s="112" t="s">
        <v>3710</v>
      </c>
      <c r="BO206" s="112" t="s">
        <v>4188</v>
      </c>
      <c r="BP206" s="112" t="s">
        <v>4188</v>
      </c>
      <c r="BQ206" s="2"/>
      <c r="BR206" s="3"/>
      <c r="BS206" s="3"/>
      <c r="BT206" s="3"/>
      <c r="BU206" s="3"/>
    </row>
    <row r="207" spans="1:73" ht="15">
      <c r="A207" s="69" t="s">
        <v>420</v>
      </c>
      <c r="B207" s="70"/>
      <c r="C207" s="70"/>
      <c r="D207" s="71">
        <v>420.3915171288744</v>
      </c>
      <c r="E207" s="73"/>
      <c r="F207" s="103" t="s">
        <v>2022</v>
      </c>
      <c r="G207" s="70"/>
      <c r="H207" s="74" t="s">
        <v>916</v>
      </c>
      <c r="I207" s="75"/>
      <c r="J207" s="75"/>
      <c r="K207" s="74" t="s">
        <v>916</v>
      </c>
      <c r="L207" s="78">
        <v>169.46638728828356</v>
      </c>
      <c r="M207" s="79">
        <v>8559.8984375</v>
      </c>
      <c r="N207" s="79">
        <v>2345.14111328125</v>
      </c>
      <c r="O207" s="80"/>
      <c r="P207" s="81"/>
      <c r="Q207" s="81"/>
      <c r="R207" s="89"/>
      <c r="S207" s="49">
        <v>1</v>
      </c>
      <c r="T207" s="49">
        <v>1</v>
      </c>
      <c r="U207" s="50">
        <v>0</v>
      </c>
      <c r="V207" s="50">
        <v>0</v>
      </c>
      <c r="W207" s="50">
        <v>0.002</v>
      </c>
      <c r="X207" s="50">
        <v>0.999999</v>
      </c>
      <c r="Y207" s="50">
        <v>0</v>
      </c>
      <c r="Z207" s="50" t="s">
        <v>2322</v>
      </c>
      <c r="AA207" s="76">
        <v>207</v>
      </c>
      <c r="AB207" s="76"/>
      <c r="AC207" s="77"/>
      <c r="AD207" s="83" t="s">
        <v>1824</v>
      </c>
      <c r="AE207" s="85" t="s">
        <v>1410</v>
      </c>
      <c r="AF207" s="83" t="s">
        <v>916</v>
      </c>
      <c r="AG207" s="83" t="s">
        <v>716</v>
      </c>
      <c r="AH207" s="83"/>
      <c r="AI207" s="83" t="s">
        <v>2307</v>
      </c>
      <c r="AJ207" s="87">
        <v>43410.29446759259</v>
      </c>
      <c r="AK207" s="85" t="s">
        <v>2022</v>
      </c>
      <c r="AL207" s="85" t="s">
        <v>1410</v>
      </c>
      <c r="AM207" s="83">
        <v>1367</v>
      </c>
      <c r="AN207" s="83">
        <v>132</v>
      </c>
      <c r="AO207" s="83">
        <v>2856</v>
      </c>
      <c r="AP207" s="83"/>
      <c r="AQ207" s="83"/>
      <c r="AR207" s="83"/>
      <c r="AS207" s="83"/>
      <c r="AT207" s="83"/>
      <c r="AU207" s="83"/>
      <c r="AV207" s="83"/>
      <c r="AW207" s="83" t="str">
        <f>REPLACE(INDEX(GroupVertices[Group],MATCH(Vertices[[#This Row],[Vertex]],GroupVertices[Vertex],0)),1,1,"")</f>
        <v>1</v>
      </c>
      <c r="AX207" s="49">
        <v>0</v>
      </c>
      <c r="AY207" s="50">
        <v>0</v>
      </c>
      <c r="AZ207" s="49">
        <v>1</v>
      </c>
      <c r="BA207" s="50">
        <v>5.555555555555555</v>
      </c>
      <c r="BB207" s="49">
        <v>0</v>
      </c>
      <c r="BC207" s="50">
        <v>0</v>
      </c>
      <c r="BD207" s="49">
        <v>17</v>
      </c>
      <c r="BE207" s="50">
        <v>94.44444444444444</v>
      </c>
      <c r="BF207" s="49">
        <v>18</v>
      </c>
      <c r="BG207" s="49"/>
      <c r="BH207" s="49"/>
      <c r="BI207" s="49"/>
      <c r="BJ207" s="49"/>
      <c r="BK207" s="49" t="s">
        <v>3461</v>
      </c>
      <c r="BL207" s="49" t="s">
        <v>3461</v>
      </c>
      <c r="BM207" s="112" t="s">
        <v>3711</v>
      </c>
      <c r="BN207" s="112" t="s">
        <v>3711</v>
      </c>
      <c r="BO207" s="112" t="s">
        <v>4189</v>
      </c>
      <c r="BP207" s="112" t="s">
        <v>4189</v>
      </c>
      <c r="BQ207" s="2"/>
      <c r="BR207" s="3"/>
      <c r="BS207" s="3"/>
      <c r="BT207" s="3"/>
      <c r="BU207" s="3"/>
    </row>
    <row r="208" spans="1:73" ht="15">
      <c r="A208" s="69" t="s">
        <v>421</v>
      </c>
      <c r="B208" s="70"/>
      <c r="C208" s="70"/>
      <c r="D208" s="71">
        <v>228.54812398042415</v>
      </c>
      <c r="E208" s="73"/>
      <c r="F208" s="103" t="s">
        <v>2023</v>
      </c>
      <c r="G208" s="70"/>
      <c r="H208" s="74" t="s">
        <v>917</v>
      </c>
      <c r="I208" s="75"/>
      <c r="J208" s="75"/>
      <c r="K208" s="74" t="s">
        <v>917</v>
      </c>
      <c r="L208" s="78">
        <v>22.822070892264712</v>
      </c>
      <c r="M208" s="79">
        <v>689.5440063476562</v>
      </c>
      <c r="N208" s="79">
        <v>8136.46875</v>
      </c>
      <c r="O208" s="80"/>
      <c r="P208" s="81"/>
      <c r="Q208" s="81"/>
      <c r="R208" s="89"/>
      <c r="S208" s="49">
        <v>1</v>
      </c>
      <c r="T208" s="49">
        <v>1</v>
      </c>
      <c r="U208" s="50">
        <v>0</v>
      </c>
      <c r="V208" s="50">
        <v>0</v>
      </c>
      <c r="W208" s="50">
        <v>0.002</v>
      </c>
      <c r="X208" s="50">
        <v>0.999999</v>
      </c>
      <c r="Y208" s="50">
        <v>0</v>
      </c>
      <c r="Z208" s="50" t="s">
        <v>2322</v>
      </c>
      <c r="AA208" s="76">
        <v>208</v>
      </c>
      <c r="AB208" s="76"/>
      <c r="AC208" s="77"/>
      <c r="AD208" s="83" t="s">
        <v>1824</v>
      </c>
      <c r="AE208" s="85" t="s">
        <v>1411</v>
      </c>
      <c r="AF208" s="83" t="s">
        <v>917</v>
      </c>
      <c r="AG208" s="83" t="s">
        <v>716</v>
      </c>
      <c r="AH208" s="83"/>
      <c r="AI208" s="83" t="s">
        <v>2307</v>
      </c>
      <c r="AJ208" s="87">
        <v>43410.42837962963</v>
      </c>
      <c r="AK208" s="85" t="s">
        <v>2023</v>
      </c>
      <c r="AL208" s="85" t="s">
        <v>1411</v>
      </c>
      <c r="AM208" s="83">
        <v>191</v>
      </c>
      <c r="AN208" s="83">
        <v>7</v>
      </c>
      <c r="AO208" s="83">
        <v>122</v>
      </c>
      <c r="AP208" s="83"/>
      <c r="AQ208" s="83"/>
      <c r="AR208" s="83"/>
      <c r="AS208" s="83"/>
      <c r="AT208" s="83"/>
      <c r="AU208" s="83"/>
      <c r="AV208" s="83"/>
      <c r="AW208" s="83" t="str">
        <f>REPLACE(INDEX(GroupVertices[Group],MATCH(Vertices[[#This Row],[Vertex]],GroupVertices[Vertex],0)),1,1,"")</f>
        <v>1</v>
      </c>
      <c r="AX208" s="49">
        <v>0</v>
      </c>
      <c r="AY208" s="50">
        <v>0</v>
      </c>
      <c r="AZ208" s="49">
        <v>0</v>
      </c>
      <c r="BA208" s="50">
        <v>0</v>
      </c>
      <c r="BB208" s="49">
        <v>0</v>
      </c>
      <c r="BC208" s="50">
        <v>0</v>
      </c>
      <c r="BD208" s="49">
        <v>34</v>
      </c>
      <c r="BE208" s="50">
        <v>100</v>
      </c>
      <c r="BF208" s="49">
        <v>34</v>
      </c>
      <c r="BG208" s="49"/>
      <c r="BH208" s="49"/>
      <c r="BI208" s="49"/>
      <c r="BJ208" s="49"/>
      <c r="BK208" s="49" t="s">
        <v>3462</v>
      </c>
      <c r="BL208" s="49" t="s">
        <v>3462</v>
      </c>
      <c r="BM208" s="112" t="s">
        <v>3712</v>
      </c>
      <c r="BN208" s="112" t="s">
        <v>3712</v>
      </c>
      <c r="BO208" s="112" t="s">
        <v>4190</v>
      </c>
      <c r="BP208" s="112" t="s">
        <v>4190</v>
      </c>
      <c r="BQ208" s="2"/>
      <c r="BR208" s="3"/>
      <c r="BS208" s="3"/>
      <c r="BT208" s="3"/>
      <c r="BU208" s="3"/>
    </row>
    <row r="209" spans="1:73" ht="409.5">
      <c r="A209" s="69" t="s">
        <v>422</v>
      </c>
      <c r="B209" s="70"/>
      <c r="C209" s="70"/>
      <c r="D209" s="71">
        <v>229.20065252854812</v>
      </c>
      <c r="E209" s="73"/>
      <c r="F209" s="103" t="s">
        <v>2024</v>
      </c>
      <c r="G209" s="70"/>
      <c r="H209" s="51" t="s">
        <v>918</v>
      </c>
      <c r="I209" s="75"/>
      <c r="J209" s="75"/>
      <c r="K209" s="51" t="s">
        <v>918</v>
      </c>
      <c r="L209" s="78">
        <v>23.320861084087905</v>
      </c>
      <c r="M209" s="79">
        <v>3312.99560546875</v>
      </c>
      <c r="N209" s="79">
        <v>8136.46875</v>
      </c>
      <c r="O209" s="80"/>
      <c r="P209" s="81"/>
      <c r="Q209" s="81"/>
      <c r="R209" s="89"/>
      <c r="S209" s="49">
        <v>1</v>
      </c>
      <c r="T209" s="49">
        <v>1</v>
      </c>
      <c r="U209" s="50">
        <v>0</v>
      </c>
      <c r="V209" s="50">
        <v>0</v>
      </c>
      <c r="W209" s="50">
        <v>0.002</v>
      </c>
      <c r="X209" s="50">
        <v>0.999999</v>
      </c>
      <c r="Y209" s="50">
        <v>0</v>
      </c>
      <c r="Z209" s="50" t="s">
        <v>2322</v>
      </c>
      <c r="AA209" s="76">
        <v>209</v>
      </c>
      <c r="AB209" s="76"/>
      <c r="AC209" s="77"/>
      <c r="AD209" s="83" t="s">
        <v>1824</v>
      </c>
      <c r="AE209" s="85" t="s">
        <v>1412</v>
      </c>
      <c r="AF209" s="83" t="s">
        <v>918</v>
      </c>
      <c r="AG209" s="83" t="s">
        <v>716</v>
      </c>
      <c r="AH209" s="83"/>
      <c r="AI209" s="83" t="s">
        <v>2307</v>
      </c>
      <c r="AJ209" s="87">
        <v>43410.993159722224</v>
      </c>
      <c r="AK209" s="85" t="s">
        <v>2024</v>
      </c>
      <c r="AL209" s="85" t="s">
        <v>1412</v>
      </c>
      <c r="AM209" s="83">
        <v>195</v>
      </c>
      <c r="AN209" s="83">
        <v>9</v>
      </c>
      <c r="AO209" s="83">
        <v>28</v>
      </c>
      <c r="AP209" s="83"/>
      <c r="AQ209" s="83"/>
      <c r="AR209" s="83"/>
      <c r="AS209" s="83"/>
      <c r="AT209" s="83"/>
      <c r="AU209" s="83"/>
      <c r="AV209" s="83"/>
      <c r="AW209" s="83" t="str">
        <f>REPLACE(INDEX(GroupVertices[Group],MATCH(Vertices[[#This Row],[Vertex]],GroupVertices[Vertex],0)),1,1,"")</f>
        <v>1</v>
      </c>
      <c r="AX209" s="49">
        <v>0</v>
      </c>
      <c r="AY209" s="50">
        <v>0</v>
      </c>
      <c r="AZ209" s="49">
        <v>3</v>
      </c>
      <c r="BA209" s="50">
        <v>6.25</v>
      </c>
      <c r="BB209" s="49">
        <v>0</v>
      </c>
      <c r="BC209" s="50">
        <v>0</v>
      </c>
      <c r="BD209" s="49">
        <v>45</v>
      </c>
      <c r="BE209" s="50">
        <v>93.75</v>
      </c>
      <c r="BF209" s="49">
        <v>48</v>
      </c>
      <c r="BG209" s="49"/>
      <c r="BH209" s="49"/>
      <c r="BI209" s="49"/>
      <c r="BJ209" s="49"/>
      <c r="BK209" s="49" t="s">
        <v>3392</v>
      </c>
      <c r="BL209" s="49" t="s">
        <v>3392</v>
      </c>
      <c r="BM209" s="112" t="s">
        <v>3713</v>
      </c>
      <c r="BN209" s="112" t="s">
        <v>3713</v>
      </c>
      <c r="BO209" s="112" t="s">
        <v>4191</v>
      </c>
      <c r="BP209" s="112" t="s">
        <v>4191</v>
      </c>
      <c r="BQ209" s="2"/>
      <c r="BR209" s="3"/>
      <c r="BS209" s="3"/>
      <c r="BT209" s="3"/>
      <c r="BU209" s="3"/>
    </row>
    <row r="210" spans="1:73" ht="15">
      <c r="A210" s="69" t="s">
        <v>423</v>
      </c>
      <c r="B210" s="70"/>
      <c r="C210" s="70"/>
      <c r="D210" s="71">
        <v>259.38009787928223</v>
      </c>
      <c r="E210" s="73"/>
      <c r="F210" s="103" t="s">
        <v>2025</v>
      </c>
      <c r="G210" s="70"/>
      <c r="H210" s="74" t="s">
        <v>919</v>
      </c>
      <c r="I210" s="75"/>
      <c r="J210" s="75"/>
      <c r="K210" s="74" t="s">
        <v>919</v>
      </c>
      <c r="L210" s="78">
        <v>46.389907455910596</v>
      </c>
      <c r="M210" s="79">
        <v>5936.44677734375</v>
      </c>
      <c r="N210" s="79">
        <v>5723.416015625</v>
      </c>
      <c r="O210" s="80"/>
      <c r="P210" s="81"/>
      <c r="Q210" s="81"/>
      <c r="R210" s="89"/>
      <c r="S210" s="49">
        <v>1</v>
      </c>
      <c r="T210" s="49">
        <v>1</v>
      </c>
      <c r="U210" s="50">
        <v>0</v>
      </c>
      <c r="V210" s="50">
        <v>0</v>
      </c>
      <c r="W210" s="50">
        <v>0.002</v>
      </c>
      <c r="X210" s="50">
        <v>0.999999</v>
      </c>
      <c r="Y210" s="50">
        <v>0</v>
      </c>
      <c r="Z210" s="50" t="s">
        <v>2322</v>
      </c>
      <c r="AA210" s="76">
        <v>210</v>
      </c>
      <c r="AB210" s="76"/>
      <c r="AC210" s="77"/>
      <c r="AD210" s="83" t="s">
        <v>1824</v>
      </c>
      <c r="AE210" s="85" t="s">
        <v>1413</v>
      </c>
      <c r="AF210" s="83" t="s">
        <v>919</v>
      </c>
      <c r="AG210" s="83" t="s">
        <v>716</v>
      </c>
      <c r="AH210" s="83"/>
      <c r="AI210" s="83" t="s">
        <v>2307</v>
      </c>
      <c r="AJ210" s="87">
        <v>43411.22078703704</v>
      </c>
      <c r="AK210" s="85" t="s">
        <v>2025</v>
      </c>
      <c r="AL210" s="85" t="s">
        <v>1413</v>
      </c>
      <c r="AM210" s="83">
        <v>380</v>
      </c>
      <c r="AN210" s="83">
        <v>9</v>
      </c>
      <c r="AO210" s="83">
        <v>218</v>
      </c>
      <c r="AP210" s="83"/>
      <c r="AQ210" s="83"/>
      <c r="AR210" s="83"/>
      <c r="AS210" s="83"/>
      <c r="AT210" s="83"/>
      <c r="AU210" s="83"/>
      <c r="AV210" s="83"/>
      <c r="AW210" s="83" t="str">
        <f>REPLACE(INDEX(GroupVertices[Group],MATCH(Vertices[[#This Row],[Vertex]],GroupVertices[Vertex],0)),1,1,"")</f>
        <v>1</v>
      </c>
      <c r="AX210" s="49">
        <v>0</v>
      </c>
      <c r="AY210" s="50">
        <v>0</v>
      </c>
      <c r="AZ210" s="49">
        <v>1</v>
      </c>
      <c r="BA210" s="50">
        <v>3.5714285714285716</v>
      </c>
      <c r="BB210" s="49">
        <v>0</v>
      </c>
      <c r="BC210" s="50">
        <v>0</v>
      </c>
      <c r="BD210" s="49">
        <v>27</v>
      </c>
      <c r="BE210" s="50">
        <v>96.42857142857143</v>
      </c>
      <c r="BF210" s="49">
        <v>28</v>
      </c>
      <c r="BG210" s="49"/>
      <c r="BH210" s="49"/>
      <c r="BI210" s="49"/>
      <c r="BJ210" s="49"/>
      <c r="BK210" s="49" t="s">
        <v>3393</v>
      </c>
      <c r="BL210" s="49" t="s">
        <v>3393</v>
      </c>
      <c r="BM210" s="112" t="s">
        <v>3714</v>
      </c>
      <c r="BN210" s="112" t="s">
        <v>3714</v>
      </c>
      <c r="BO210" s="112" t="s">
        <v>4192</v>
      </c>
      <c r="BP210" s="112" t="s">
        <v>4192</v>
      </c>
      <c r="BQ210" s="2"/>
      <c r="BR210" s="3"/>
      <c r="BS210" s="3"/>
      <c r="BT210" s="3"/>
      <c r="BU210" s="3"/>
    </row>
    <row r="211" spans="1:73" ht="15">
      <c r="A211" s="69" t="s">
        <v>424</v>
      </c>
      <c r="B211" s="70"/>
      <c r="C211" s="70"/>
      <c r="D211" s="71">
        <v>265.08972267536706</v>
      </c>
      <c r="E211" s="73"/>
      <c r="F211" s="103" t="s">
        <v>2026</v>
      </c>
      <c r="G211" s="70"/>
      <c r="H211" s="74" t="s">
        <v>920</v>
      </c>
      <c r="I211" s="75"/>
      <c r="J211" s="75"/>
      <c r="K211" s="74" t="s">
        <v>920</v>
      </c>
      <c r="L211" s="78">
        <v>50.75432163436354</v>
      </c>
      <c r="M211" s="79">
        <v>1813.8802490234375</v>
      </c>
      <c r="N211" s="79">
        <v>5240.8056640625</v>
      </c>
      <c r="O211" s="80"/>
      <c r="P211" s="81"/>
      <c r="Q211" s="81"/>
      <c r="R211" s="89"/>
      <c r="S211" s="49">
        <v>1</v>
      </c>
      <c r="T211" s="49">
        <v>1</v>
      </c>
      <c r="U211" s="50">
        <v>0</v>
      </c>
      <c r="V211" s="50">
        <v>0</v>
      </c>
      <c r="W211" s="50">
        <v>0.002</v>
      </c>
      <c r="X211" s="50">
        <v>0.999999</v>
      </c>
      <c r="Y211" s="50">
        <v>0</v>
      </c>
      <c r="Z211" s="50" t="s">
        <v>2322</v>
      </c>
      <c r="AA211" s="76">
        <v>211</v>
      </c>
      <c r="AB211" s="76"/>
      <c r="AC211" s="77"/>
      <c r="AD211" s="83" t="s">
        <v>1824</v>
      </c>
      <c r="AE211" s="85" t="s">
        <v>1414</v>
      </c>
      <c r="AF211" s="83" t="s">
        <v>920</v>
      </c>
      <c r="AG211" s="83" t="s">
        <v>716</v>
      </c>
      <c r="AH211" s="83"/>
      <c r="AI211" s="83" t="s">
        <v>2307</v>
      </c>
      <c r="AJ211" s="87">
        <v>43411.41674768519</v>
      </c>
      <c r="AK211" s="85" t="s">
        <v>2026</v>
      </c>
      <c r="AL211" s="85" t="s">
        <v>1414</v>
      </c>
      <c r="AM211" s="83">
        <v>415</v>
      </c>
      <c r="AN211" s="83">
        <v>26</v>
      </c>
      <c r="AO211" s="83">
        <v>519</v>
      </c>
      <c r="AP211" s="83"/>
      <c r="AQ211" s="83"/>
      <c r="AR211" s="83"/>
      <c r="AS211" s="83"/>
      <c r="AT211" s="83"/>
      <c r="AU211" s="83"/>
      <c r="AV211" s="83"/>
      <c r="AW211" s="83" t="str">
        <f>REPLACE(INDEX(GroupVertices[Group],MATCH(Vertices[[#This Row],[Vertex]],GroupVertices[Vertex],0)),1,1,"")</f>
        <v>1</v>
      </c>
      <c r="AX211" s="49">
        <v>1</v>
      </c>
      <c r="AY211" s="50">
        <v>3.4482758620689653</v>
      </c>
      <c r="AZ211" s="49">
        <v>2</v>
      </c>
      <c r="BA211" s="50">
        <v>6.896551724137931</v>
      </c>
      <c r="BB211" s="49">
        <v>0</v>
      </c>
      <c r="BC211" s="50">
        <v>0</v>
      </c>
      <c r="BD211" s="49">
        <v>26</v>
      </c>
      <c r="BE211" s="50">
        <v>89.65517241379311</v>
      </c>
      <c r="BF211" s="49">
        <v>29</v>
      </c>
      <c r="BG211" s="49"/>
      <c r="BH211" s="49"/>
      <c r="BI211" s="49"/>
      <c r="BJ211" s="49"/>
      <c r="BK211" s="49"/>
      <c r="BL211" s="49"/>
      <c r="BM211" s="112" t="s">
        <v>3715</v>
      </c>
      <c r="BN211" s="112" t="s">
        <v>3715</v>
      </c>
      <c r="BO211" s="112" t="s">
        <v>4193</v>
      </c>
      <c r="BP211" s="112" t="s">
        <v>4193</v>
      </c>
      <c r="BQ211" s="2"/>
      <c r="BR211" s="3"/>
      <c r="BS211" s="3"/>
      <c r="BT211" s="3"/>
      <c r="BU211" s="3"/>
    </row>
    <row r="212" spans="1:73" ht="15">
      <c r="A212" s="69" t="s">
        <v>425</v>
      </c>
      <c r="B212" s="70"/>
      <c r="C212" s="70"/>
      <c r="D212" s="71">
        <v>240.4567699836868</v>
      </c>
      <c r="E212" s="73"/>
      <c r="F212" s="103" t="s">
        <v>2027</v>
      </c>
      <c r="G212" s="70"/>
      <c r="H212" s="74" t="s">
        <v>921</v>
      </c>
      <c r="I212" s="75"/>
      <c r="J212" s="75"/>
      <c r="K212" s="74" t="s">
        <v>921</v>
      </c>
      <c r="L212" s="78">
        <v>31.92499189303799</v>
      </c>
      <c r="M212" s="79">
        <v>5561.66845703125</v>
      </c>
      <c r="N212" s="79">
        <v>7171.248046875</v>
      </c>
      <c r="O212" s="80"/>
      <c r="P212" s="81"/>
      <c r="Q212" s="81"/>
      <c r="R212" s="89"/>
      <c r="S212" s="49">
        <v>1</v>
      </c>
      <c r="T212" s="49">
        <v>1</v>
      </c>
      <c r="U212" s="50">
        <v>0</v>
      </c>
      <c r="V212" s="50">
        <v>0</v>
      </c>
      <c r="W212" s="50">
        <v>0.002</v>
      </c>
      <c r="X212" s="50">
        <v>0.999999</v>
      </c>
      <c r="Y212" s="50">
        <v>0</v>
      </c>
      <c r="Z212" s="50" t="s">
        <v>2322</v>
      </c>
      <c r="AA212" s="76">
        <v>212</v>
      </c>
      <c r="AB212" s="76"/>
      <c r="AC212" s="77"/>
      <c r="AD212" s="83" t="s">
        <v>1824</v>
      </c>
      <c r="AE212" s="85" t="s">
        <v>1415</v>
      </c>
      <c r="AF212" s="83" t="s">
        <v>921</v>
      </c>
      <c r="AG212" s="83" t="s">
        <v>716</v>
      </c>
      <c r="AH212" s="83"/>
      <c r="AI212" s="83" t="s">
        <v>2307</v>
      </c>
      <c r="AJ212" s="87">
        <v>43411.692511574074</v>
      </c>
      <c r="AK212" s="85" t="s">
        <v>2027</v>
      </c>
      <c r="AL212" s="85" t="s">
        <v>1415</v>
      </c>
      <c r="AM212" s="83">
        <v>264</v>
      </c>
      <c r="AN212" s="83">
        <v>14</v>
      </c>
      <c r="AO212" s="83">
        <v>185</v>
      </c>
      <c r="AP212" s="83"/>
      <c r="AQ212" s="83"/>
      <c r="AR212" s="83"/>
      <c r="AS212" s="83"/>
      <c r="AT212" s="83"/>
      <c r="AU212" s="83"/>
      <c r="AV212" s="83"/>
      <c r="AW212" s="83" t="str">
        <f>REPLACE(INDEX(GroupVertices[Group],MATCH(Vertices[[#This Row],[Vertex]],GroupVertices[Vertex],0)),1,1,"")</f>
        <v>1</v>
      </c>
      <c r="AX212" s="49">
        <v>1</v>
      </c>
      <c r="AY212" s="50">
        <v>3.5714285714285716</v>
      </c>
      <c r="AZ212" s="49">
        <v>1</v>
      </c>
      <c r="BA212" s="50">
        <v>3.5714285714285716</v>
      </c>
      <c r="BB212" s="49">
        <v>0</v>
      </c>
      <c r="BC212" s="50">
        <v>0</v>
      </c>
      <c r="BD212" s="49">
        <v>26</v>
      </c>
      <c r="BE212" s="50">
        <v>92.85714285714286</v>
      </c>
      <c r="BF212" s="49">
        <v>28</v>
      </c>
      <c r="BG212" s="49"/>
      <c r="BH212" s="49"/>
      <c r="BI212" s="49"/>
      <c r="BJ212" s="49"/>
      <c r="BK212" s="49"/>
      <c r="BL212" s="49"/>
      <c r="BM212" s="112" t="s">
        <v>3716</v>
      </c>
      <c r="BN212" s="112" t="s">
        <v>3716</v>
      </c>
      <c r="BO212" s="112" t="s">
        <v>4194</v>
      </c>
      <c r="BP212" s="112" t="s">
        <v>4194</v>
      </c>
      <c r="BQ212" s="2"/>
      <c r="BR212" s="3"/>
      <c r="BS212" s="3"/>
      <c r="BT212" s="3"/>
      <c r="BU212" s="3"/>
    </row>
    <row r="213" spans="1:73" ht="15">
      <c r="A213" s="69" t="s">
        <v>426</v>
      </c>
      <c r="B213" s="70"/>
      <c r="C213" s="70"/>
      <c r="D213" s="71">
        <v>396.9004893964111</v>
      </c>
      <c r="E213" s="73"/>
      <c r="F213" s="103" t="s">
        <v>2028</v>
      </c>
      <c r="G213" s="70"/>
      <c r="H213" s="74" t="s">
        <v>922</v>
      </c>
      <c r="I213" s="75"/>
      <c r="J213" s="75"/>
      <c r="K213" s="74" t="s">
        <v>922</v>
      </c>
      <c r="L213" s="78">
        <v>151.5099403826486</v>
      </c>
      <c r="M213" s="79">
        <v>4812.11083984375</v>
      </c>
      <c r="N213" s="79">
        <v>2345.14111328125</v>
      </c>
      <c r="O213" s="80"/>
      <c r="P213" s="81"/>
      <c r="Q213" s="81"/>
      <c r="R213" s="89"/>
      <c r="S213" s="49">
        <v>1</v>
      </c>
      <c r="T213" s="49">
        <v>1</v>
      </c>
      <c r="U213" s="50">
        <v>0</v>
      </c>
      <c r="V213" s="50">
        <v>0</v>
      </c>
      <c r="W213" s="50">
        <v>0.002</v>
      </c>
      <c r="X213" s="50">
        <v>0.999999</v>
      </c>
      <c r="Y213" s="50">
        <v>0</v>
      </c>
      <c r="Z213" s="50" t="s">
        <v>2322</v>
      </c>
      <c r="AA213" s="76">
        <v>213</v>
      </c>
      <c r="AB213" s="76"/>
      <c r="AC213" s="77"/>
      <c r="AD213" s="83" t="s">
        <v>1824</v>
      </c>
      <c r="AE213" s="85" t="s">
        <v>1416</v>
      </c>
      <c r="AF213" s="83" t="s">
        <v>922</v>
      </c>
      <c r="AG213" s="83" t="s">
        <v>716</v>
      </c>
      <c r="AH213" s="83"/>
      <c r="AI213" s="83" t="s">
        <v>2307</v>
      </c>
      <c r="AJ213" s="87">
        <v>43416.21628472222</v>
      </c>
      <c r="AK213" s="85" t="s">
        <v>2028</v>
      </c>
      <c r="AL213" s="85" t="s">
        <v>1416</v>
      </c>
      <c r="AM213" s="83">
        <v>1223</v>
      </c>
      <c r="AN213" s="83">
        <v>11</v>
      </c>
      <c r="AO213" s="83">
        <v>407</v>
      </c>
      <c r="AP213" s="83"/>
      <c r="AQ213" s="83"/>
      <c r="AR213" s="83"/>
      <c r="AS213" s="83"/>
      <c r="AT213" s="83"/>
      <c r="AU213" s="83"/>
      <c r="AV213" s="83"/>
      <c r="AW213" s="83" t="str">
        <f>REPLACE(INDEX(GroupVertices[Group],MATCH(Vertices[[#This Row],[Vertex]],GroupVertices[Vertex],0)),1,1,"")</f>
        <v>1</v>
      </c>
      <c r="AX213" s="49">
        <v>0</v>
      </c>
      <c r="AY213" s="50">
        <v>0</v>
      </c>
      <c r="AZ213" s="49">
        <v>1</v>
      </c>
      <c r="BA213" s="50">
        <v>3.3333333333333335</v>
      </c>
      <c r="BB213" s="49">
        <v>0</v>
      </c>
      <c r="BC213" s="50">
        <v>0</v>
      </c>
      <c r="BD213" s="49">
        <v>29</v>
      </c>
      <c r="BE213" s="50">
        <v>96.66666666666667</v>
      </c>
      <c r="BF213" s="49">
        <v>30</v>
      </c>
      <c r="BG213" s="49"/>
      <c r="BH213" s="49"/>
      <c r="BI213" s="49"/>
      <c r="BJ213" s="49"/>
      <c r="BK213" s="49"/>
      <c r="BL213" s="49"/>
      <c r="BM213" s="112" t="s">
        <v>3717</v>
      </c>
      <c r="BN213" s="112" t="s">
        <v>3717</v>
      </c>
      <c r="BO213" s="112" t="s">
        <v>4195</v>
      </c>
      <c r="BP213" s="112" t="s">
        <v>4195</v>
      </c>
      <c r="BQ213" s="2"/>
      <c r="BR213" s="3"/>
      <c r="BS213" s="3"/>
      <c r="BT213" s="3"/>
      <c r="BU213" s="3"/>
    </row>
    <row r="214" spans="1:73" ht="409.5">
      <c r="A214" s="69" t="s">
        <v>427</v>
      </c>
      <c r="B214" s="70"/>
      <c r="C214" s="70"/>
      <c r="D214" s="71">
        <v>203.7520391517129</v>
      </c>
      <c r="E214" s="73"/>
      <c r="F214" s="103" t="s">
        <v>2029</v>
      </c>
      <c r="G214" s="70"/>
      <c r="H214" s="51" t="s">
        <v>923</v>
      </c>
      <c r="I214" s="75"/>
      <c r="J214" s="75"/>
      <c r="K214" s="51" t="s">
        <v>923</v>
      </c>
      <c r="L214" s="78">
        <v>3.868043602983362</v>
      </c>
      <c r="M214" s="79">
        <v>1064.32275390625</v>
      </c>
      <c r="N214" s="79">
        <v>9584.3017578125</v>
      </c>
      <c r="O214" s="80"/>
      <c r="P214" s="81"/>
      <c r="Q214" s="81"/>
      <c r="R214" s="89"/>
      <c r="S214" s="49">
        <v>1</v>
      </c>
      <c r="T214" s="49">
        <v>1</v>
      </c>
      <c r="U214" s="50">
        <v>0</v>
      </c>
      <c r="V214" s="50">
        <v>0</v>
      </c>
      <c r="W214" s="50">
        <v>0.002</v>
      </c>
      <c r="X214" s="50">
        <v>0.999999</v>
      </c>
      <c r="Y214" s="50">
        <v>0</v>
      </c>
      <c r="Z214" s="50" t="s">
        <v>2322</v>
      </c>
      <c r="AA214" s="76">
        <v>214</v>
      </c>
      <c r="AB214" s="76"/>
      <c r="AC214" s="77"/>
      <c r="AD214" s="83" t="s">
        <v>1824</v>
      </c>
      <c r="AE214" s="85" t="s">
        <v>1417</v>
      </c>
      <c r="AF214" s="83" t="s">
        <v>923</v>
      </c>
      <c r="AG214" s="83" t="s">
        <v>716</v>
      </c>
      <c r="AH214" s="83"/>
      <c r="AI214" s="83" t="s">
        <v>2307</v>
      </c>
      <c r="AJ214" s="87">
        <v>43417.62138888889</v>
      </c>
      <c r="AK214" s="85" t="s">
        <v>2029</v>
      </c>
      <c r="AL214" s="85" t="s">
        <v>1417</v>
      </c>
      <c r="AM214" s="83">
        <v>39</v>
      </c>
      <c r="AN214" s="83">
        <v>2</v>
      </c>
      <c r="AO214" s="83">
        <v>87</v>
      </c>
      <c r="AP214" s="83"/>
      <c r="AQ214" s="83"/>
      <c r="AR214" s="83"/>
      <c r="AS214" s="83"/>
      <c r="AT214" s="83"/>
      <c r="AU214" s="83"/>
      <c r="AV214" s="83"/>
      <c r="AW214" s="83" t="str">
        <f>REPLACE(INDEX(GroupVertices[Group],MATCH(Vertices[[#This Row],[Vertex]],GroupVertices[Vertex],0)),1,1,"")</f>
        <v>1</v>
      </c>
      <c r="AX214" s="49">
        <v>0</v>
      </c>
      <c r="AY214" s="50">
        <v>0</v>
      </c>
      <c r="AZ214" s="49">
        <v>1</v>
      </c>
      <c r="BA214" s="50">
        <v>2.2222222222222223</v>
      </c>
      <c r="BB214" s="49">
        <v>0</v>
      </c>
      <c r="BC214" s="50">
        <v>0</v>
      </c>
      <c r="BD214" s="49">
        <v>44</v>
      </c>
      <c r="BE214" s="50">
        <v>97.77777777777777</v>
      </c>
      <c r="BF214" s="49">
        <v>45</v>
      </c>
      <c r="BG214" s="49"/>
      <c r="BH214" s="49"/>
      <c r="BI214" s="49"/>
      <c r="BJ214" s="49"/>
      <c r="BK214" s="49" t="s">
        <v>3390</v>
      </c>
      <c r="BL214" s="49" t="s">
        <v>3390</v>
      </c>
      <c r="BM214" s="112" t="s">
        <v>3718</v>
      </c>
      <c r="BN214" s="112" t="s">
        <v>3718</v>
      </c>
      <c r="BO214" s="112" t="s">
        <v>4196</v>
      </c>
      <c r="BP214" s="112" t="s">
        <v>4196</v>
      </c>
      <c r="BQ214" s="2"/>
      <c r="BR214" s="3"/>
      <c r="BS214" s="3"/>
      <c r="BT214" s="3"/>
      <c r="BU214" s="3"/>
    </row>
    <row r="215" spans="1:73" ht="409.5">
      <c r="A215" s="69" t="s">
        <v>428</v>
      </c>
      <c r="B215" s="70"/>
      <c r="C215" s="70"/>
      <c r="D215" s="71">
        <v>374.71451876019574</v>
      </c>
      <c r="E215" s="73"/>
      <c r="F215" s="103" t="s">
        <v>2030</v>
      </c>
      <c r="G215" s="70"/>
      <c r="H215" s="51" t="s">
        <v>924</v>
      </c>
      <c r="I215" s="75"/>
      <c r="J215" s="75"/>
      <c r="K215" s="51" t="s">
        <v>924</v>
      </c>
      <c r="L215" s="78">
        <v>134.55107386066004</v>
      </c>
      <c r="M215" s="79">
        <v>1813.8802490234375</v>
      </c>
      <c r="N215" s="79">
        <v>2345.14111328125</v>
      </c>
      <c r="O215" s="80"/>
      <c r="P215" s="81"/>
      <c r="Q215" s="81"/>
      <c r="R215" s="89"/>
      <c r="S215" s="49">
        <v>1</v>
      </c>
      <c r="T215" s="49">
        <v>1</v>
      </c>
      <c r="U215" s="50">
        <v>0</v>
      </c>
      <c r="V215" s="50">
        <v>0</v>
      </c>
      <c r="W215" s="50">
        <v>0.002</v>
      </c>
      <c r="X215" s="50">
        <v>0.999999</v>
      </c>
      <c r="Y215" s="50">
        <v>0</v>
      </c>
      <c r="Z215" s="50" t="s">
        <v>2322</v>
      </c>
      <c r="AA215" s="76">
        <v>215</v>
      </c>
      <c r="AB215" s="76"/>
      <c r="AC215" s="77"/>
      <c r="AD215" s="83" t="s">
        <v>1824</v>
      </c>
      <c r="AE215" s="85" t="s">
        <v>1418</v>
      </c>
      <c r="AF215" s="83" t="s">
        <v>924</v>
      </c>
      <c r="AG215" s="83" t="s">
        <v>716</v>
      </c>
      <c r="AH215" s="83"/>
      <c r="AI215" s="83" t="s">
        <v>2307</v>
      </c>
      <c r="AJ215" s="87">
        <v>43417.88554398148</v>
      </c>
      <c r="AK215" s="85" t="s">
        <v>2030</v>
      </c>
      <c r="AL215" s="85" t="s">
        <v>1418</v>
      </c>
      <c r="AM215" s="83">
        <v>1087</v>
      </c>
      <c r="AN215" s="83">
        <v>240</v>
      </c>
      <c r="AO215" s="83">
        <v>1805</v>
      </c>
      <c r="AP215" s="83"/>
      <c r="AQ215" s="83"/>
      <c r="AR215" s="83"/>
      <c r="AS215" s="83"/>
      <c r="AT215" s="83"/>
      <c r="AU215" s="83"/>
      <c r="AV215" s="83"/>
      <c r="AW215" s="83" t="str">
        <f>REPLACE(INDEX(GroupVertices[Group],MATCH(Vertices[[#This Row],[Vertex]],GroupVertices[Vertex],0)),1,1,"")</f>
        <v>1</v>
      </c>
      <c r="AX215" s="49">
        <v>0</v>
      </c>
      <c r="AY215" s="50">
        <v>0</v>
      </c>
      <c r="AZ215" s="49">
        <v>1</v>
      </c>
      <c r="BA215" s="50">
        <v>2.380952380952381</v>
      </c>
      <c r="BB215" s="49">
        <v>0</v>
      </c>
      <c r="BC215" s="50">
        <v>0</v>
      </c>
      <c r="BD215" s="49">
        <v>41</v>
      </c>
      <c r="BE215" s="50">
        <v>97.61904761904762</v>
      </c>
      <c r="BF215" s="49">
        <v>42</v>
      </c>
      <c r="BG215" s="49"/>
      <c r="BH215" s="49"/>
      <c r="BI215" s="49"/>
      <c r="BJ215" s="49"/>
      <c r="BK215" s="49" t="s">
        <v>3390</v>
      </c>
      <c r="BL215" s="49" t="s">
        <v>3390</v>
      </c>
      <c r="BM215" s="112" t="s">
        <v>3718</v>
      </c>
      <c r="BN215" s="112" t="s">
        <v>3718</v>
      </c>
      <c r="BO215" s="112" t="s">
        <v>4196</v>
      </c>
      <c r="BP215" s="112" t="s">
        <v>4196</v>
      </c>
      <c r="BQ215" s="2"/>
      <c r="BR215" s="3"/>
      <c r="BS215" s="3"/>
      <c r="BT215" s="3"/>
      <c r="BU215" s="3"/>
    </row>
    <row r="216" spans="1:73" ht="409.5">
      <c r="A216" s="69" t="s">
        <v>429</v>
      </c>
      <c r="B216" s="70"/>
      <c r="C216" s="70"/>
      <c r="D216" s="71">
        <v>283.6867862969005</v>
      </c>
      <c r="E216" s="73"/>
      <c r="F216" s="103" t="s">
        <v>2031</v>
      </c>
      <c r="G216" s="70"/>
      <c r="H216" s="51" t="s">
        <v>925</v>
      </c>
      <c r="I216" s="75"/>
      <c r="J216" s="75"/>
      <c r="K216" s="51" t="s">
        <v>925</v>
      </c>
      <c r="L216" s="78">
        <v>64.96984210132456</v>
      </c>
      <c r="M216" s="79">
        <v>1064.32275390625</v>
      </c>
      <c r="N216" s="79">
        <v>4275.583984375</v>
      </c>
      <c r="O216" s="80"/>
      <c r="P216" s="81"/>
      <c r="Q216" s="81"/>
      <c r="R216" s="89"/>
      <c r="S216" s="49">
        <v>1</v>
      </c>
      <c r="T216" s="49">
        <v>1</v>
      </c>
      <c r="U216" s="50">
        <v>0</v>
      </c>
      <c r="V216" s="50">
        <v>0</v>
      </c>
      <c r="W216" s="50">
        <v>0.002</v>
      </c>
      <c r="X216" s="50">
        <v>0.999999</v>
      </c>
      <c r="Y216" s="50">
        <v>0</v>
      </c>
      <c r="Z216" s="50" t="s">
        <v>2322</v>
      </c>
      <c r="AA216" s="76">
        <v>216</v>
      </c>
      <c r="AB216" s="76"/>
      <c r="AC216" s="77"/>
      <c r="AD216" s="83" t="s">
        <v>1824</v>
      </c>
      <c r="AE216" s="85" t="s">
        <v>1419</v>
      </c>
      <c r="AF216" s="83" t="s">
        <v>925</v>
      </c>
      <c r="AG216" s="83" t="s">
        <v>716</v>
      </c>
      <c r="AH216" s="83"/>
      <c r="AI216" s="83" t="s">
        <v>2307</v>
      </c>
      <c r="AJ216" s="87">
        <v>43418.270833333336</v>
      </c>
      <c r="AK216" s="85" t="s">
        <v>2031</v>
      </c>
      <c r="AL216" s="85" t="s">
        <v>1419</v>
      </c>
      <c r="AM216" s="83">
        <v>529</v>
      </c>
      <c r="AN216" s="83">
        <v>114</v>
      </c>
      <c r="AO216" s="83">
        <v>455</v>
      </c>
      <c r="AP216" s="83"/>
      <c r="AQ216" s="83"/>
      <c r="AR216" s="83"/>
      <c r="AS216" s="83"/>
      <c r="AT216" s="83"/>
      <c r="AU216" s="83"/>
      <c r="AV216" s="83"/>
      <c r="AW216" s="83" t="str">
        <f>REPLACE(INDEX(GroupVertices[Group],MATCH(Vertices[[#This Row],[Vertex]],GroupVertices[Vertex],0)),1,1,"")</f>
        <v>1</v>
      </c>
      <c r="AX216" s="49">
        <v>1</v>
      </c>
      <c r="AY216" s="50">
        <v>2.7027027027027026</v>
      </c>
      <c r="AZ216" s="49">
        <v>1</v>
      </c>
      <c r="BA216" s="50">
        <v>2.7027027027027026</v>
      </c>
      <c r="BB216" s="49">
        <v>0</v>
      </c>
      <c r="BC216" s="50">
        <v>0</v>
      </c>
      <c r="BD216" s="49">
        <v>35</v>
      </c>
      <c r="BE216" s="50">
        <v>94.5945945945946</v>
      </c>
      <c r="BF216" s="49">
        <v>37</v>
      </c>
      <c r="BG216" s="49"/>
      <c r="BH216" s="49"/>
      <c r="BI216" s="49"/>
      <c r="BJ216" s="49"/>
      <c r="BK216" s="49" t="s">
        <v>3390</v>
      </c>
      <c r="BL216" s="49" t="s">
        <v>3390</v>
      </c>
      <c r="BM216" s="112" t="s">
        <v>3719</v>
      </c>
      <c r="BN216" s="112" t="s">
        <v>3719</v>
      </c>
      <c r="BO216" s="112" t="s">
        <v>4197</v>
      </c>
      <c r="BP216" s="112" t="s">
        <v>4197</v>
      </c>
      <c r="BQ216" s="2"/>
      <c r="BR216" s="3"/>
      <c r="BS216" s="3"/>
      <c r="BT216" s="3"/>
      <c r="BU216" s="3"/>
    </row>
    <row r="217" spans="1:73" ht="15">
      <c r="A217" s="69" t="s">
        <v>430</v>
      </c>
      <c r="B217" s="70"/>
      <c r="C217" s="70"/>
      <c r="D217" s="71">
        <v>245.84013050570962</v>
      </c>
      <c r="E217" s="73"/>
      <c r="F217" s="103" t="s">
        <v>2032</v>
      </c>
      <c r="G217" s="70"/>
      <c r="H217" s="74" t="s">
        <v>926</v>
      </c>
      <c r="I217" s="75"/>
      <c r="J217" s="75"/>
      <c r="K217" s="74" t="s">
        <v>926</v>
      </c>
      <c r="L217" s="78">
        <v>36.040010975579335</v>
      </c>
      <c r="M217" s="79">
        <v>7810.3408203125</v>
      </c>
      <c r="N217" s="79">
        <v>6688.63720703125</v>
      </c>
      <c r="O217" s="80"/>
      <c r="P217" s="81"/>
      <c r="Q217" s="81"/>
      <c r="R217" s="89"/>
      <c r="S217" s="49">
        <v>1</v>
      </c>
      <c r="T217" s="49">
        <v>1</v>
      </c>
      <c r="U217" s="50">
        <v>0</v>
      </c>
      <c r="V217" s="50">
        <v>0</v>
      </c>
      <c r="W217" s="50">
        <v>0.002</v>
      </c>
      <c r="X217" s="50">
        <v>0.999999</v>
      </c>
      <c r="Y217" s="50">
        <v>0</v>
      </c>
      <c r="Z217" s="50" t="s">
        <v>2322</v>
      </c>
      <c r="AA217" s="76">
        <v>217</v>
      </c>
      <c r="AB217" s="76"/>
      <c r="AC217" s="77"/>
      <c r="AD217" s="83" t="s">
        <v>1824</v>
      </c>
      <c r="AE217" s="85" t="s">
        <v>1420</v>
      </c>
      <c r="AF217" s="83" t="s">
        <v>926</v>
      </c>
      <c r="AG217" s="83" t="s">
        <v>716</v>
      </c>
      <c r="AH217" s="83"/>
      <c r="AI217" s="83" t="s">
        <v>2307</v>
      </c>
      <c r="AJ217" s="87">
        <v>43418.590891203705</v>
      </c>
      <c r="AK217" s="85" t="s">
        <v>2032</v>
      </c>
      <c r="AL217" s="85" t="s">
        <v>1420</v>
      </c>
      <c r="AM217" s="83">
        <v>297</v>
      </c>
      <c r="AN217" s="83">
        <v>6</v>
      </c>
      <c r="AO217" s="83">
        <v>65</v>
      </c>
      <c r="AP217" s="83"/>
      <c r="AQ217" s="83"/>
      <c r="AR217" s="83"/>
      <c r="AS217" s="83"/>
      <c r="AT217" s="83"/>
      <c r="AU217" s="83"/>
      <c r="AV217" s="83"/>
      <c r="AW217" s="83" t="str">
        <f>REPLACE(INDEX(GroupVertices[Group],MATCH(Vertices[[#This Row],[Vertex]],GroupVertices[Vertex],0)),1,1,"")</f>
        <v>1</v>
      </c>
      <c r="AX217" s="49">
        <v>0</v>
      </c>
      <c r="AY217" s="50">
        <v>0</v>
      </c>
      <c r="AZ217" s="49">
        <v>0</v>
      </c>
      <c r="BA217" s="50">
        <v>0</v>
      </c>
      <c r="BB217" s="49">
        <v>0</v>
      </c>
      <c r="BC217" s="50">
        <v>0</v>
      </c>
      <c r="BD217" s="49">
        <v>9</v>
      </c>
      <c r="BE217" s="50">
        <v>100</v>
      </c>
      <c r="BF217" s="49">
        <v>9</v>
      </c>
      <c r="BG217" s="49"/>
      <c r="BH217" s="49"/>
      <c r="BI217" s="49"/>
      <c r="BJ217" s="49"/>
      <c r="BK217" s="49"/>
      <c r="BL217" s="49"/>
      <c r="BM217" s="112" t="s">
        <v>3720</v>
      </c>
      <c r="BN217" s="112" t="s">
        <v>3720</v>
      </c>
      <c r="BO217" s="112" t="s">
        <v>4198</v>
      </c>
      <c r="BP217" s="112" t="s">
        <v>4198</v>
      </c>
      <c r="BQ217" s="2"/>
      <c r="BR217" s="3"/>
      <c r="BS217" s="3"/>
      <c r="BT217" s="3"/>
      <c r="BU217" s="3"/>
    </row>
    <row r="218" spans="1:73" ht="15">
      <c r="A218" s="69" t="s">
        <v>431</v>
      </c>
      <c r="B218" s="70"/>
      <c r="C218" s="70"/>
      <c r="D218" s="71">
        <v>227.2430668841762</v>
      </c>
      <c r="E218" s="73"/>
      <c r="F218" s="103" t="s">
        <v>2033</v>
      </c>
      <c r="G218" s="70"/>
      <c r="H218" s="74" t="s">
        <v>927</v>
      </c>
      <c r="I218" s="75"/>
      <c r="J218" s="75"/>
      <c r="K218" s="74" t="s">
        <v>927</v>
      </c>
      <c r="L218" s="78">
        <v>21.824490508618325</v>
      </c>
      <c r="M218" s="79">
        <v>8185.11962890625</v>
      </c>
      <c r="N218" s="79">
        <v>8619.080078125</v>
      </c>
      <c r="O218" s="80"/>
      <c r="P218" s="81"/>
      <c r="Q218" s="81"/>
      <c r="R218" s="89"/>
      <c r="S218" s="49">
        <v>1</v>
      </c>
      <c r="T218" s="49">
        <v>1</v>
      </c>
      <c r="U218" s="50">
        <v>0</v>
      </c>
      <c r="V218" s="50">
        <v>0</v>
      </c>
      <c r="W218" s="50">
        <v>0.002</v>
      </c>
      <c r="X218" s="50">
        <v>0.999999</v>
      </c>
      <c r="Y218" s="50">
        <v>0</v>
      </c>
      <c r="Z218" s="50" t="s">
        <v>2322</v>
      </c>
      <c r="AA218" s="76">
        <v>218</v>
      </c>
      <c r="AB218" s="76"/>
      <c r="AC218" s="77"/>
      <c r="AD218" s="83" t="s">
        <v>1824</v>
      </c>
      <c r="AE218" s="85" t="s">
        <v>1421</v>
      </c>
      <c r="AF218" s="83" t="s">
        <v>927</v>
      </c>
      <c r="AG218" s="83" t="s">
        <v>716</v>
      </c>
      <c r="AH218" s="83"/>
      <c r="AI218" s="83" t="s">
        <v>2307</v>
      </c>
      <c r="AJ218" s="87">
        <v>43419.65042824074</v>
      </c>
      <c r="AK218" s="85" t="s">
        <v>2033</v>
      </c>
      <c r="AL218" s="85" t="s">
        <v>1421</v>
      </c>
      <c r="AM218" s="83">
        <v>183</v>
      </c>
      <c r="AN218" s="83">
        <v>4</v>
      </c>
      <c r="AO218" s="83">
        <v>86</v>
      </c>
      <c r="AP218" s="83"/>
      <c r="AQ218" s="83"/>
      <c r="AR218" s="83"/>
      <c r="AS218" s="83"/>
      <c r="AT218" s="83"/>
      <c r="AU218" s="83"/>
      <c r="AV218" s="83"/>
      <c r="AW218" s="83" t="str">
        <f>REPLACE(INDEX(GroupVertices[Group],MATCH(Vertices[[#This Row],[Vertex]],GroupVertices[Vertex],0)),1,1,"")</f>
        <v>1</v>
      </c>
      <c r="AX218" s="49">
        <v>0</v>
      </c>
      <c r="AY218" s="50">
        <v>0</v>
      </c>
      <c r="AZ218" s="49">
        <v>0</v>
      </c>
      <c r="BA218" s="50">
        <v>0</v>
      </c>
      <c r="BB218" s="49">
        <v>0</v>
      </c>
      <c r="BC218" s="50">
        <v>0</v>
      </c>
      <c r="BD218" s="49">
        <v>7</v>
      </c>
      <c r="BE218" s="50">
        <v>100</v>
      </c>
      <c r="BF218" s="49">
        <v>7</v>
      </c>
      <c r="BG218" s="49"/>
      <c r="BH218" s="49"/>
      <c r="BI218" s="49"/>
      <c r="BJ218" s="49"/>
      <c r="BK218" s="49" t="s">
        <v>3390</v>
      </c>
      <c r="BL218" s="49" t="s">
        <v>3390</v>
      </c>
      <c r="BM218" s="112" t="s">
        <v>3721</v>
      </c>
      <c r="BN218" s="112" t="s">
        <v>3721</v>
      </c>
      <c r="BO218" s="112" t="s">
        <v>4199</v>
      </c>
      <c r="BP218" s="112" t="s">
        <v>4199</v>
      </c>
      <c r="BQ218" s="2"/>
      <c r="BR218" s="3"/>
      <c r="BS218" s="3"/>
      <c r="BT218" s="3"/>
      <c r="BU218" s="3"/>
    </row>
    <row r="219" spans="1:73" ht="315">
      <c r="A219" s="69" t="s">
        <v>432</v>
      </c>
      <c r="B219" s="70"/>
      <c r="C219" s="70"/>
      <c r="D219" s="71">
        <v>300.16313213703097</v>
      </c>
      <c r="E219" s="73"/>
      <c r="F219" s="103" t="s">
        <v>2034</v>
      </c>
      <c r="G219" s="70"/>
      <c r="H219" s="51" t="s">
        <v>928</v>
      </c>
      <c r="I219" s="75"/>
      <c r="J219" s="75"/>
      <c r="K219" s="51" t="s">
        <v>928</v>
      </c>
      <c r="L219" s="78">
        <v>77.56429444486018</v>
      </c>
      <c r="M219" s="79">
        <v>1813.8802490234375</v>
      </c>
      <c r="N219" s="79">
        <v>3792.97314453125</v>
      </c>
      <c r="O219" s="80"/>
      <c r="P219" s="81"/>
      <c r="Q219" s="81"/>
      <c r="R219" s="89"/>
      <c r="S219" s="49">
        <v>1</v>
      </c>
      <c r="T219" s="49">
        <v>1</v>
      </c>
      <c r="U219" s="50">
        <v>0</v>
      </c>
      <c r="V219" s="50">
        <v>0</v>
      </c>
      <c r="W219" s="50">
        <v>0.002</v>
      </c>
      <c r="X219" s="50">
        <v>0.999999</v>
      </c>
      <c r="Y219" s="50">
        <v>0</v>
      </c>
      <c r="Z219" s="50" t="s">
        <v>2322</v>
      </c>
      <c r="AA219" s="76">
        <v>219</v>
      </c>
      <c r="AB219" s="76"/>
      <c r="AC219" s="77"/>
      <c r="AD219" s="83" t="s">
        <v>1824</v>
      </c>
      <c r="AE219" s="85" t="s">
        <v>1422</v>
      </c>
      <c r="AF219" s="83" t="s">
        <v>928</v>
      </c>
      <c r="AG219" s="83" t="s">
        <v>716</v>
      </c>
      <c r="AH219" s="83"/>
      <c r="AI219" s="83" t="s">
        <v>2307</v>
      </c>
      <c r="AJ219" s="87">
        <v>43419.979166666664</v>
      </c>
      <c r="AK219" s="85" t="s">
        <v>2034</v>
      </c>
      <c r="AL219" s="85" t="s">
        <v>1422</v>
      </c>
      <c r="AM219" s="83">
        <v>630</v>
      </c>
      <c r="AN219" s="83">
        <v>71</v>
      </c>
      <c r="AO219" s="83">
        <v>907</v>
      </c>
      <c r="AP219" s="83"/>
      <c r="AQ219" s="83"/>
      <c r="AR219" s="83"/>
      <c r="AS219" s="83"/>
      <c r="AT219" s="83"/>
      <c r="AU219" s="83"/>
      <c r="AV219" s="83"/>
      <c r="AW219" s="83" t="str">
        <f>REPLACE(INDEX(GroupVertices[Group],MATCH(Vertices[[#This Row],[Vertex]],GroupVertices[Vertex],0)),1,1,"")</f>
        <v>1</v>
      </c>
      <c r="AX219" s="49">
        <v>2</v>
      </c>
      <c r="AY219" s="50">
        <v>11.764705882352942</v>
      </c>
      <c r="AZ219" s="49">
        <v>0</v>
      </c>
      <c r="BA219" s="50">
        <v>0</v>
      </c>
      <c r="BB219" s="49">
        <v>0</v>
      </c>
      <c r="BC219" s="50">
        <v>0</v>
      </c>
      <c r="BD219" s="49">
        <v>15</v>
      </c>
      <c r="BE219" s="50">
        <v>88.23529411764706</v>
      </c>
      <c r="BF219" s="49">
        <v>17</v>
      </c>
      <c r="BG219" s="49"/>
      <c r="BH219" s="49"/>
      <c r="BI219" s="49"/>
      <c r="BJ219" s="49"/>
      <c r="BK219" s="49" t="s">
        <v>3390</v>
      </c>
      <c r="BL219" s="49" t="s">
        <v>3390</v>
      </c>
      <c r="BM219" s="112" t="s">
        <v>3722</v>
      </c>
      <c r="BN219" s="112" t="s">
        <v>3722</v>
      </c>
      <c r="BO219" s="112" t="s">
        <v>4200</v>
      </c>
      <c r="BP219" s="112" t="s">
        <v>4200</v>
      </c>
      <c r="BQ219" s="2"/>
      <c r="BR219" s="3"/>
      <c r="BS219" s="3"/>
      <c r="BT219" s="3"/>
      <c r="BU219" s="3"/>
    </row>
    <row r="220" spans="1:73" ht="15">
      <c r="A220" s="69" t="s">
        <v>433</v>
      </c>
      <c r="B220" s="70"/>
      <c r="C220" s="70"/>
      <c r="D220" s="71">
        <v>244.69820554649266</v>
      </c>
      <c r="E220" s="73"/>
      <c r="F220" s="103" t="s">
        <v>2035</v>
      </c>
      <c r="G220" s="70"/>
      <c r="H220" s="74" t="s">
        <v>929</v>
      </c>
      <c r="I220" s="75"/>
      <c r="J220" s="75"/>
      <c r="K220" s="74" t="s">
        <v>929</v>
      </c>
      <c r="L220" s="78">
        <v>35.167128139888746</v>
      </c>
      <c r="M220" s="79">
        <v>3687.774169921875</v>
      </c>
      <c r="N220" s="79">
        <v>6688.63720703125</v>
      </c>
      <c r="O220" s="80"/>
      <c r="P220" s="81"/>
      <c r="Q220" s="81"/>
      <c r="R220" s="89"/>
      <c r="S220" s="49">
        <v>1</v>
      </c>
      <c r="T220" s="49">
        <v>1</v>
      </c>
      <c r="U220" s="50">
        <v>0</v>
      </c>
      <c r="V220" s="50">
        <v>0</v>
      </c>
      <c r="W220" s="50">
        <v>0.002</v>
      </c>
      <c r="X220" s="50">
        <v>0.999999</v>
      </c>
      <c r="Y220" s="50">
        <v>0</v>
      </c>
      <c r="Z220" s="50" t="s">
        <v>2322</v>
      </c>
      <c r="AA220" s="76">
        <v>220</v>
      </c>
      <c r="AB220" s="76"/>
      <c r="AC220" s="77"/>
      <c r="AD220" s="83" t="s">
        <v>1824</v>
      </c>
      <c r="AE220" s="85" t="s">
        <v>1423</v>
      </c>
      <c r="AF220" s="83" t="s">
        <v>929</v>
      </c>
      <c r="AG220" s="83" t="s">
        <v>716</v>
      </c>
      <c r="AH220" s="83"/>
      <c r="AI220" s="83" t="s">
        <v>2307</v>
      </c>
      <c r="AJ220" s="87">
        <v>43420.60417824074</v>
      </c>
      <c r="AK220" s="85" t="s">
        <v>2035</v>
      </c>
      <c r="AL220" s="85" t="s">
        <v>1423</v>
      </c>
      <c r="AM220" s="83">
        <v>290</v>
      </c>
      <c r="AN220" s="83">
        <v>34</v>
      </c>
      <c r="AO220" s="83">
        <v>191</v>
      </c>
      <c r="AP220" s="83"/>
      <c r="AQ220" s="83"/>
      <c r="AR220" s="83"/>
      <c r="AS220" s="83"/>
      <c r="AT220" s="83"/>
      <c r="AU220" s="83"/>
      <c r="AV220" s="83"/>
      <c r="AW220" s="83" t="str">
        <f>REPLACE(INDEX(GroupVertices[Group],MATCH(Vertices[[#This Row],[Vertex]],GroupVertices[Vertex],0)),1,1,"")</f>
        <v>1</v>
      </c>
      <c r="AX220" s="49">
        <v>1</v>
      </c>
      <c r="AY220" s="50">
        <v>3.0303030303030303</v>
      </c>
      <c r="AZ220" s="49">
        <v>0</v>
      </c>
      <c r="BA220" s="50">
        <v>0</v>
      </c>
      <c r="BB220" s="49">
        <v>0</v>
      </c>
      <c r="BC220" s="50">
        <v>0</v>
      </c>
      <c r="BD220" s="49">
        <v>32</v>
      </c>
      <c r="BE220" s="50">
        <v>96.96969696969697</v>
      </c>
      <c r="BF220" s="49">
        <v>33</v>
      </c>
      <c r="BG220" s="49"/>
      <c r="BH220" s="49"/>
      <c r="BI220" s="49"/>
      <c r="BJ220" s="49"/>
      <c r="BK220" s="49" t="s">
        <v>3391</v>
      </c>
      <c r="BL220" s="49" t="s">
        <v>3391</v>
      </c>
      <c r="BM220" s="112" t="s">
        <v>3723</v>
      </c>
      <c r="BN220" s="112" t="s">
        <v>3723</v>
      </c>
      <c r="BO220" s="112" t="s">
        <v>4201</v>
      </c>
      <c r="BP220" s="112" t="s">
        <v>4201</v>
      </c>
      <c r="BQ220" s="2"/>
      <c r="BR220" s="3"/>
      <c r="BS220" s="3"/>
      <c r="BT220" s="3"/>
      <c r="BU220" s="3"/>
    </row>
    <row r="221" spans="1:73" ht="409.5">
      <c r="A221" s="69" t="s">
        <v>434</v>
      </c>
      <c r="B221" s="70"/>
      <c r="C221" s="70"/>
      <c r="D221" s="71">
        <v>237.0309951060359</v>
      </c>
      <c r="E221" s="73"/>
      <c r="F221" s="103" t="s">
        <v>2036</v>
      </c>
      <c r="G221" s="70"/>
      <c r="H221" s="51" t="s">
        <v>930</v>
      </c>
      <c r="I221" s="75"/>
      <c r="J221" s="75"/>
      <c r="K221" s="51" t="s">
        <v>930</v>
      </c>
      <c r="L221" s="78">
        <v>29.306343385966226</v>
      </c>
      <c r="M221" s="79">
        <v>7060.783203125</v>
      </c>
      <c r="N221" s="79">
        <v>7653.85888671875</v>
      </c>
      <c r="O221" s="80"/>
      <c r="P221" s="81"/>
      <c r="Q221" s="81"/>
      <c r="R221" s="89"/>
      <c r="S221" s="49">
        <v>1</v>
      </c>
      <c r="T221" s="49">
        <v>1</v>
      </c>
      <c r="U221" s="50">
        <v>0</v>
      </c>
      <c r="V221" s="50">
        <v>0</v>
      </c>
      <c r="W221" s="50">
        <v>0.002</v>
      </c>
      <c r="X221" s="50">
        <v>0.999999</v>
      </c>
      <c r="Y221" s="50">
        <v>0</v>
      </c>
      <c r="Z221" s="50" t="s">
        <v>2322</v>
      </c>
      <c r="AA221" s="76">
        <v>221</v>
      </c>
      <c r="AB221" s="76"/>
      <c r="AC221" s="77"/>
      <c r="AD221" s="83" t="s">
        <v>1824</v>
      </c>
      <c r="AE221" s="85" t="s">
        <v>1424</v>
      </c>
      <c r="AF221" s="83" t="s">
        <v>930</v>
      </c>
      <c r="AG221" s="83" t="s">
        <v>716</v>
      </c>
      <c r="AH221" s="83"/>
      <c r="AI221" s="83" t="s">
        <v>2307</v>
      </c>
      <c r="AJ221" s="87">
        <v>43420.739583333336</v>
      </c>
      <c r="AK221" s="85" t="s">
        <v>2036</v>
      </c>
      <c r="AL221" s="85" t="s">
        <v>1424</v>
      </c>
      <c r="AM221" s="83">
        <v>243</v>
      </c>
      <c r="AN221" s="83">
        <v>14</v>
      </c>
      <c r="AO221" s="83">
        <v>350</v>
      </c>
      <c r="AP221" s="83"/>
      <c r="AQ221" s="83"/>
      <c r="AR221" s="83"/>
      <c r="AS221" s="83"/>
      <c r="AT221" s="83"/>
      <c r="AU221" s="83"/>
      <c r="AV221" s="83"/>
      <c r="AW221" s="83" t="str">
        <f>REPLACE(INDEX(GroupVertices[Group],MATCH(Vertices[[#This Row],[Vertex]],GroupVertices[Vertex],0)),1,1,"")</f>
        <v>1</v>
      </c>
      <c r="AX221" s="49">
        <v>0</v>
      </c>
      <c r="AY221" s="50">
        <v>0</v>
      </c>
      <c r="AZ221" s="49">
        <v>0</v>
      </c>
      <c r="BA221" s="50">
        <v>0</v>
      </c>
      <c r="BB221" s="49">
        <v>0</v>
      </c>
      <c r="BC221" s="50">
        <v>0</v>
      </c>
      <c r="BD221" s="49">
        <v>32</v>
      </c>
      <c r="BE221" s="50">
        <v>100</v>
      </c>
      <c r="BF221" s="49">
        <v>32</v>
      </c>
      <c r="BG221" s="49"/>
      <c r="BH221" s="49"/>
      <c r="BI221" s="49"/>
      <c r="BJ221" s="49"/>
      <c r="BK221" s="49" t="s">
        <v>3389</v>
      </c>
      <c r="BL221" s="49" t="s">
        <v>3389</v>
      </c>
      <c r="BM221" s="112" t="s">
        <v>3724</v>
      </c>
      <c r="BN221" s="112" t="s">
        <v>3724</v>
      </c>
      <c r="BO221" s="112" t="s">
        <v>4202</v>
      </c>
      <c r="BP221" s="112" t="s">
        <v>4202</v>
      </c>
      <c r="BQ221" s="2"/>
      <c r="BR221" s="3"/>
      <c r="BS221" s="3"/>
      <c r="BT221" s="3"/>
      <c r="BU221" s="3"/>
    </row>
    <row r="222" spans="1:73" ht="409.5">
      <c r="A222" s="69" t="s">
        <v>435</v>
      </c>
      <c r="B222" s="70"/>
      <c r="C222" s="70"/>
      <c r="D222" s="71">
        <v>437.6835236541599</v>
      </c>
      <c r="E222" s="73"/>
      <c r="F222" s="103" t="s">
        <v>2037</v>
      </c>
      <c r="G222" s="70"/>
      <c r="H222" s="51" t="s">
        <v>931</v>
      </c>
      <c r="I222" s="75"/>
      <c r="J222" s="75"/>
      <c r="K222" s="51" t="s">
        <v>931</v>
      </c>
      <c r="L222" s="78">
        <v>182.6843273715982</v>
      </c>
      <c r="M222" s="79">
        <v>689.5440063476562</v>
      </c>
      <c r="N222" s="79">
        <v>1862.5308837890625</v>
      </c>
      <c r="O222" s="80"/>
      <c r="P222" s="81"/>
      <c r="Q222" s="81"/>
      <c r="R222" s="89"/>
      <c r="S222" s="49">
        <v>1</v>
      </c>
      <c r="T222" s="49">
        <v>1</v>
      </c>
      <c r="U222" s="50">
        <v>0</v>
      </c>
      <c r="V222" s="50">
        <v>0</v>
      </c>
      <c r="W222" s="50">
        <v>0.002</v>
      </c>
      <c r="X222" s="50">
        <v>0.999999</v>
      </c>
      <c r="Y222" s="50">
        <v>0</v>
      </c>
      <c r="Z222" s="50" t="s">
        <v>2322</v>
      </c>
      <c r="AA222" s="76">
        <v>222</v>
      </c>
      <c r="AB222" s="76"/>
      <c r="AC222" s="77"/>
      <c r="AD222" s="83" t="s">
        <v>1824</v>
      </c>
      <c r="AE222" s="85" t="s">
        <v>1425</v>
      </c>
      <c r="AF222" s="83" t="s">
        <v>931</v>
      </c>
      <c r="AG222" s="83" t="s">
        <v>716</v>
      </c>
      <c r="AH222" s="83"/>
      <c r="AI222" s="83" t="s">
        <v>2307</v>
      </c>
      <c r="AJ222" s="87">
        <v>43420.85020833334</v>
      </c>
      <c r="AK222" s="85" t="s">
        <v>2037</v>
      </c>
      <c r="AL222" s="85" t="s">
        <v>1425</v>
      </c>
      <c r="AM222" s="83">
        <v>1473</v>
      </c>
      <c r="AN222" s="83">
        <v>105</v>
      </c>
      <c r="AO222" s="83">
        <v>848</v>
      </c>
      <c r="AP222" s="83"/>
      <c r="AQ222" s="83"/>
      <c r="AR222" s="83"/>
      <c r="AS222" s="83"/>
      <c r="AT222" s="83"/>
      <c r="AU222" s="83"/>
      <c r="AV222" s="83"/>
      <c r="AW222" s="83" t="str">
        <f>REPLACE(INDEX(GroupVertices[Group],MATCH(Vertices[[#This Row],[Vertex]],GroupVertices[Vertex],0)),1,1,"")</f>
        <v>1</v>
      </c>
      <c r="AX222" s="49">
        <v>0</v>
      </c>
      <c r="AY222" s="50">
        <v>0</v>
      </c>
      <c r="AZ222" s="49">
        <v>0</v>
      </c>
      <c r="BA222" s="50">
        <v>0</v>
      </c>
      <c r="BB222" s="49">
        <v>0</v>
      </c>
      <c r="BC222" s="50">
        <v>0</v>
      </c>
      <c r="BD222" s="49">
        <v>33</v>
      </c>
      <c r="BE222" s="50">
        <v>100</v>
      </c>
      <c r="BF222" s="49">
        <v>33</v>
      </c>
      <c r="BG222" s="49"/>
      <c r="BH222" s="49"/>
      <c r="BI222" s="49"/>
      <c r="BJ222" s="49"/>
      <c r="BK222" s="49" t="s">
        <v>3390</v>
      </c>
      <c r="BL222" s="49" t="s">
        <v>3390</v>
      </c>
      <c r="BM222" s="112" t="s">
        <v>3725</v>
      </c>
      <c r="BN222" s="112" t="s">
        <v>3725</v>
      </c>
      <c r="BO222" s="112" t="s">
        <v>4203</v>
      </c>
      <c r="BP222" s="112" t="s">
        <v>4203</v>
      </c>
      <c r="BQ222" s="2"/>
      <c r="BR222" s="3"/>
      <c r="BS222" s="3"/>
      <c r="BT222" s="3"/>
      <c r="BU222" s="3"/>
    </row>
    <row r="223" spans="1:73" ht="409.5">
      <c r="A223" s="69" t="s">
        <v>436</v>
      </c>
      <c r="B223" s="70"/>
      <c r="C223" s="70"/>
      <c r="D223" s="71">
        <v>233.44208809135398</v>
      </c>
      <c r="E223" s="73"/>
      <c r="F223" s="103" t="s">
        <v>2038</v>
      </c>
      <c r="G223" s="70"/>
      <c r="H223" s="51" t="s">
        <v>932</v>
      </c>
      <c r="I223" s="75"/>
      <c r="J223" s="75"/>
      <c r="K223" s="51" t="s">
        <v>932</v>
      </c>
      <c r="L223" s="78">
        <v>26.56299733093866</v>
      </c>
      <c r="M223" s="79">
        <v>1439.1015625</v>
      </c>
      <c r="N223" s="79">
        <v>7653.85888671875</v>
      </c>
      <c r="O223" s="80"/>
      <c r="P223" s="81"/>
      <c r="Q223" s="81"/>
      <c r="R223" s="89"/>
      <c r="S223" s="49">
        <v>1</v>
      </c>
      <c r="T223" s="49">
        <v>1</v>
      </c>
      <c r="U223" s="50">
        <v>0</v>
      </c>
      <c r="V223" s="50">
        <v>0</v>
      </c>
      <c r="W223" s="50">
        <v>0.002</v>
      </c>
      <c r="X223" s="50">
        <v>0.999999</v>
      </c>
      <c r="Y223" s="50">
        <v>0</v>
      </c>
      <c r="Z223" s="50" t="s">
        <v>2322</v>
      </c>
      <c r="AA223" s="76">
        <v>223</v>
      </c>
      <c r="AB223" s="76"/>
      <c r="AC223" s="77"/>
      <c r="AD223" s="83" t="s">
        <v>1824</v>
      </c>
      <c r="AE223" s="85" t="s">
        <v>1426</v>
      </c>
      <c r="AF223" s="83" t="s">
        <v>932</v>
      </c>
      <c r="AG223" s="83" t="s">
        <v>716</v>
      </c>
      <c r="AH223" s="83"/>
      <c r="AI223" s="83" t="s">
        <v>2307</v>
      </c>
      <c r="AJ223" s="87">
        <v>43421.208969907406</v>
      </c>
      <c r="AK223" s="85" t="s">
        <v>2038</v>
      </c>
      <c r="AL223" s="85" t="s">
        <v>1426</v>
      </c>
      <c r="AM223" s="83">
        <v>221</v>
      </c>
      <c r="AN223" s="83">
        <v>15</v>
      </c>
      <c r="AO223" s="83">
        <v>185</v>
      </c>
      <c r="AP223" s="83"/>
      <c r="AQ223" s="83"/>
      <c r="AR223" s="83"/>
      <c r="AS223" s="83"/>
      <c r="AT223" s="83"/>
      <c r="AU223" s="83"/>
      <c r="AV223" s="83"/>
      <c r="AW223" s="83" t="str">
        <f>REPLACE(INDEX(GroupVertices[Group],MATCH(Vertices[[#This Row],[Vertex]],GroupVertices[Vertex],0)),1,1,"")</f>
        <v>1</v>
      </c>
      <c r="AX223" s="49">
        <v>1</v>
      </c>
      <c r="AY223" s="50">
        <v>2.7777777777777777</v>
      </c>
      <c r="AZ223" s="49">
        <v>0</v>
      </c>
      <c r="BA223" s="50">
        <v>0</v>
      </c>
      <c r="BB223" s="49">
        <v>0</v>
      </c>
      <c r="BC223" s="50">
        <v>0</v>
      </c>
      <c r="BD223" s="49">
        <v>35</v>
      </c>
      <c r="BE223" s="50">
        <v>97.22222222222223</v>
      </c>
      <c r="BF223" s="49">
        <v>36</v>
      </c>
      <c r="BG223" s="49"/>
      <c r="BH223" s="49"/>
      <c r="BI223" s="49"/>
      <c r="BJ223" s="49"/>
      <c r="BK223" s="49" t="s">
        <v>3463</v>
      </c>
      <c r="BL223" s="49" t="s">
        <v>3463</v>
      </c>
      <c r="BM223" s="112" t="s">
        <v>3726</v>
      </c>
      <c r="BN223" s="112" t="s">
        <v>3726</v>
      </c>
      <c r="BO223" s="112" t="s">
        <v>4204</v>
      </c>
      <c r="BP223" s="112" t="s">
        <v>4204</v>
      </c>
      <c r="BQ223" s="2"/>
      <c r="BR223" s="3"/>
      <c r="BS223" s="3"/>
      <c r="BT223" s="3"/>
      <c r="BU223" s="3"/>
    </row>
    <row r="224" spans="1:73" ht="15">
      <c r="A224" s="69" t="s">
        <v>437</v>
      </c>
      <c r="B224" s="70"/>
      <c r="C224" s="70"/>
      <c r="D224" s="71">
        <v>229.69004893964112</v>
      </c>
      <c r="E224" s="73"/>
      <c r="F224" s="103" t="s">
        <v>2039</v>
      </c>
      <c r="G224" s="70"/>
      <c r="H224" s="74" t="s">
        <v>933</v>
      </c>
      <c r="I224" s="75"/>
      <c r="J224" s="75"/>
      <c r="K224" s="74" t="s">
        <v>933</v>
      </c>
      <c r="L224" s="78">
        <v>23.694953727955298</v>
      </c>
      <c r="M224" s="79">
        <v>4437.33154296875</v>
      </c>
      <c r="N224" s="79">
        <v>8136.46875</v>
      </c>
      <c r="O224" s="80"/>
      <c r="P224" s="81"/>
      <c r="Q224" s="81"/>
      <c r="R224" s="89"/>
      <c r="S224" s="49">
        <v>1</v>
      </c>
      <c r="T224" s="49">
        <v>1</v>
      </c>
      <c r="U224" s="50">
        <v>0</v>
      </c>
      <c r="V224" s="50">
        <v>0</v>
      </c>
      <c r="W224" s="50">
        <v>0.002</v>
      </c>
      <c r="X224" s="50">
        <v>0.999999</v>
      </c>
      <c r="Y224" s="50">
        <v>0</v>
      </c>
      <c r="Z224" s="50" t="s">
        <v>2322</v>
      </c>
      <c r="AA224" s="76">
        <v>224</v>
      </c>
      <c r="AB224" s="76"/>
      <c r="AC224" s="77"/>
      <c r="AD224" s="83" t="s">
        <v>1824</v>
      </c>
      <c r="AE224" s="85" t="s">
        <v>1427</v>
      </c>
      <c r="AF224" s="83" t="s">
        <v>933</v>
      </c>
      <c r="AG224" s="83" t="s">
        <v>716</v>
      </c>
      <c r="AH224" s="83"/>
      <c r="AI224" s="83" t="s">
        <v>2307</v>
      </c>
      <c r="AJ224" s="87">
        <v>43421.260416666664</v>
      </c>
      <c r="AK224" s="85" t="s">
        <v>2039</v>
      </c>
      <c r="AL224" s="85" t="s">
        <v>1427</v>
      </c>
      <c r="AM224" s="83">
        <v>198</v>
      </c>
      <c r="AN224" s="83">
        <v>6</v>
      </c>
      <c r="AO224" s="83">
        <v>107</v>
      </c>
      <c r="AP224" s="83"/>
      <c r="AQ224" s="83"/>
      <c r="AR224" s="83"/>
      <c r="AS224" s="83"/>
      <c r="AT224" s="83"/>
      <c r="AU224" s="83"/>
      <c r="AV224" s="83"/>
      <c r="AW224" s="83" t="str">
        <f>REPLACE(INDEX(GroupVertices[Group],MATCH(Vertices[[#This Row],[Vertex]],GroupVertices[Vertex],0)),1,1,"")</f>
        <v>1</v>
      </c>
      <c r="AX224" s="49">
        <v>0</v>
      </c>
      <c r="AY224" s="50">
        <v>0</v>
      </c>
      <c r="AZ224" s="49">
        <v>1</v>
      </c>
      <c r="BA224" s="50">
        <v>6.25</v>
      </c>
      <c r="BB224" s="49">
        <v>0</v>
      </c>
      <c r="BC224" s="50">
        <v>0</v>
      </c>
      <c r="BD224" s="49">
        <v>15</v>
      </c>
      <c r="BE224" s="50">
        <v>93.75</v>
      </c>
      <c r="BF224" s="49">
        <v>16</v>
      </c>
      <c r="BG224" s="49"/>
      <c r="BH224" s="49"/>
      <c r="BI224" s="49"/>
      <c r="BJ224" s="49"/>
      <c r="BK224" s="49" t="s">
        <v>3393</v>
      </c>
      <c r="BL224" s="49" t="s">
        <v>3393</v>
      </c>
      <c r="BM224" s="112" t="s">
        <v>3727</v>
      </c>
      <c r="BN224" s="112" t="s">
        <v>3727</v>
      </c>
      <c r="BO224" s="112" t="s">
        <v>4205</v>
      </c>
      <c r="BP224" s="112" t="s">
        <v>4205</v>
      </c>
      <c r="BQ224" s="2"/>
      <c r="BR224" s="3"/>
      <c r="BS224" s="3"/>
      <c r="BT224" s="3"/>
      <c r="BU224" s="3"/>
    </row>
    <row r="225" spans="1:73" ht="409.5">
      <c r="A225" s="69" t="s">
        <v>438</v>
      </c>
      <c r="B225" s="70"/>
      <c r="C225" s="70"/>
      <c r="D225" s="71">
        <v>320.0652528548124</v>
      </c>
      <c r="E225" s="73"/>
      <c r="F225" s="103" t="s">
        <v>2040</v>
      </c>
      <c r="G225" s="70"/>
      <c r="H225" s="51" t="s">
        <v>934</v>
      </c>
      <c r="I225" s="75"/>
      <c r="J225" s="75"/>
      <c r="K225" s="51" t="s">
        <v>934</v>
      </c>
      <c r="L225" s="78">
        <v>92.77739529546758</v>
      </c>
      <c r="M225" s="79">
        <v>3312.99560546875</v>
      </c>
      <c r="N225" s="79">
        <v>3310.36279296875</v>
      </c>
      <c r="O225" s="80"/>
      <c r="P225" s="81"/>
      <c r="Q225" s="81"/>
      <c r="R225" s="89"/>
      <c r="S225" s="49">
        <v>1</v>
      </c>
      <c r="T225" s="49">
        <v>1</v>
      </c>
      <c r="U225" s="50">
        <v>0</v>
      </c>
      <c r="V225" s="50">
        <v>0</v>
      </c>
      <c r="W225" s="50">
        <v>0.002</v>
      </c>
      <c r="X225" s="50">
        <v>0.999999</v>
      </c>
      <c r="Y225" s="50">
        <v>0</v>
      </c>
      <c r="Z225" s="50" t="s">
        <v>2322</v>
      </c>
      <c r="AA225" s="76">
        <v>225</v>
      </c>
      <c r="AB225" s="76"/>
      <c r="AC225" s="77"/>
      <c r="AD225" s="83" t="s">
        <v>1824</v>
      </c>
      <c r="AE225" s="85" t="s">
        <v>1428</v>
      </c>
      <c r="AF225" s="83" t="s">
        <v>934</v>
      </c>
      <c r="AG225" s="83" t="s">
        <v>716</v>
      </c>
      <c r="AH225" s="83"/>
      <c r="AI225" s="83" t="s">
        <v>2307</v>
      </c>
      <c r="AJ225" s="87">
        <v>43421.50608796296</v>
      </c>
      <c r="AK225" s="85" t="s">
        <v>2040</v>
      </c>
      <c r="AL225" s="85" t="s">
        <v>1428</v>
      </c>
      <c r="AM225" s="83">
        <v>752</v>
      </c>
      <c r="AN225" s="83">
        <v>66</v>
      </c>
      <c r="AO225" s="83">
        <v>511</v>
      </c>
      <c r="AP225" s="83"/>
      <c r="AQ225" s="83"/>
      <c r="AR225" s="83"/>
      <c r="AS225" s="83"/>
      <c r="AT225" s="83"/>
      <c r="AU225" s="83"/>
      <c r="AV225" s="83"/>
      <c r="AW225" s="83" t="str">
        <f>REPLACE(INDEX(GroupVertices[Group],MATCH(Vertices[[#This Row],[Vertex]],GroupVertices[Vertex],0)),1,1,"")</f>
        <v>1</v>
      </c>
      <c r="AX225" s="49">
        <v>5</v>
      </c>
      <c r="AY225" s="50">
        <v>8.620689655172415</v>
      </c>
      <c r="AZ225" s="49">
        <v>3</v>
      </c>
      <c r="BA225" s="50">
        <v>5.172413793103448</v>
      </c>
      <c r="BB225" s="49">
        <v>0</v>
      </c>
      <c r="BC225" s="50">
        <v>0</v>
      </c>
      <c r="BD225" s="49">
        <v>50</v>
      </c>
      <c r="BE225" s="50">
        <v>86.20689655172414</v>
      </c>
      <c r="BF225" s="49">
        <v>58</v>
      </c>
      <c r="BG225" s="49"/>
      <c r="BH225" s="49"/>
      <c r="BI225" s="49"/>
      <c r="BJ225" s="49"/>
      <c r="BK225" s="49" t="s">
        <v>3390</v>
      </c>
      <c r="BL225" s="49" t="s">
        <v>3390</v>
      </c>
      <c r="BM225" s="112" t="s">
        <v>3728</v>
      </c>
      <c r="BN225" s="112" t="s">
        <v>3728</v>
      </c>
      <c r="BO225" s="112" t="s">
        <v>4206</v>
      </c>
      <c r="BP225" s="112" t="s">
        <v>4206</v>
      </c>
      <c r="BQ225" s="2"/>
      <c r="BR225" s="3"/>
      <c r="BS225" s="3"/>
      <c r="BT225" s="3"/>
      <c r="BU225" s="3"/>
    </row>
    <row r="226" spans="1:73" ht="409.5">
      <c r="A226" s="69" t="s">
        <v>439</v>
      </c>
      <c r="B226" s="70"/>
      <c r="C226" s="70"/>
      <c r="D226" s="71">
        <v>532.626427406199</v>
      </c>
      <c r="E226" s="73"/>
      <c r="F226" s="103" t="s">
        <v>2041</v>
      </c>
      <c r="G226" s="70"/>
      <c r="H226" s="51" t="s">
        <v>935</v>
      </c>
      <c r="I226" s="75"/>
      <c r="J226" s="75"/>
      <c r="K226" s="51" t="s">
        <v>935</v>
      </c>
      <c r="L226" s="78">
        <v>255.25830028187283</v>
      </c>
      <c r="M226" s="79">
        <v>1439.1015625</v>
      </c>
      <c r="N226" s="79">
        <v>1379.9197998046875</v>
      </c>
      <c r="O226" s="80"/>
      <c r="P226" s="81"/>
      <c r="Q226" s="81"/>
      <c r="R226" s="89"/>
      <c r="S226" s="49">
        <v>1</v>
      </c>
      <c r="T226" s="49">
        <v>1</v>
      </c>
      <c r="U226" s="50">
        <v>0</v>
      </c>
      <c r="V226" s="50">
        <v>0</v>
      </c>
      <c r="W226" s="50">
        <v>0.002</v>
      </c>
      <c r="X226" s="50">
        <v>0.999999</v>
      </c>
      <c r="Y226" s="50">
        <v>0</v>
      </c>
      <c r="Z226" s="50" t="s">
        <v>2322</v>
      </c>
      <c r="AA226" s="76">
        <v>226</v>
      </c>
      <c r="AB226" s="76"/>
      <c r="AC226" s="77"/>
      <c r="AD226" s="83" t="s">
        <v>1824</v>
      </c>
      <c r="AE226" s="85" t="s">
        <v>1429</v>
      </c>
      <c r="AF226" s="83" t="s">
        <v>935</v>
      </c>
      <c r="AG226" s="83" t="s">
        <v>716</v>
      </c>
      <c r="AH226" s="83"/>
      <c r="AI226" s="83" t="s">
        <v>2307</v>
      </c>
      <c r="AJ226" s="87">
        <v>43421.750243055554</v>
      </c>
      <c r="AK226" s="85" t="s">
        <v>2041</v>
      </c>
      <c r="AL226" s="85" t="s">
        <v>1429</v>
      </c>
      <c r="AM226" s="83">
        <v>2055</v>
      </c>
      <c r="AN226" s="83">
        <v>119</v>
      </c>
      <c r="AO226" s="83">
        <v>3783</v>
      </c>
      <c r="AP226" s="83"/>
      <c r="AQ226" s="83"/>
      <c r="AR226" s="83"/>
      <c r="AS226" s="83"/>
      <c r="AT226" s="83"/>
      <c r="AU226" s="83"/>
      <c r="AV226" s="83"/>
      <c r="AW226" s="83" t="str">
        <f>REPLACE(INDEX(GroupVertices[Group],MATCH(Vertices[[#This Row],[Vertex]],GroupVertices[Vertex],0)),1,1,"")</f>
        <v>1</v>
      </c>
      <c r="AX226" s="49">
        <v>2</v>
      </c>
      <c r="AY226" s="50">
        <v>4.761904761904762</v>
      </c>
      <c r="AZ226" s="49">
        <v>1</v>
      </c>
      <c r="BA226" s="50">
        <v>2.380952380952381</v>
      </c>
      <c r="BB226" s="49">
        <v>0</v>
      </c>
      <c r="BC226" s="50">
        <v>0</v>
      </c>
      <c r="BD226" s="49">
        <v>39</v>
      </c>
      <c r="BE226" s="50">
        <v>92.85714285714286</v>
      </c>
      <c r="BF226" s="49">
        <v>42</v>
      </c>
      <c r="BG226" s="49"/>
      <c r="BH226" s="49"/>
      <c r="BI226" s="49"/>
      <c r="BJ226" s="49"/>
      <c r="BK226" s="49"/>
      <c r="BL226" s="49"/>
      <c r="BM226" s="112" t="s">
        <v>3729</v>
      </c>
      <c r="BN226" s="112" t="s">
        <v>3729</v>
      </c>
      <c r="BO226" s="112" t="s">
        <v>4207</v>
      </c>
      <c r="BP226" s="112" t="s">
        <v>4207</v>
      </c>
      <c r="BQ226" s="2"/>
      <c r="BR226" s="3"/>
      <c r="BS226" s="3"/>
      <c r="BT226" s="3"/>
      <c r="BU226" s="3"/>
    </row>
    <row r="227" spans="1:73" ht="409.5">
      <c r="A227" s="69" t="s">
        <v>440</v>
      </c>
      <c r="B227" s="70"/>
      <c r="C227" s="70"/>
      <c r="D227" s="71">
        <v>241.27243066884176</v>
      </c>
      <c r="E227" s="73"/>
      <c r="F227" s="103" t="s">
        <v>2042</v>
      </c>
      <c r="G227" s="70"/>
      <c r="H227" s="51" t="s">
        <v>936</v>
      </c>
      <c r="I227" s="75"/>
      <c r="J227" s="75"/>
      <c r="K227" s="51" t="s">
        <v>936</v>
      </c>
      <c r="L227" s="78">
        <v>32.54847963281698</v>
      </c>
      <c r="M227" s="79">
        <v>7435.56201171875</v>
      </c>
      <c r="N227" s="79">
        <v>7171.248046875</v>
      </c>
      <c r="O227" s="80"/>
      <c r="P227" s="81"/>
      <c r="Q227" s="81"/>
      <c r="R227" s="89"/>
      <c r="S227" s="49">
        <v>1</v>
      </c>
      <c r="T227" s="49">
        <v>1</v>
      </c>
      <c r="U227" s="50">
        <v>0</v>
      </c>
      <c r="V227" s="50">
        <v>0</v>
      </c>
      <c r="W227" s="50">
        <v>0.002</v>
      </c>
      <c r="X227" s="50">
        <v>0.999999</v>
      </c>
      <c r="Y227" s="50">
        <v>0</v>
      </c>
      <c r="Z227" s="50" t="s">
        <v>2322</v>
      </c>
      <c r="AA227" s="76">
        <v>227</v>
      </c>
      <c r="AB227" s="76"/>
      <c r="AC227" s="77"/>
      <c r="AD227" s="83" t="s">
        <v>1824</v>
      </c>
      <c r="AE227" s="85" t="s">
        <v>1430</v>
      </c>
      <c r="AF227" s="83" t="s">
        <v>936</v>
      </c>
      <c r="AG227" s="83" t="s">
        <v>716</v>
      </c>
      <c r="AH227" s="83"/>
      <c r="AI227" s="83" t="s">
        <v>2307</v>
      </c>
      <c r="AJ227" s="87">
        <v>43421.825</v>
      </c>
      <c r="AK227" s="85" t="s">
        <v>2042</v>
      </c>
      <c r="AL227" s="85" t="s">
        <v>1430</v>
      </c>
      <c r="AM227" s="83">
        <v>269</v>
      </c>
      <c r="AN227" s="83">
        <v>10</v>
      </c>
      <c r="AO227" s="83">
        <v>551</v>
      </c>
      <c r="AP227" s="83"/>
      <c r="AQ227" s="83"/>
      <c r="AR227" s="83"/>
      <c r="AS227" s="83"/>
      <c r="AT227" s="83"/>
      <c r="AU227" s="83"/>
      <c r="AV227" s="83"/>
      <c r="AW227" s="83" t="str">
        <f>REPLACE(INDEX(GroupVertices[Group],MATCH(Vertices[[#This Row],[Vertex]],GroupVertices[Vertex],0)),1,1,"")</f>
        <v>1</v>
      </c>
      <c r="AX227" s="49">
        <v>0</v>
      </c>
      <c r="AY227" s="50">
        <v>0</v>
      </c>
      <c r="AZ227" s="49">
        <v>1</v>
      </c>
      <c r="BA227" s="50">
        <v>3.7037037037037037</v>
      </c>
      <c r="BB227" s="49">
        <v>0</v>
      </c>
      <c r="BC227" s="50">
        <v>0</v>
      </c>
      <c r="BD227" s="49">
        <v>26</v>
      </c>
      <c r="BE227" s="50">
        <v>96.29629629629629</v>
      </c>
      <c r="BF227" s="49">
        <v>27</v>
      </c>
      <c r="BG227" s="49"/>
      <c r="BH227" s="49"/>
      <c r="BI227" s="49"/>
      <c r="BJ227" s="49"/>
      <c r="BK227" s="49"/>
      <c r="BL227" s="49"/>
      <c r="BM227" s="112" t="s">
        <v>3730</v>
      </c>
      <c r="BN227" s="112" t="s">
        <v>3730</v>
      </c>
      <c r="BO227" s="112" t="s">
        <v>4208</v>
      </c>
      <c r="BP227" s="112" t="s">
        <v>4208</v>
      </c>
      <c r="BQ227" s="2"/>
      <c r="BR227" s="3"/>
      <c r="BS227" s="3"/>
      <c r="BT227" s="3"/>
      <c r="BU227" s="3"/>
    </row>
    <row r="228" spans="1:73" ht="15">
      <c r="A228" s="69" t="s">
        <v>441</v>
      </c>
      <c r="B228" s="70"/>
      <c r="C228" s="70"/>
      <c r="D228" s="71">
        <v>545.1876019575857</v>
      </c>
      <c r="E228" s="73"/>
      <c r="F228" s="103" t="s">
        <v>2043</v>
      </c>
      <c r="G228" s="70"/>
      <c r="H228" s="74" t="s">
        <v>937</v>
      </c>
      <c r="I228" s="75"/>
      <c r="J228" s="75"/>
      <c r="K228" s="74" t="s">
        <v>937</v>
      </c>
      <c r="L228" s="78">
        <v>264.86001147446933</v>
      </c>
      <c r="M228" s="79">
        <v>2563.43798828125</v>
      </c>
      <c r="N228" s="79">
        <v>1379.9197998046875</v>
      </c>
      <c r="O228" s="80"/>
      <c r="P228" s="81"/>
      <c r="Q228" s="81"/>
      <c r="R228" s="89"/>
      <c r="S228" s="49">
        <v>1</v>
      </c>
      <c r="T228" s="49">
        <v>1</v>
      </c>
      <c r="U228" s="50">
        <v>0</v>
      </c>
      <c r="V228" s="50">
        <v>0</v>
      </c>
      <c r="W228" s="50">
        <v>0.002</v>
      </c>
      <c r="X228" s="50">
        <v>0.999999</v>
      </c>
      <c r="Y228" s="50">
        <v>0</v>
      </c>
      <c r="Z228" s="50" t="s">
        <v>2322</v>
      </c>
      <c r="AA228" s="76">
        <v>228</v>
      </c>
      <c r="AB228" s="76"/>
      <c r="AC228" s="77"/>
      <c r="AD228" s="83" t="s">
        <v>1824</v>
      </c>
      <c r="AE228" s="85" t="s">
        <v>1431</v>
      </c>
      <c r="AF228" s="83" t="s">
        <v>937</v>
      </c>
      <c r="AG228" s="83" t="s">
        <v>716</v>
      </c>
      <c r="AH228" s="83"/>
      <c r="AI228" s="83" t="s">
        <v>2307</v>
      </c>
      <c r="AJ228" s="87">
        <v>43422.270833333336</v>
      </c>
      <c r="AK228" s="85" t="s">
        <v>2043</v>
      </c>
      <c r="AL228" s="85" t="s">
        <v>1431</v>
      </c>
      <c r="AM228" s="83">
        <v>2132</v>
      </c>
      <c r="AN228" s="83">
        <v>80</v>
      </c>
      <c r="AO228" s="83">
        <v>979</v>
      </c>
      <c r="AP228" s="83"/>
      <c r="AQ228" s="83"/>
      <c r="AR228" s="83"/>
      <c r="AS228" s="83"/>
      <c r="AT228" s="83"/>
      <c r="AU228" s="83"/>
      <c r="AV228" s="83"/>
      <c r="AW228" s="83" t="str">
        <f>REPLACE(INDEX(GroupVertices[Group],MATCH(Vertices[[#This Row],[Vertex]],GroupVertices[Vertex],0)),1,1,"")</f>
        <v>1</v>
      </c>
      <c r="AX228" s="49">
        <v>1</v>
      </c>
      <c r="AY228" s="50">
        <v>7.142857142857143</v>
      </c>
      <c r="AZ228" s="49">
        <v>0</v>
      </c>
      <c r="BA228" s="50">
        <v>0</v>
      </c>
      <c r="BB228" s="49">
        <v>0</v>
      </c>
      <c r="BC228" s="50">
        <v>0</v>
      </c>
      <c r="BD228" s="49">
        <v>13</v>
      </c>
      <c r="BE228" s="50">
        <v>92.85714285714286</v>
      </c>
      <c r="BF228" s="49">
        <v>14</v>
      </c>
      <c r="BG228" s="49"/>
      <c r="BH228" s="49"/>
      <c r="BI228" s="49"/>
      <c r="BJ228" s="49"/>
      <c r="BK228" s="49" t="s">
        <v>3464</v>
      </c>
      <c r="BL228" s="49" t="s">
        <v>3464</v>
      </c>
      <c r="BM228" s="112" t="s">
        <v>3731</v>
      </c>
      <c r="BN228" s="112" t="s">
        <v>3731</v>
      </c>
      <c r="BO228" s="112" t="s">
        <v>4209</v>
      </c>
      <c r="BP228" s="112" t="s">
        <v>4209</v>
      </c>
      <c r="BQ228" s="2"/>
      <c r="BR228" s="3"/>
      <c r="BS228" s="3"/>
      <c r="BT228" s="3"/>
      <c r="BU228" s="3"/>
    </row>
    <row r="229" spans="1:73" ht="409.5">
      <c r="A229" s="69" t="s">
        <v>442</v>
      </c>
      <c r="B229" s="70"/>
      <c r="C229" s="70"/>
      <c r="D229" s="71">
        <v>371.28874388254485</v>
      </c>
      <c r="E229" s="73"/>
      <c r="F229" s="103" t="s">
        <v>2044</v>
      </c>
      <c r="G229" s="70"/>
      <c r="H229" s="51" t="s">
        <v>938</v>
      </c>
      <c r="I229" s="75"/>
      <c r="J229" s="75"/>
      <c r="K229" s="51" t="s">
        <v>938</v>
      </c>
      <c r="L229" s="78">
        <v>131.93242535358826</v>
      </c>
      <c r="M229" s="79">
        <v>314.76519775390625</v>
      </c>
      <c r="N229" s="79">
        <v>2345.14111328125</v>
      </c>
      <c r="O229" s="80"/>
      <c r="P229" s="81"/>
      <c r="Q229" s="81"/>
      <c r="R229" s="89"/>
      <c r="S229" s="49">
        <v>1</v>
      </c>
      <c r="T229" s="49">
        <v>1</v>
      </c>
      <c r="U229" s="50">
        <v>0</v>
      </c>
      <c r="V229" s="50">
        <v>0</v>
      </c>
      <c r="W229" s="50">
        <v>0.002</v>
      </c>
      <c r="X229" s="50">
        <v>0.999999</v>
      </c>
      <c r="Y229" s="50">
        <v>0</v>
      </c>
      <c r="Z229" s="50" t="s">
        <v>2322</v>
      </c>
      <c r="AA229" s="76">
        <v>229</v>
      </c>
      <c r="AB229" s="76"/>
      <c r="AC229" s="77"/>
      <c r="AD229" s="83" t="s">
        <v>1824</v>
      </c>
      <c r="AE229" s="85" t="s">
        <v>1432</v>
      </c>
      <c r="AF229" s="83" t="s">
        <v>938</v>
      </c>
      <c r="AG229" s="83" t="s">
        <v>716</v>
      </c>
      <c r="AH229" s="83"/>
      <c r="AI229" s="83" t="s">
        <v>2307</v>
      </c>
      <c r="AJ229" s="87">
        <v>43422.395520833335</v>
      </c>
      <c r="AK229" s="85" t="s">
        <v>2044</v>
      </c>
      <c r="AL229" s="85" t="s">
        <v>1432</v>
      </c>
      <c r="AM229" s="83">
        <v>1066</v>
      </c>
      <c r="AN229" s="83">
        <v>48</v>
      </c>
      <c r="AO229" s="83">
        <v>151</v>
      </c>
      <c r="AP229" s="83"/>
      <c r="AQ229" s="83"/>
      <c r="AR229" s="83"/>
      <c r="AS229" s="83"/>
      <c r="AT229" s="83"/>
      <c r="AU229" s="83"/>
      <c r="AV229" s="83"/>
      <c r="AW229" s="83" t="str">
        <f>REPLACE(INDEX(GroupVertices[Group],MATCH(Vertices[[#This Row],[Vertex]],GroupVertices[Vertex],0)),1,1,"")</f>
        <v>1</v>
      </c>
      <c r="AX229" s="49">
        <v>1</v>
      </c>
      <c r="AY229" s="50">
        <v>2.0833333333333335</v>
      </c>
      <c r="AZ229" s="49">
        <v>3</v>
      </c>
      <c r="BA229" s="50">
        <v>6.25</v>
      </c>
      <c r="BB229" s="49">
        <v>0</v>
      </c>
      <c r="BC229" s="50">
        <v>0</v>
      </c>
      <c r="BD229" s="49">
        <v>44</v>
      </c>
      <c r="BE229" s="50">
        <v>91.66666666666667</v>
      </c>
      <c r="BF229" s="49">
        <v>48</v>
      </c>
      <c r="BG229" s="49"/>
      <c r="BH229" s="49"/>
      <c r="BI229" s="49"/>
      <c r="BJ229" s="49"/>
      <c r="BK229" s="49"/>
      <c r="BL229" s="49"/>
      <c r="BM229" s="112" t="s">
        <v>3732</v>
      </c>
      <c r="BN229" s="112" t="s">
        <v>3732</v>
      </c>
      <c r="BO229" s="112" t="s">
        <v>4210</v>
      </c>
      <c r="BP229" s="112" t="s">
        <v>4210</v>
      </c>
      <c r="BQ229" s="2"/>
      <c r="BR229" s="3"/>
      <c r="BS229" s="3"/>
      <c r="BT229" s="3"/>
      <c r="BU229" s="3"/>
    </row>
    <row r="230" spans="1:73" ht="409.5">
      <c r="A230" s="69" t="s">
        <v>443</v>
      </c>
      <c r="B230" s="70"/>
      <c r="C230" s="70"/>
      <c r="D230" s="71">
        <v>280.9135399673736</v>
      </c>
      <c r="E230" s="73"/>
      <c r="F230" s="103" t="s">
        <v>2045</v>
      </c>
      <c r="G230" s="70"/>
      <c r="H230" s="51" t="s">
        <v>939</v>
      </c>
      <c r="I230" s="75"/>
      <c r="J230" s="75"/>
      <c r="K230" s="51" t="s">
        <v>939</v>
      </c>
      <c r="L230" s="78">
        <v>62.84998378607598</v>
      </c>
      <c r="M230" s="79">
        <v>7810.3408203125</v>
      </c>
      <c r="N230" s="79">
        <v>4758.1943359375</v>
      </c>
      <c r="O230" s="80"/>
      <c r="P230" s="81"/>
      <c r="Q230" s="81"/>
      <c r="R230" s="89"/>
      <c r="S230" s="49">
        <v>1</v>
      </c>
      <c r="T230" s="49">
        <v>1</v>
      </c>
      <c r="U230" s="50">
        <v>0</v>
      </c>
      <c r="V230" s="50">
        <v>0</v>
      </c>
      <c r="W230" s="50">
        <v>0.002</v>
      </c>
      <c r="X230" s="50">
        <v>0.999999</v>
      </c>
      <c r="Y230" s="50">
        <v>0</v>
      </c>
      <c r="Z230" s="50" t="s">
        <v>2322</v>
      </c>
      <c r="AA230" s="76">
        <v>230</v>
      </c>
      <c r="AB230" s="76"/>
      <c r="AC230" s="77"/>
      <c r="AD230" s="83" t="s">
        <v>1824</v>
      </c>
      <c r="AE230" s="85" t="s">
        <v>1433</v>
      </c>
      <c r="AF230" s="83" t="s">
        <v>939</v>
      </c>
      <c r="AG230" s="83" t="s">
        <v>716</v>
      </c>
      <c r="AH230" s="83"/>
      <c r="AI230" s="83" t="s">
        <v>2307</v>
      </c>
      <c r="AJ230" s="87">
        <v>43422.53706018518</v>
      </c>
      <c r="AK230" s="85" t="s">
        <v>2045</v>
      </c>
      <c r="AL230" s="85" t="s">
        <v>1433</v>
      </c>
      <c r="AM230" s="83">
        <v>512</v>
      </c>
      <c r="AN230" s="83">
        <v>43</v>
      </c>
      <c r="AO230" s="83">
        <v>813</v>
      </c>
      <c r="AP230" s="83"/>
      <c r="AQ230" s="83"/>
      <c r="AR230" s="83"/>
      <c r="AS230" s="83"/>
      <c r="AT230" s="83"/>
      <c r="AU230" s="83"/>
      <c r="AV230" s="83"/>
      <c r="AW230" s="83" t="str">
        <f>REPLACE(INDEX(GroupVertices[Group],MATCH(Vertices[[#This Row],[Vertex]],GroupVertices[Vertex],0)),1,1,"")</f>
        <v>1</v>
      </c>
      <c r="AX230" s="49">
        <v>0</v>
      </c>
      <c r="AY230" s="50">
        <v>0</v>
      </c>
      <c r="AZ230" s="49">
        <v>2</v>
      </c>
      <c r="BA230" s="50">
        <v>4.3478260869565215</v>
      </c>
      <c r="BB230" s="49">
        <v>0</v>
      </c>
      <c r="BC230" s="50">
        <v>0</v>
      </c>
      <c r="BD230" s="49">
        <v>44</v>
      </c>
      <c r="BE230" s="50">
        <v>95.65217391304348</v>
      </c>
      <c r="BF230" s="49">
        <v>46</v>
      </c>
      <c r="BG230" s="49"/>
      <c r="BH230" s="49"/>
      <c r="BI230" s="49"/>
      <c r="BJ230" s="49"/>
      <c r="BK230" s="49" t="s">
        <v>3390</v>
      </c>
      <c r="BL230" s="49" t="s">
        <v>3390</v>
      </c>
      <c r="BM230" s="112" t="s">
        <v>3733</v>
      </c>
      <c r="BN230" s="112" t="s">
        <v>3733</v>
      </c>
      <c r="BO230" s="112" t="s">
        <v>4211</v>
      </c>
      <c r="BP230" s="112" t="s">
        <v>4211</v>
      </c>
      <c r="BQ230" s="2"/>
      <c r="BR230" s="3"/>
      <c r="BS230" s="3"/>
      <c r="BT230" s="3"/>
      <c r="BU230" s="3"/>
    </row>
    <row r="231" spans="1:73" ht="345">
      <c r="A231" s="69" t="s">
        <v>444</v>
      </c>
      <c r="B231" s="70"/>
      <c r="C231" s="70"/>
      <c r="D231" s="71">
        <v>235.88907014681894</v>
      </c>
      <c r="E231" s="73"/>
      <c r="F231" s="103" t="s">
        <v>2046</v>
      </c>
      <c r="G231" s="70"/>
      <c r="H231" s="51" t="s">
        <v>940</v>
      </c>
      <c r="I231" s="75"/>
      <c r="J231" s="75"/>
      <c r="K231" s="51" t="s">
        <v>940</v>
      </c>
      <c r="L231" s="78">
        <v>28.433460550275637</v>
      </c>
      <c r="M231" s="79">
        <v>5561.66845703125</v>
      </c>
      <c r="N231" s="79">
        <v>7653.85888671875</v>
      </c>
      <c r="O231" s="80"/>
      <c r="P231" s="81"/>
      <c r="Q231" s="81"/>
      <c r="R231" s="89"/>
      <c r="S231" s="49">
        <v>1</v>
      </c>
      <c r="T231" s="49">
        <v>1</v>
      </c>
      <c r="U231" s="50">
        <v>0</v>
      </c>
      <c r="V231" s="50">
        <v>0</v>
      </c>
      <c r="W231" s="50">
        <v>0.002</v>
      </c>
      <c r="X231" s="50">
        <v>0.999999</v>
      </c>
      <c r="Y231" s="50">
        <v>0</v>
      </c>
      <c r="Z231" s="50" t="s">
        <v>2322</v>
      </c>
      <c r="AA231" s="76">
        <v>231</v>
      </c>
      <c r="AB231" s="76"/>
      <c r="AC231" s="77"/>
      <c r="AD231" s="83" t="s">
        <v>1824</v>
      </c>
      <c r="AE231" s="85" t="s">
        <v>1434</v>
      </c>
      <c r="AF231" s="83" t="s">
        <v>940</v>
      </c>
      <c r="AG231" s="83" t="s">
        <v>716</v>
      </c>
      <c r="AH231" s="83"/>
      <c r="AI231" s="83" t="s">
        <v>2307</v>
      </c>
      <c r="AJ231" s="87">
        <v>43422.552083333336</v>
      </c>
      <c r="AK231" s="85" t="s">
        <v>2046</v>
      </c>
      <c r="AL231" s="85" t="s">
        <v>1434</v>
      </c>
      <c r="AM231" s="83">
        <v>236</v>
      </c>
      <c r="AN231" s="83">
        <v>34</v>
      </c>
      <c r="AO231" s="83">
        <v>291</v>
      </c>
      <c r="AP231" s="83"/>
      <c r="AQ231" s="83"/>
      <c r="AR231" s="83"/>
      <c r="AS231" s="83"/>
      <c r="AT231" s="83"/>
      <c r="AU231" s="83"/>
      <c r="AV231" s="83"/>
      <c r="AW231" s="83" t="str">
        <f>REPLACE(INDEX(GroupVertices[Group],MATCH(Vertices[[#This Row],[Vertex]],GroupVertices[Vertex],0)),1,1,"")</f>
        <v>1</v>
      </c>
      <c r="AX231" s="49">
        <v>0</v>
      </c>
      <c r="AY231" s="50">
        <v>0</v>
      </c>
      <c r="AZ231" s="49">
        <v>0</v>
      </c>
      <c r="BA231" s="50">
        <v>0</v>
      </c>
      <c r="BB231" s="49">
        <v>0</v>
      </c>
      <c r="BC231" s="50">
        <v>0</v>
      </c>
      <c r="BD231" s="49">
        <v>19</v>
      </c>
      <c r="BE231" s="50">
        <v>100</v>
      </c>
      <c r="BF231" s="49">
        <v>19</v>
      </c>
      <c r="BG231" s="49"/>
      <c r="BH231" s="49"/>
      <c r="BI231" s="49"/>
      <c r="BJ231" s="49"/>
      <c r="BK231" s="49"/>
      <c r="BL231" s="49"/>
      <c r="BM231" s="112" t="s">
        <v>3734</v>
      </c>
      <c r="BN231" s="112" t="s">
        <v>3734</v>
      </c>
      <c r="BO231" s="112" t="s">
        <v>4212</v>
      </c>
      <c r="BP231" s="112" t="s">
        <v>4212</v>
      </c>
      <c r="BQ231" s="2"/>
      <c r="BR231" s="3"/>
      <c r="BS231" s="3"/>
      <c r="BT231" s="3"/>
      <c r="BU231" s="3"/>
    </row>
    <row r="232" spans="1:73" ht="15">
      <c r="A232" s="69" t="s">
        <v>445</v>
      </c>
      <c r="B232" s="70"/>
      <c r="C232" s="70"/>
      <c r="D232" s="71">
        <v>224.30668841761826</v>
      </c>
      <c r="E232" s="73"/>
      <c r="F232" s="103" t="s">
        <v>2047</v>
      </c>
      <c r="G232" s="70"/>
      <c r="H232" s="74" t="s">
        <v>941</v>
      </c>
      <c r="I232" s="75"/>
      <c r="J232" s="75"/>
      <c r="K232" s="74" t="s">
        <v>941</v>
      </c>
      <c r="L232" s="78">
        <v>19.579934645413953</v>
      </c>
      <c r="M232" s="79">
        <v>2188.6591796875</v>
      </c>
      <c r="N232" s="79">
        <v>8619.080078125</v>
      </c>
      <c r="O232" s="80"/>
      <c r="P232" s="81"/>
      <c r="Q232" s="81"/>
      <c r="R232" s="89"/>
      <c r="S232" s="49">
        <v>1</v>
      </c>
      <c r="T232" s="49">
        <v>1</v>
      </c>
      <c r="U232" s="50">
        <v>0</v>
      </c>
      <c r="V232" s="50">
        <v>0</v>
      </c>
      <c r="W232" s="50">
        <v>0.002</v>
      </c>
      <c r="X232" s="50">
        <v>0.999999</v>
      </c>
      <c r="Y232" s="50">
        <v>0</v>
      </c>
      <c r="Z232" s="50" t="s">
        <v>2322</v>
      </c>
      <c r="AA232" s="76">
        <v>232</v>
      </c>
      <c r="AB232" s="76"/>
      <c r="AC232" s="77"/>
      <c r="AD232" s="83" t="s">
        <v>1824</v>
      </c>
      <c r="AE232" s="85" t="s">
        <v>1435</v>
      </c>
      <c r="AF232" s="83" t="s">
        <v>941</v>
      </c>
      <c r="AG232" s="83" t="s">
        <v>716</v>
      </c>
      <c r="AH232" s="83"/>
      <c r="AI232" s="83" t="s">
        <v>2307</v>
      </c>
      <c r="AJ232" s="87">
        <v>43422.8959837963</v>
      </c>
      <c r="AK232" s="85" t="s">
        <v>2047</v>
      </c>
      <c r="AL232" s="85" t="s">
        <v>1435</v>
      </c>
      <c r="AM232" s="83">
        <v>165</v>
      </c>
      <c r="AN232" s="83">
        <v>66</v>
      </c>
      <c r="AO232" s="83">
        <v>155</v>
      </c>
      <c r="AP232" s="83"/>
      <c r="AQ232" s="83"/>
      <c r="AR232" s="83"/>
      <c r="AS232" s="83"/>
      <c r="AT232" s="83"/>
      <c r="AU232" s="83"/>
      <c r="AV232" s="83"/>
      <c r="AW232" s="83" t="str">
        <f>REPLACE(INDEX(GroupVertices[Group],MATCH(Vertices[[#This Row],[Vertex]],GroupVertices[Vertex],0)),1,1,"")</f>
        <v>1</v>
      </c>
      <c r="AX232" s="49">
        <v>0</v>
      </c>
      <c r="AY232" s="50">
        <v>0</v>
      </c>
      <c r="AZ232" s="49">
        <v>1</v>
      </c>
      <c r="BA232" s="50">
        <v>7.142857142857143</v>
      </c>
      <c r="BB232" s="49">
        <v>0</v>
      </c>
      <c r="BC232" s="50">
        <v>0</v>
      </c>
      <c r="BD232" s="49">
        <v>13</v>
      </c>
      <c r="BE232" s="50">
        <v>92.85714285714286</v>
      </c>
      <c r="BF232" s="49">
        <v>14</v>
      </c>
      <c r="BG232" s="49"/>
      <c r="BH232" s="49"/>
      <c r="BI232" s="49"/>
      <c r="BJ232" s="49"/>
      <c r="BK232" s="49"/>
      <c r="BL232" s="49"/>
      <c r="BM232" s="112" t="s">
        <v>3735</v>
      </c>
      <c r="BN232" s="112" t="s">
        <v>3735</v>
      </c>
      <c r="BO232" s="112" t="s">
        <v>4213</v>
      </c>
      <c r="BP232" s="112" t="s">
        <v>4213</v>
      </c>
      <c r="BQ232" s="2"/>
      <c r="BR232" s="3"/>
      <c r="BS232" s="3"/>
      <c r="BT232" s="3"/>
      <c r="BU232" s="3"/>
    </row>
    <row r="233" spans="1:73" ht="409.5">
      <c r="A233" s="69" t="s">
        <v>446</v>
      </c>
      <c r="B233" s="70"/>
      <c r="C233" s="70"/>
      <c r="D233" s="71">
        <v>279.9347471451876</v>
      </c>
      <c r="E233" s="73"/>
      <c r="F233" s="103" t="s">
        <v>2048</v>
      </c>
      <c r="G233" s="70"/>
      <c r="H233" s="51" t="s">
        <v>942</v>
      </c>
      <c r="I233" s="75"/>
      <c r="J233" s="75"/>
      <c r="K233" s="51" t="s">
        <v>942</v>
      </c>
      <c r="L233" s="78">
        <v>62.10179849834119</v>
      </c>
      <c r="M233" s="79">
        <v>6686.0048828125</v>
      </c>
      <c r="N233" s="79">
        <v>4758.1943359375</v>
      </c>
      <c r="O233" s="80"/>
      <c r="P233" s="81"/>
      <c r="Q233" s="81"/>
      <c r="R233" s="89"/>
      <c r="S233" s="49">
        <v>1</v>
      </c>
      <c r="T233" s="49">
        <v>1</v>
      </c>
      <c r="U233" s="50">
        <v>0</v>
      </c>
      <c r="V233" s="50">
        <v>0</v>
      </c>
      <c r="W233" s="50">
        <v>0.002</v>
      </c>
      <c r="X233" s="50">
        <v>0.999999</v>
      </c>
      <c r="Y233" s="50">
        <v>0</v>
      </c>
      <c r="Z233" s="50" t="s">
        <v>2322</v>
      </c>
      <c r="AA233" s="76">
        <v>233</v>
      </c>
      <c r="AB233" s="76"/>
      <c r="AC233" s="77"/>
      <c r="AD233" s="83" t="s">
        <v>1824</v>
      </c>
      <c r="AE233" s="85" t="s">
        <v>1436</v>
      </c>
      <c r="AF233" s="83" t="s">
        <v>942</v>
      </c>
      <c r="AG233" s="83" t="s">
        <v>716</v>
      </c>
      <c r="AH233" s="83"/>
      <c r="AI233" s="83" t="s">
        <v>2307</v>
      </c>
      <c r="AJ233" s="87">
        <v>43423.205405092594</v>
      </c>
      <c r="AK233" s="85" t="s">
        <v>2048</v>
      </c>
      <c r="AL233" s="85" t="s">
        <v>1436</v>
      </c>
      <c r="AM233" s="83">
        <v>506</v>
      </c>
      <c r="AN233" s="83">
        <v>6</v>
      </c>
      <c r="AO233" s="83">
        <v>93</v>
      </c>
      <c r="AP233" s="83"/>
      <c r="AQ233" s="83"/>
      <c r="AR233" s="83"/>
      <c r="AS233" s="83"/>
      <c r="AT233" s="83"/>
      <c r="AU233" s="83"/>
      <c r="AV233" s="83"/>
      <c r="AW233" s="83" t="str">
        <f>REPLACE(INDEX(GroupVertices[Group],MATCH(Vertices[[#This Row],[Vertex]],GroupVertices[Vertex],0)),1,1,"")</f>
        <v>1</v>
      </c>
      <c r="AX233" s="49">
        <v>2</v>
      </c>
      <c r="AY233" s="50">
        <v>5</v>
      </c>
      <c r="AZ233" s="49">
        <v>2</v>
      </c>
      <c r="BA233" s="50">
        <v>5</v>
      </c>
      <c r="BB233" s="49">
        <v>0</v>
      </c>
      <c r="BC233" s="50">
        <v>0</v>
      </c>
      <c r="BD233" s="49">
        <v>36</v>
      </c>
      <c r="BE233" s="50">
        <v>90</v>
      </c>
      <c r="BF233" s="49">
        <v>40</v>
      </c>
      <c r="BG233" s="49"/>
      <c r="BH233" s="49"/>
      <c r="BI233" s="49"/>
      <c r="BJ233" s="49"/>
      <c r="BK233" s="49"/>
      <c r="BL233" s="49"/>
      <c r="BM233" s="112" t="s">
        <v>3736</v>
      </c>
      <c r="BN233" s="112" t="s">
        <v>3736</v>
      </c>
      <c r="BO233" s="112" t="s">
        <v>4214</v>
      </c>
      <c r="BP233" s="112" t="s">
        <v>4214</v>
      </c>
      <c r="BQ233" s="2"/>
      <c r="BR233" s="3"/>
      <c r="BS233" s="3"/>
      <c r="BT233" s="3"/>
      <c r="BU233" s="3"/>
    </row>
    <row r="234" spans="1:73" ht="409.5">
      <c r="A234" s="69" t="s">
        <v>447</v>
      </c>
      <c r="B234" s="70"/>
      <c r="C234" s="70"/>
      <c r="D234" s="71">
        <v>250.40783034257748</v>
      </c>
      <c r="E234" s="73"/>
      <c r="F234" s="103" t="s">
        <v>2049</v>
      </c>
      <c r="G234" s="70"/>
      <c r="H234" s="51" t="s">
        <v>943</v>
      </c>
      <c r="I234" s="75"/>
      <c r="J234" s="75"/>
      <c r="K234" s="51" t="s">
        <v>943</v>
      </c>
      <c r="L234" s="78">
        <v>39.53154231834169</v>
      </c>
      <c r="M234" s="79">
        <v>4062.552978515625</v>
      </c>
      <c r="N234" s="79">
        <v>6206.02685546875</v>
      </c>
      <c r="O234" s="80"/>
      <c r="P234" s="81"/>
      <c r="Q234" s="81"/>
      <c r="R234" s="89"/>
      <c r="S234" s="49">
        <v>1</v>
      </c>
      <c r="T234" s="49">
        <v>1</v>
      </c>
      <c r="U234" s="50">
        <v>0</v>
      </c>
      <c r="V234" s="50">
        <v>0</v>
      </c>
      <c r="W234" s="50">
        <v>0.002</v>
      </c>
      <c r="X234" s="50">
        <v>0.999999</v>
      </c>
      <c r="Y234" s="50">
        <v>0</v>
      </c>
      <c r="Z234" s="50" t="s">
        <v>2322</v>
      </c>
      <c r="AA234" s="76">
        <v>234</v>
      </c>
      <c r="AB234" s="76"/>
      <c r="AC234" s="77"/>
      <c r="AD234" s="83" t="s">
        <v>1824</v>
      </c>
      <c r="AE234" s="85" t="s">
        <v>1437</v>
      </c>
      <c r="AF234" s="83" t="s">
        <v>943</v>
      </c>
      <c r="AG234" s="83" t="s">
        <v>716</v>
      </c>
      <c r="AH234" s="83"/>
      <c r="AI234" s="83" t="s">
        <v>2307</v>
      </c>
      <c r="AJ234" s="87">
        <v>43423.46304398148</v>
      </c>
      <c r="AK234" s="85" t="s">
        <v>2049</v>
      </c>
      <c r="AL234" s="85" t="s">
        <v>1437</v>
      </c>
      <c r="AM234" s="83">
        <v>325</v>
      </c>
      <c r="AN234" s="83">
        <v>15</v>
      </c>
      <c r="AO234" s="83">
        <v>78</v>
      </c>
      <c r="AP234" s="83"/>
      <c r="AQ234" s="83"/>
      <c r="AR234" s="83"/>
      <c r="AS234" s="83"/>
      <c r="AT234" s="83"/>
      <c r="AU234" s="83"/>
      <c r="AV234" s="83"/>
      <c r="AW234" s="83" t="str">
        <f>REPLACE(INDEX(GroupVertices[Group],MATCH(Vertices[[#This Row],[Vertex]],GroupVertices[Vertex],0)),1,1,"")</f>
        <v>1</v>
      </c>
      <c r="AX234" s="49">
        <v>0</v>
      </c>
      <c r="AY234" s="50">
        <v>0</v>
      </c>
      <c r="AZ234" s="49">
        <v>1</v>
      </c>
      <c r="BA234" s="50">
        <v>3.4482758620689653</v>
      </c>
      <c r="BB234" s="49">
        <v>0</v>
      </c>
      <c r="BC234" s="50">
        <v>0</v>
      </c>
      <c r="BD234" s="49">
        <v>28</v>
      </c>
      <c r="BE234" s="50">
        <v>96.55172413793103</v>
      </c>
      <c r="BF234" s="49">
        <v>29</v>
      </c>
      <c r="BG234" s="49"/>
      <c r="BH234" s="49"/>
      <c r="BI234" s="49"/>
      <c r="BJ234" s="49"/>
      <c r="BK234" s="49" t="s">
        <v>3465</v>
      </c>
      <c r="BL234" s="49" t="s">
        <v>3465</v>
      </c>
      <c r="BM234" s="112" t="s">
        <v>3737</v>
      </c>
      <c r="BN234" s="112" t="s">
        <v>3737</v>
      </c>
      <c r="BO234" s="112" t="s">
        <v>4215</v>
      </c>
      <c r="BP234" s="112" t="s">
        <v>4215</v>
      </c>
      <c r="BQ234" s="2"/>
      <c r="BR234" s="3"/>
      <c r="BS234" s="3"/>
      <c r="BT234" s="3"/>
      <c r="BU234" s="3"/>
    </row>
    <row r="235" spans="1:73" ht="360">
      <c r="A235" s="69" t="s">
        <v>448</v>
      </c>
      <c r="B235" s="70"/>
      <c r="C235" s="70"/>
      <c r="D235" s="71">
        <v>671.6150081566068</v>
      </c>
      <c r="E235" s="73"/>
      <c r="F235" s="103" t="s">
        <v>2050</v>
      </c>
      <c r="G235" s="70"/>
      <c r="H235" s="51" t="s">
        <v>944</v>
      </c>
      <c r="I235" s="75"/>
      <c r="J235" s="75"/>
      <c r="K235" s="51" t="s">
        <v>944</v>
      </c>
      <c r="L235" s="78">
        <v>361.50061114021304</v>
      </c>
      <c r="M235" s="79">
        <v>2188.6591796875</v>
      </c>
      <c r="N235" s="79">
        <v>897.3087158203125</v>
      </c>
      <c r="O235" s="80"/>
      <c r="P235" s="81"/>
      <c r="Q235" s="81"/>
      <c r="R235" s="89"/>
      <c r="S235" s="49">
        <v>1</v>
      </c>
      <c r="T235" s="49">
        <v>1</v>
      </c>
      <c r="U235" s="50">
        <v>0</v>
      </c>
      <c r="V235" s="50">
        <v>0</v>
      </c>
      <c r="W235" s="50">
        <v>0.002</v>
      </c>
      <c r="X235" s="50">
        <v>0.999999</v>
      </c>
      <c r="Y235" s="50">
        <v>0</v>
      </c>
      <c r="Z235" s="50" t="s">
        <v>2322</v>
      </c>
      <c r="AA235" s="76">
        <v>235</v>
      </c>
      <c r="AB235" s="76"/>
      <c r="AC235" s="77"/>
      <c r="AD235" s="83" t="s">
        <v>1824</v>
      </c>
      <c r="AE235" s="85" t="s">
        <v>1438</v>
      </c>
      <c r="AF235" s="83" t="s">
        <v>944</v>
      </c>
      <c r="AG235" s="83" t="s">
        <v>716</v>
      </c>
      <c r="AH235" s="83"/>
      <c r="AI235" s="83" t="s">
        <v>2307</v>
      </c>
      <c r="AJ235" s="87">
        <v>43423.80142361111</v>
      </c>
      <c r="AK235" s="85" t="s">
        <v>2050</v>
      </c>
      <c r="AL235" s="85" t="s">
        <v>1438</v>
      </c>
      <c r="AM235" s="83">
        <v>2907</v>
      </c>
      <c r="AN235" s="83">
        <v>185</v>
      </c>
      <c r="AO235" s="83">
        <v>2330</v>
      </c>
      <c r="AP235" s="83"/>
      <c r="AQ235" s="83"/>
      <c r="AR235" s="83"/>
      <c r="AS235" s="83"/>
      <c r="AT235" s="83"/>
      <c r="AU235" s="83"/>
      <c r="AV235" s="83"/>
      <c r="AW235" s="83" t="str">
        <f>REPLACE(INDEX(GroupVertices[Group],MATCH(Vertices[[#This Row],[Vertex]],GroupVertices[Vertex],0)),1,1,"")</f>
        <v>1</v>
      </c>
      <c r="AX235" s="49">
        <v>0</v>
      </c>
      <c r="AY235" s="50">
        <v>0</v>
      </c>
      <c r="AZ235" s="49">
        <v>1</v>
      </c>
      <c r="BA235" s="50">
        <v>4.761904761904762</v>
      </c>
      <c r="BB235" s="49">
        <v>0</v>
      </c>
      <c r="BC235" s="50">
        <v>0</v>
      </c>
      <c r="BD235" s="49">
        <v>20</v>
      </c>
      <c r="BE235" s="50">
        <v>95.23809523809524</v>
      </c>
      <c r="BF235" s="49">
        <v>21</v>
      </c>
      <c r="BG235" s="49"/>
      <c r="BH235" s="49"/>
      <c r="BI235" s="49"/>
      <c r="BJ235" s="49"/>
      <c r="BK235" s="49" t="s">
        <v>3390</v>
      </c>
      <c r="BL235" s="49" t="s">
        <v>3390</v>
      </c>
      <c r="BM235" s="112" t="s">
        <v>3738</v>
      </c>
      <c r="BN235" s="112" t="s">
        <v>3738</v>
      </c>
      <c r="BO235" s="112" t="s">
        <v>4216</v>
      </c>
      <c r="BP235" s="112" t="s">
        <v>4216</v>
      </c>
      <c r="BQ235" s="2"/>
      <c r="BR235" s="3"/>
      <c r="BS235" s="3"/>
      <c r="BT235" s="3"/>
      <c r="BU235" s="3"/>
    </row>
    <row r="236" spans="1:73" ht="300">
      <c r="A236" s="69" t="s">
        <v>449</v>
      </c>
      <c r="B236" s="70"/>
      <c r="C236" s="70"/>
      <c r="D236" s="71">
        <v>213.5399673735726</v>
      </c>
      <c r="E236" s="73"/>
      <c r="F236" s="103" t="s">
        <v>2051</v>
      </c>
      <c r="G236" s="70"/>
      <c r="H236" s="51" t="s">
        <v>945</v>
      </c>
      <c r="I236" s="75"/>
      <c r="J236" s="75"/>
      <c r="K236" s="51" t="s">
        <v>945</v>
      </c>
      <c r="L236" s="78">
        <v>11.349896480331262</v>
      </c>
      <c r="M236" s="79">
        <v>7810.3408203125</v>
      </c>
      <c r="N236" s="79">
        <v>9584.3017578125</v>
      </c>
      <c r="O236" s="80"/>
      <c r="P236" s="81"/>
      <c r="Q236" s="81"/>
      <c r="R236" s="89"/>
      <c r="S236" s="49">
        <v>1</v>
      </c>
      <c r="T236" s="49">
        <v>1</v>
      </c>
      <c r="U236" s="50">
        <v>0</v>
      </c>
      <c r="V236" s="50">
        <v>0</v>
      </c>
      <c r="W236" s="50">
        <v>0.002</v>
      </c>
      <c r="X236" s="50">
        <v>0.999999</v>
      </c>
      <c r="Y236" s="50">
        <v>0</v>
      </c>
      <c r="Z236" s="50" t="s">
        <v>2322</v>
      </c>
      <c r="AA236" s="76">
        <v>236</v>
      </c>
      <c r="AB236" s="76"/>
      <c r="AC236" s="77"/>
      <c r="AD236" s="83" t="s">
        <v>1824</v>
      </c>
      <c r="AE236" s="85" t="s">
        <v>1439</v>
      </c>
      <c r="AF236" s="83" t="s">
        <v>945</v>
      </c>
      <c r="AG236" s="83" t="s">
        <v>716</v>
      </c>
      <c r="AH236" s="83"/>
      <c r="AI236" s="83" t="s">
        <v>2307</v>
      </c>
      <c r="AJ236" s="87">
        <v>43423.979166666664</v>
      </c>
      <c r="AK236" s="85" t="s">
        <v>2051</v>
      </c>
      <c r="AL236" s="85" t="s">
        <v>1439</v>
      </c>
      <c r="AM236" s="83">
        <v>99</v>
      </c>
      <c r="AN236" s="83">
        <v>2</v>
      </c>
      <c r="AO236" s="83">
        <v>49</v>
      </c>
      <c r="AP236" s="83"/>
      <c r="AQ236" s="83"/>
      <c r="AR236" s="83"/>
      <c r="AS236" s="83"/>
      <c r="AT236" s="83"/>
      <c r="AU236" s="83"/>
      <c r="AV236" s="83"/>
      <c r="AW236" s="83" t="str">
        <f>REPLACE(INDEX(GroupVertices[Group],MATCH(Vertices[[#This Row],[Vertex]],GroupVertices[Vertex],0)),1,1,"")</f>
        <v>1</v>
      </c>
      <c r="AX236" s="49">
        <v>2</v>
      </c>
      <c r="AY236" s="50">
        <v>10.526315789473685</v>
      </c>
      <c r="AZ236" s="49">
        <v>0</v>
      </c>
      <c r="BA236" s="50">
        <v>0</v>
      </c>
      <c r="BB236" s="49">
        <v>0</v>
      </c>
      <c r="BC236" s="50">
        <v>0</v>
      </c>
      <c r="BD236" s="49">
        <v>17</v>
      </c>
      <c r="BE236" s="50">
        <v>89.47368421052632</v>
      </c>
      <c r="BF236" s="49">
        <v>19</v>
      </c>
      <c r="BG236" s="49"/>
      <c r="BH236" s="49"/>
      <c r="BI236" s="49"/>
      <c r="BJ236" s="49"/>
      <c r="BK236" s="49" t="s">
        <v>3466</v>
      </c>
      <c r="BL236" s="49" t="s">
        <v>3466</v>
      </c>
      <c r="BM236" s="112" t="s">
        <v>3739</v>
      </c>
      <c r="BN236" s="112" t="s">
        <v>3739</v>
      </c>
      <c r="BO236" s="112" t="s">
        <v>4217</v>
      </c>
      <c r="BP236" s="112" t="s">
        <v>4217</v>
      </c>
      <c r="BQ236" s="2"/>
      <c r="BR236" s="3"/>
      <c r="BS236" s="3"/>
      <c r="BT236" s="3"/>
      <c r="BU236" s="3"/>
    </row>
    <row r="237" spans="1:73" ht="390">
      <c r="A237" s="69" t="s">
        <v>450</v>
      </c>
      <c r="B237" s="70"/>
      <c r="C237" s="70"/>
      <c r="D237" s="71">
        <v>211.90864600326265</v>
      </c>
      <c r="E237" s="73"/>
      <c r="F237" s="103" t="s">
        <v>2052</v>
      </c>
      <c r="G237" s="70"/>
      <c r="H237" s="51" t="s">
        <v>946</v>
      </c>
      <c r="I237" s="75"/>
      <c r="J237" s="75"/>
      <c r="K237" s="51" t="s">
        <v>946</v>
      </c>
      <c r="L237" s="78">
        <v>10.102921000773279</v>
      </c>
      <c r="M237" s="79">
        <v>6686.0048828125</v>
      </c>
      <c r="N237" s="79">
        <v>9584.3017578125</v>
      </c>
      <c r="O237" s="80"/>
      <c r="P237" s="81"/>
      <c r="Q237" s="81"/>
      <c r="R237" s="89"/>
      <c r="S237" s="49">
        <v>1</v>
      </c>
      <c r="T237" s="49">
        <v>1</v>
      </c>
      <c r="U237" s="50">
        <v>0</v>
      </c>
      <c r="V237" s="50">
        <v>0</v>
      </c>
      <c r="W237" s="50">
        <v>0.002</v>
      </c>
      <c r="X237" s="50">
        <v>0.999999</v>
      </c>
      <c r="Y237" s="50">
        <v>0</v>
      </c>
      <c r="Z237" s="50" t="s">
        <v>2322</v>
      </c>
      <c r="AA237" s="76">
        <v>237</v>
      </c>
      <c r="AB237" s="76"/>
      <c r="AC237" s="77"/>
      <c r="AD237" s="83" t="s">
        <v>1824</v>
      </c>
      <c r="AE237" s="85" t="s">
        <v>1440</v>
      </c>
      <c r="AF237" s="83" t="s">
        <v>946</v>
      </c>
      <c r="AG237" s="83" t="s">
        <v>716</v>
      </c>
      <c r="AH237" s="83"/>
      <c r="AI237" s="83" t="s">
        <v>2307</v>
      </c>
      <c r="AJ237" s="87">
        <v>43424.17065972222</v>
      </c>
      <c r="AK237" s="85" t="s">
        <v>2052</v>
      </c>
      <c r="AL237" s="85" t="s">
        <v>1440</v>
      </c>
      <c r="AM237" s="83">
        <v>89</v>
      </c>
      <c r="AN237" s="83">
        <v>8</v>
      </c>
      <c r="AO237" s="83">
        <v>85</v>
      </c>
      <c r="AP237" s="83"/>
      <c r="AQ237" s="83"/>
      <c r="AR237" s="83"/>
      <c r="AS237" s="83"/>
      <c r="AT237" s="83"/>
      <c r="AU237" s="83"/>
      <c r="AV237" s="83"/>
      <c r="AW237" s="83" t="str">
        <f>REPLACE(INDEX(GroupVertices[Group],MATCH(Vertices[[#This Row],[Vertex]],GroupVertices[Vertex],0)),1,1,"")</f>
        <v>1</v>
      </c>
      <c r="AX237" s="49">
        <v>1</v>
      </c>
      <c r="AY237" s="50">
        <v>3.5714285714285716</v>
      </c>
      <c r="AZ237" s="49">
        <v>0</v>
      </c>
      <c r="BA237" s="50">
        <v>0</v>
      </c>
      <c r="BB237" s="49">
        <v>0</v>
      </c>
      <c r="BC237" s="50">
        <v>0</v>
      </c>
      <c r="BD237" s="49">
        <v>27</v>
      </c>
      <c r="BE237" s="50">
        <v>96.42857142857143</v>
      </c>
      <c r="BF237" s="49">
        <v>28</v>
      </c>
      <c r="BG237" s="49"/>
      <c r="BH237" s="49"/>
      <c r="BI237" s="49"/>
      <c r="BJ237" s="49"/>
      <c r="BK237" s="49"/>
      <c r="BL237" s="49"/>
      <c r="BM237" s="112" t="s">
        <v>3740</v>
      </c>
      <c r="BN237" s="112" t="s">
        <v>3740</v>
      </c>
      <c r="BO237" s="112" t="s">
        <v>4218</v>
      </c>
      <c r="BP237" s="112" t="s">
        <v>4218</v>
      </c>
      <c r="BQ237" s="2"/>
      <c r="BR237" s="3"/>
      <c r="BS237" s="3"/>
      <c r="BT237" s="3"/>
      <c r="BU237" s="3"/>
    </row>
    <row r="238" spans="1:73" ht="15">
      <c r="A238" s="69" t="s">
        <v>451</v>
      </c>
      <c r="B238" s="70"/>
      <c r="C238" s="70"/>
      <c r="D238" s="71">
        <v>227.89559543230015</v>
      </c>
      <c r="E238" s="73"/>
      <c r="F238" s="103" t="s">
        <v>2053</v>
      </c>
      <c r="G238" s="70"/>
      <c r="H238" s="74" t="s">
        <v>947</v>
      </c>
      <c r="I238" s="75"/>
      <c r="J238" s="75"/>
      <c r="K238" s="74" t="s">
        <v>947</v>
      </c>
      <c r="L238" s="78">
        <v>22.32328070044152</v>
      </c>
      <c r="M238" s="79">
        <v>9684.234375</v>
      </c>
      <c r="N238" s="79">
        <v>8619.080078125</v>
      </c>
      <c r="O238" s="80"/>
      <c r="P238" s="81"/>
      <c r="Q238" s="81"/>
      <c r="R238" s="89"/>
      <c r="S238" s="49">
        <v>1</v>
      </c>
      <c r="T238" s="49">
        <v>1</v>
      </c>
      <c r="U238" s="50">
        <v>0</v>
      </c>
      <c r="V238" s="50">
        <v>0</v>
      </c>
      <c r="W238" s="50">
        <v>0.002</v>
      </c>
      <c r="X238" s="50">
        <v>0.999999</v>
      </c>
      <c r="Y238" s="50">
        <v>0</v>
      </c>
      <c r="Z238" s="50" t="s">
        <v>2322</v>
      </c>
      <c r="AA238" s="76">
        <v>238</v>
      </c>
      <c r="AB238" s="76"/>
      <c r="AC238" s="77"/>
      <c r="AD238" s="83" t="s">
        <v>1824</v>
      </c>
      <c r="AE238" s="85" t="s">
        <v>1441</v>
      </c>
      <c r="AF238" s="83" t="s">
        <v>947</v>
      </c>
      <c r="AG238" s="83" t="s">
        <v>716</v>
      </c>
      <c r="AH238" s="83"/>
      <c r="AI238" s="83" t="s">
        <v>2307</v>
      </c>
      <c r="AJ238" s="87">
        <v>43424.29175925926</v>
      </c>
      <c r="AK238" s="85" t="s">
        <v>2053</v>
      </c>
      <c r="AL238" s="85" t="s">
        <v>1441</v>
      </c>
      <c r="AM238" s="83">
        <v>187</v>
      </c>
      <c r="AN238" s="83">
        <v>8</v>
      </c>
      <c r="AO238" s="83">
        <v>139</v>
      </c>
      <c r="AP238" s="83"/>
      <c r="AQ238" s="83"/>
      <c r="AR238" s="83"/>
      <c r="AS238" s="83"/>
      <c r="AT238" s="83"/>
      <c r="AU238" s="83"/>
      <c r="AV238" s="83"/>
      <c r="AW238" s="83" t="str">
        <f>REPLACE(INDEX(GroupVertices[Group],MATCH(Vertices[[#This Row],[Vertex]],GroupVertices[Vertex],0)),1,1,"")</f>
        <v>1</v>
      </c>
      <c r="AX238" s="49">
        <v>0</v>
      </c>
      <c r="AY238" s="50">
        <v>0</v>
      </c>
      <c r="AZ238" s="49">
        <v>0</v>
      </c>
      <c r="BA238" s="50">
        <v>0</v>
      </c>
      <c r="BB238" s="49">
        <v>0</v>
      </c>
      <c r="BC238" s="50">
        <v>0</v>
      </c>
      <c r="BD238" s="49">
        <v>26</v>
      </c>
      <c r="BE238" s="50">
        <v>100</v>
      </c>
      <c r="BF238" s="49">
        <v>26</v>
      </c>
      <c r="BG238" s="49"/>
      <c r="BH238" s="49"/>
      <c r="BI238" s="49"/>
      <c r="BJ238" s="49"/>
      <c r="BK238" s="49" t="s">
        <v>3467</v>
      </c>
      <c r="BL238" s="49" t="s">
        <v>3467</v>
      </c>
      <c r="BM238" s="112" t="s">
        <v>3741</v>
      </c>
      <c r="BN238" s="112" t="s">
        <v>3741</v>
      </c>
      <c r="BO238" s="112" t="s">
        <v>4219</v>
      </c>
      <c r="BP238" s="112" t="s">
        <v>4219</v>
      </c>
      <c r="BQ238" s="2"/>
      <c r="BR238" s="3"/>
      <c r="BS238" s="3"/>
      <c r="BT238" s="3"/>
      <c r="BU238" s="3"/>
    </row>
    <row r="239" spans="1:73" ht="15">
      <c r="A239" s="69" t="s">
        <v>452</v>
      </c>
      <c r="B239" s="70"/>
      <c r="C239" s="70"/>
      <c r="D239" s="71">
        <v>238.17292006525287</v>
      </c>
      <c r="E239" s="73"/>
      <c r="F239" s="103" t="s">
        <v>2054</v>
      </c>
      <c r="G239" s="70"/>
      <c r="H239" s="74" t="s">
        <v>948</v>
      </c>
      <c r="I239" s="75"/>
      <c r="J239" s="75"/>
      <c r="K239" s="74" t="s">
        <v>948</v>
      </c>
      <c r="L239" s="78">
        <v>30.179226221656812</v>
      </c>
      <c r="M239" s="79">
        <v>9684.234375</v>
      </c>
      <c r="N239" s="79">
        <v>7653.85888671875</v>
      </c>
      <c r="O239" s="80"/>
      <c r="P239" s="81"/>
      <c r="Q239" s="81"/>
      <c r="R239" s="89"/>
      <c r="S239" s="49">
        <v>1</v>
      </c>
      <c r="T239" s="49">
        <v>1</v>
      </c>
      <c r="U239" s="50">
        <v>0</v>
      </c>
      <c r="V239" s="50">
        <v>0</v>
      </c>
      <c r="W239" s="50">
        <v>0.002</v>
      </c>
      <c r="X239" s="50">
        <v>0.999999</v>
      </c>
      <c r="Y239" s="50">
        <v>0</v>
      </c>
      <c r="Z239" s="50" t="s">
        <v>2322</v>
      </c>
      <c r="AA239" s="76">
        <v>239</v>
      </c>
      <c r="AB239" s="76"/>
      <c r="AC239" s="77"/>
      <c r="AD239" s="83" t="s">
        <v>1824</v>
      </c>
      <c r="AE239" s="85" t="s">
        <v>1442</v>
      </c>
      <c r="AF239" s="83" t="s">
        <v>948</v>
      </c>
      <c r="AG239" s="83" t="s">
        <v>716</v>
      </c>
      <c r="AH239" s="83"/>
      <c r="AI239" s="83" t="s">
        <v>2307</v>
      </c>
      <c r="AJ239" s="87">
        <v>43424.38684027778</v>
      </c>
      <c r="AK239" s="85" t="s">
        <v>2054</v>
      </c>
      <c r="AL239" s="85" t="s">
        <v>1442</v>
      </c>
      <c r="AM239" s="83">
        <v>250</v>
      </c>
      <c r="AN239" s="83">
        <v>24</v>
      </c>
      <c r="AO239" s="83">
        <v>328</v>
      </c>
      <c r="AP239" s="83"/>
      <c r="AQ239" s="83"/>
      <c r="AR239" s="83"/>
      <c r="AS239" s="83"/>
      <c r="AT239" s="83"/>
      <c r="AU239" s="83"/>
      <c r="AV239" s="83"/>
      <c r="AW239" s="83" t="str">
        <f>REPLACE(INDEX(GroupVertices[Group],MATCH(Vertices[[#This Row],[Vertex]],GroupVertices[Vertex],0)),1,1,"")</f>
        <v>1</v>
      </c>
      <c r="AX239" s="49">
        <v>0</v>
      </c>
      <c r="AY239" s="50">
        <v>0</v>
      </c>
      <c r="AZ239" s="49">
        <v>0</v>
      </c>
      <c r="BA239" s="50">
        <v>0</v>
      </c>
      <c r="BB239" s="49">
        <v>0</v>
      </c>
      <c r="BC239" s="50">
        <v>0</v>
      </c>
      <c r="BD239" s="49">
        <v>14</v>
      </c>
      <c r="BE239" s="50">
        <v>100</v>
      </c>
      <c r="BF239" s="49">
        <v>14</v>
      </c>
      <c r="BG239" s="49"/>
      <c r="BH239" s="49"/>
      <c r="BI239" s="49"/>
      <c r="BJ239" s="49"/>
      <c r="BK239" s="49"/>
      <c r="BL239" s="49"/>
      <c r="BM239" s="112" t="s">
        <v>3742</v>
      </c>
      <c r="BN239" s="112" t="s">
        <v>3742</v>
      </c>
      <c r="BO239" s="112" t="s">
        <v>4220</v>
      </c>
      <c r="BP239" s="112" t="s">
        <v>4220</v>
      </c>
      <c r="BQ239" s="2"/>
      <c r="BR239" s="3"/>
      <c r="BS239" s="3"/>
      <c r="BT239" s="3"/>
      <c r="BU239" s="3"/>
    </row>
    <row r="240" spans="1:73" ht="409.5">
      <c r="A240" s="69" t="s">
        <v>453</v>
      </c>
      <c r="B240" s="70"/>
      <c r="C240" s="70"/>
      <c r="D240" s="71">
        <v>205.22022838499186</v>
      </c>
      <c r="E240" s="73"/>
      <c r="F240" s="103" t="s">
        <v>2055</v>
      </c>
      <c r="G240" s="70"/>
      <c r="H240" s="51" t="s">
        <v>949</v>
      </c>
      <c r="I240" s="75"/>
      <c r="J240" s="75"/>
      <c r="K240" s="51" t="s">
        <v>949</v>
      </c>
      <c r="L240" s="78">
        <v>4.990321534585547</v>
      </c>
      <c r="M240" s="79">
        <v>1813.8802490234375</v>
      </c>
      <c r="N240" s="79">
        <v>9584.3017578125</v>
      </c>
      <c r="O240" s="80"/>
      <c r="P240" s="81"/>
      <c r="Q240" s="81"/>
      <c r="R240" s="89"/>
      <c r="S240" s="49">
        <v>1</v>
      </c>
      <c r="T240" s="49">
        <v>1</v>
      </c>
      <c r="U240" s="50">
        <v>0</v>
      </c>
      <c r="V240" s="50">
        <v>0</v>
      </c>
      <c r="W240" s="50">
        <v>0.002</v>
      </c>
      <c r="X240" s="50">
        <v>0.999999</v>
      </c>
      <c r="Y240" s="50">
        <v>0</v>
      </c>
      <c r="Z240" s="50" t="s">
        <v>2322</v>
      </c>
      <c r="AA240" s="76">
        <v>240</v>
      </c>
      <c r="AB240" s="76"/>
      <c r="AC240" s="77"/>
      <c r="AD240" s="83" t="s">
        <v>1824</v>
      </c>
      <c r="AE240" s="85" t="s">
        <v>1443</v>
      </c>
      <c r="AF240" s="83" t="s">
        <v>949</v>
      </c>
      <c r="AG240" s="83" t="s">
        <v>716</v>
      </c>
      <c r="AH240" s="83"/>
      <c r="AI240" s="83" t="s">
        <v>2307</v>
      </c>
      <c r="AJ240" s="87">
        <v>43424.914664351854</v>
      </c>
      <c r="AK240" s="85" t="s">
        <v>2055</v>
      </c>
      <c r="AL240" s="85" t="s">
        <v>1443</v>
      </c>
      <c r="AM240" s="83">
        <v>48</v>
      </c>
      <c r="AN240" s="83">
        <v>2</v>
      </c>
      <c r="AO240" s="83">
        <v>12</v>
      </c>
      <c r="AP240" s="83"/>
      <c r="AQ240" s="83"/>
      <c r="AR240" s="83"/>
      <c r="AS240" s="83"/>
      <c r="AT240" s="83"/>
      <c r="AU240" s="83"/>
      <c r="AV240" s="83"/>
      <c r="AW240" s="83" t="str">
        <f>REPLACE(INDEX(GroupVertices[Group],MATCH(Vertices[[#This Row],[Vertex]],GroupVertices[Vertex],0)),1,1,"")</f>
        <v>1</v>
      </c>
      <c r="AX240" s="49">
        <v>5</v>
      </c>
      <c r="AY240" s="50">
        <v>3.3112582781456954</v>
      </c>
      <c r="AZ240" s="49">
        <v>3</v>
      </c>
      <c r="BA240" s="50">
        <v>1.9867549668874172</v>
      </c>
      <c r="BB240" s="49">
        <v>0</v>
      </c>
      <c r="BC240" s="50">
        <v>0</v>
      </c>
      <c r="BD240" s="49">
        <v>143</v>
      </c>
      <c r="BE240" s="50">
        <v>94.70198675496688</v>
      </c>
      <c r="BF240" s="49">
        <v>151</v>
      </c>
      <c r="BG240" s="49"/>
      <c r="BH240" s="49"/>
      <c r="BI240" s="49"/>
      <c r="BJ240" s="49"/>
      <c r="BK240" s="49"/>
      <c r="BL240" s="49"/>
      <c r="BM240" s="112" t="s">
        <v>3743</v>
      </c>
      <c r="BN240" s="112" t="s">
        <v>3743</v>
      </c>
      <c r="BO240" s="112" t="s">
        <v>4221</v>
      </c>
      <c r="BP240" s="112" t="s">
        <v>4221</v>
      </c>
      <c r="BQ240" s="2"/>
      <c r="BR240" s="3"/>
      <c r="BS240" s="3"/>
      <c r="BT240" s="3"/>
      <c r="BU240" s="3"/>
    </row>
    <row r="241" spans="1:73" ht="15">
      <c r="A241" s="69" t="s">
        <v>454</v>
      </c>
      <c r="B241" s="70"/>
      <c r="C241" s="70"/>
      <c r="D241" s="71">
        <v>1000</v>
      </c>
      <c r="E241" s="73"/>
      <c r="F241" s="103" t="s">
        <v>2056</v>
      </c>
      <c r="G241" s="70"/>
      <c r="H241" s="74" t="s">
        <v>950</v>
      </c>
      <c r="I241" s="75"/>
      <c r="J241" s="75"/>
      <c r="K241" s="74" t="s">
        <v>950</v>
      </c>
      <c r="L241" s="78">
        <v>612.5167751752351</v>
      </c>
      <c r="M241" s="79">
        <v>7435.56201171875</v>
      </c>
      <c r="N241" s="79">
        <v>897.3087158203125</v>
      </c>
      <c r="O241" s="80"/>
      <c r="P241" s="81"/>
      <c r="Q241" s="81"/>
      <c r="R241" s="89"/>
      <c r="S241" s="49">
        <v>1</v>
      </c>
      <c r="T241" s="49">
        <v>1</v>
      </c>
      <c r="U241" s="50">
        <v>0</v>
      </c>
      <c r="V241" s="50">
        <v>0</v>
      </c>
      <c r="W241" s="50">
        <v>0.002</v>
      </c>
      <c r="X241" s="50">
        <v>0.999999</v>
      </c>
      <c r="Y241" s="50">
        <v>0</v>
      </c>
      <c r="Z241" s="50" t="s">
        <v>2322</v>
      </c>
      <c r="AA241" s="76">
        <v>241</v>
      </c>
      <c r="AB241" s="76"/>
      <c r="AC241" s="77"/>
      <c r="AD241" s="83" t="s">
        <v>1824</v>
      </c>
      <c r="AE241" s="85" t="s">
        <v>1444</v>
      </c>
      <c r="AF241" s="83" t="s">
        <v>950</v>
      </c>
      <c r="AG241" s="83" t="s">
        <v>716</v>
      </c>
      <c r="AH241" s="83"/>
      <c r="AI241" s="83" t="s">
        <v>2307</v>
      </c>
      <c r="AJ241" s="87">
        <v>43425.18891203704</v>
      </c>
      <c r="AK241" s="85" t="s">
        <v>2056</v>
      </c>
      <c r="AL241" s="85" t="s">
        <v>1444</v>
      </c>
      <c r="AM241" s="83">
        <v>4920</v>
      </c>
      <c r="AN241" s="83">
        <v>1875</v>
      </c>
      <c r="AO241" s="83">
        <v>2386</v>
      </c>
      <c r="AP241" s="83"/>
      <c r="AQ241" s="83"/>
      <c r="AR241" s="83"/>
      <c r="AS241" s="83"/>
      <c r="AT241" s="83"/>
      <c r="AU241" s="83"/>
      <c r="AV241" s="83"/>
      <c r="AW241" s="83" t="str">
        <f>REPLACE(INDEX(GroupVertices[Group],MATCH(Vertices[[#This Row],[Vertex]],GroupVertices[Vertex],0)),1,1,"")</f>
        <v>1</v>
      </c>
      <c r="AX241" s="49">
        <v>0</v>
      </c>
      <c r="AY241" s="50">
        <v>0</v>
      </c>
      <c r="AZ241" s="49">
        <v>0</v>
      </c>
      <c r="BA241" s="50">
        <v>0</v>
      </c>
      <c r="BB241" s="49">
        <v>0</v>
      </c>
      <c r="BC241" s="50">
        <v>0</v>
      </c>
      <c r="BD241" s="49">
        <v>15</v>
      </c>
      <c r="BE241" s="50">
        <v>100</v>
      </c>
      <c r="BF241" s="49">
        <v>15</v>
      </c>
      <c r="BG241" s="49"/>
      <c r="BH241" s="49"/>
      <c r="BI241" s="49"/>
      <c r="BJ241" s="49"/>
      <c r="BK241" s="49" t="s">
        <v>3396</v>
      </c>
      <c r="BL241" s="49" t="s">
        <v>3396</v>
      </c>
      <c r="BM241" s="112" t="s">
        <v>3744</v>
      </c>
      <c r="BN241" s="112" t="s">
        <v>3744</v>
      </c>
      <c r="BO241" s="112" t="s">
        <v>4222</v>
      </c>
      <c r="BP241" s="112" t="s">
        <v>4222</v>
      </c>
      <c r="BQ241" s="2"/>
      <c r="BR241" s="3"/>
      <c r="BS241" s="3"/>
      <c r="BT241" s="3"/>
      <c r="BU241" s="3"/>
    </row>
    <row r="242" spans="1:73" ht="15">
      <c r="A242" s="69" t="s">
        <v>455</v>
      </c>
      <c r="B242" s="70"/>
      <c r="C242" s="70"/>
      <c r="D242" s="71">
        <v>449.4290375203915</v>
      </c>
      <c r="E242" s="73"/>
      <c r="F242" s="103" t="s">
        <v>2057</v>
      </c>
      <c r="G242" s="70"/>
      <c r="H242" s="74" t="s">
        <v>951</v>
      </c>
      <c r="I242" s="75"/>
      <c r="J242" s="75"/>
      <c r="K242" s="74" t="s">
        <v>951</v>
      </c>
      <c r="L242" s="78">
        <v>191.6625508244157</v>
      </c>
      <c r="M242" s="79">
        <v>3312.99560546875</v>
      </c>
      <c r="N242" s="79">
        <v>1862.5308837890625</v>
      </c>
      <c r="O242" s="80"/>
      <c r="P242" s="81"/>
      <c r="Q242" s="81"/>
      <c r="R242" s="89"/>
      <c r="S242" s="49">
        <v>1</v>
      </c>
      <c r="T242" s="49">
        <v>1</v>
      </c>
      <c r="U242" s="50">
        <v>0</v>
      </c>
      <c r="V242" s="50">
        <v>0</v>
      </c>
      <c r="W242" s="50">
        <v>0.002</v>
      </c>
      <c r="X242" s="50">
        <v>0.999999</v>
      </c>
      <c r="Y242" s="50">
        <v>0</v>
      </c>
      <c r="Z242" s="50" t="s">
        <v>2322</v>
      </c>
      <c r="AA242" s="76">
        <v>242</v>
      </c>
      <c r="AB242" s="76"/>
      <c r="AC242" s="77"/>
      <c r="AD242" s="83" t="s">
        <v>1824</v>
      </c>
      <c r="AE242" s="85" t="s">
        <v>1445</v>
      </c>
      <c r="AF242" s="83" t="s">
        <v>951</v>
      </c>
      <c r="AG242" s="83" t="s">
        <v>716</v>
      </c>
      <c r="AH242" s="83"/>
      <c r="AI242" s="83" t="s">
        <v>2307</v>
      </c>
      <c r="AJ242" s="87">
        <v>43425.270833333336</v>
      </c>
      <c r="AK242" s="85" t="s">
        <v>2057</v>
      </c>
      <c r="AL242" s="85" t="s">
        <v>1445</v>
      </c>
      <c r="AM242" s="83">
        <v>1545</v>
      </c>
      <c r="AN242" s="83">
        <v>39</v>
      </c>
      <c r="AO242" s="83">
        <v>389</v>
      </c>
      <c r="AP242" s="83"/>
      <c r="AQ242" s="83"/>
      <c r="AR242" s="83"/>
      <c r="AS242" s="83"/>
      <c r="AT242" s="83"/>
      <c r="AU242" s="83"/>
      <c r="AV242" s="83"/>
      <c r="AW242" s="83" t="str">
        <f>REPLACE(INDEX(GroupVertices[Group],MATCH(Vertices[[#This Row],[Vertex]],GroupVertices[Vertex],0)),1,1,"")</f>
        <v>1</v>
      </c>
      <c r="AX242" s="49">
        <v>0</v>
      </c>
      <c r="AY242" s="50">
        <v>0</v>
      </c>
      <c r="AZ242" s="49">
        <v>0</v>
      </c>
      <c r="BA242" s="50">
        <v>0</v>
      </c>
      <c r="BB242" s="49">
        <v>0</v>
      </c>
      <c r="BC242" s="50">
        <v>0</v>
      </c>
      <c r="BD242" s="49">
        <v>15</v>
      </c>
      <c r="BE242" s="50">
        <v>100</v>
      </c>
      <c r="BF242" s="49">
        <v>15</v>
      </c>
      <c r="BG242" s="49"/>
      <c r="BH242" s="49"/>
      <c r="BI242" s="49"/>
      <c r="BJ242" s="49"/>
      <c r="BK242" s="49" t="s">
        <v>3393</v>
      </c>
      <c r="BL242" s="49" t="s">
        <v>3393</v>
      </c>
      <c r="BM242" s="112" t="s">
        <v>3745</v>
      </c>
      <c r="BN242" s="112" t="s">
        <v>3745</v>
      </c>
      <c r="BO242" s="112" t="s">
        <v>4223</v>
      </c>
      <c r="BP242" s="112" t="s">
        <v>4223</v>
      </c>
      <c r="BQ242" s="2"/>
      <c r="BR242" s="3"/>
      <c r="BS242" s="3"/>
      <c r="BT242" s="3"/>
      <c r="BU242" s="3"/>
    </row>
    <row r="243" spans="1:73" ht="375">
      <c r="A243" s="69" t="s">
        <v>456</v>
      </c>
      <c r="B243" s="70"/>
      <c r="C243" s="70"/>
      <c r="D243" s="71">
        <v>654.6492659053833</v>
      </c>
      <c r="E243" s="73"/>
      <c r="F243" s="103" t="s">
        <v>2058</v>
      </c>
      <c r="G243" s="70"/>
      <c r="H243" s="51" t="s">
        <v>952</v>
      </c>
      <c r="I243" s="75"/>
      <c r="J243" s="75"/>
      <c r="K243" s="51" t="s">
        <v>952</v>
      </c>
      <c r="L243" s="78">
        <v>348.53206615281</v>
      </c>
      <c r="M243" s="79">
        <v>1439.1015625</v>
      </c>
      <c r="N243" s="79">
        <v>897.3087158203125</v>
      </c>
      <c r="O243" s="80"/>
      <c r="P243" s="81"/>
      <c r="Q243" s="81"/>
      <c r="R243" s="89"/>
      <c r="S243" s="49">
        <v>1</v>
      </c>
      <c r="T243" s="49">
        <v>1</v>
      </c>
      <c r="U243" s="50">
        <v>0</v>
      </c>
      <c r="V243" s="50">
        <v>0</v>
      </c>
      <c r="W243" s="50">
        <v>0.002</v>
      </c>
      <c r="X243" s="50">
        <v>0.999999</v>
      </c>
      <c r="Y243" s="50">
        <v>0</v>
      </c>
      <c r="Z243" s="50" t="s">
        <v>2322</v>
      </c>
      <c r="AA243" s="76">
        <v>243</v>
      </c>
      <c r="AB243" s="76"/>
      <c r="AC243" s="77"/>
      <c r="AD243" s="83" t="s">
        <v>1824</v>
      </c>
      <c r="AE243" s="85" t="s">
        <v>1446</v>
      </c>
      <c r="AF243" s="83" t="s">
        <v>952</v>
      </c>
      <c r="AG243" s="83" t="s">
        <v>716</v>
      </c>
      <c r="AH243" s="83"/>
      <c r="AI243" s="83" t="s">
        <v>2307</v>
      </c>
      <c r="AJ243" s="87">
        <v>43425.63511574074</v>
      </c>
      <c r="AK243" s="85" t="s">
        <v>2058</v>
      </c>
      <c r="AL243" s="85" t="s">
        <v>1446</v>
      </c>
      <c r="AM243" s="83">
        <v>2803</v>
      </c>
      <c r="AN243" s="83">
        <v>68</v>
      </c>
      <c r="AO243" s="83">
        <v>4055</v>
      </c>
      <c r="AP243" s="83"/>
      <c r="AQ243" s="83"/>
      <c r="AR243" s="83"/>
      <c r="AS243" s="83"/>
      <c r="AT243" s="83"/>
      <c r="AU243" s="83"/>
      <c r="AV243" s="83"/>
      <c r="AW243" s="83" t="str">
        <f>REPLACE(INDEX(GroupVertices[Group],MATCH(Vertices[[#This Row],[Vertex]],GroupVertices[Vertex],0)),1,1,"")</f>
        <v>1</v>
      </c>
      <c r="AX243" s="49">
        <v>0</v>
      </c>
      <c r="AY243" s="50">
        <v>0</v>
      </c>
      <c r="AZ243" s="49">
        <v>0</v>
      </c>
      <c r="BA243" s="50">
        <v>0</v>
      </c>
      <c r="BB243" s="49">
        <v>0</v>
      </c>
      <c r="BC243" s="50">
        <v>0</v>
      </c>
      <c r="BD243" s="49">
        <v>23</v>
      </c>
      <c r="BE243" s="50">
        <v>100</v>
      </c>
      <c r="BF243" s="49">
        <v>23</v>
      </c>
      <c r="BG243" s="49"/>
      <c r="BH243" s="49"/>
      <c r="BI243" s="49"/>
      <c r="BJ243" s="49"/>
      <c r="BK243" s="49" t="s">
        <v>3468</v>
      </c>
      <c r="BL243" s="49" t="s">
        <v>3468</v>
      </c>
      <c r="BM243" s="112" t="s">
        <v>3746</v>
      </c>
      <c r="BN243" s="112" t="s">
        <v>3746</v>
      </c>
      <c r="BO243" s="112" t="s">
        <v>4224</v>
      </c>
      <c r="BP243" s="112" t="s">
        <v>4224</v>
      </c>
      <c r="BQ243" s="2"/>
      <c r="BR243" s="3"/>
      <c r="BS243" s="3"/>
      <c r="BT243" s="3"/>
      <c r="BU243" s="3"/>
    </row>
    <row r="244" spans="1:73" ht="409.5">
      <c r="A244" s="69" t="s">
        <v>457</v>
      </c>
      <c r="B244" s="70"/>
      <c r="C244" s="70"/>
      <c r="D244" s="71">
        <v>1000</v>
      </c>
      <c r="E244" s="73"/>
      <c r="F244" s="103" t="s">
        <v>2059</v>
      </c>
      <c r="G244" s="70"/>
      <c r="H244" s="51" t="s">
        <v>953</v>
      </c>
      <c r="I244" s="75"/>
      <c r="J244" s="75"/>
      <c r="K244" s="51" t="s">
        <v>953</v>
      </c>
      <c r="L244" s="78">
        <v>4578.522287909402</v>
      </c>
      <c r="M244" s="79">
        <v>1813.8802490234375</v>
      </c>
      <c r="N244" s="79">
        <v>414.6986083984375</v>
      </c>
      <c r="O244" s="80"/>
      <c r="P244" s="81"/>
      <c r="Q244" s="81"/>
      <c r="R244" s="89"/>
      <c r="S244" s="49">
        <v>1</v>
      </c>
      <c r="T244" s="49">
        <v>1</v>
      </c>
      <c r="U244" s="50">
        <v>0</v>
      </c>
      <c r="V244" s="50">
        <v>0</v>
      </c>
      <c r="W244" s="50">
        <v>0.002</v>
      </c>
      <c r="X244" s="50">
        <v>0.999999</v>
      </c>
      <c r="Y244" s="50">
        <v>0</v>
      </c>
      <c r="Z244" s="50" t="s">
        <v>2322</v>
      </c>
      <c r="AA244" s="76">
        <v>244</v>
      </c>
      <c r="AB244" s="76"/>
      <c r="AC244" s="77"/>
      <c r="AD244" s="83" t="s">
        <v>1824</v>
      </c>
      <c r="AE244" s="85" t="s">
        <v>1447</v>
      </c>
      <c r="AF244" s="83" t="s">
        <v>953</v>
      </c>
      <c r="AG244" s="83" t="s">
        <v>716</v>
      </c>
      <c r="AH244" s="83"/>
      <c r="AI244" s="83" t="s">
        <v>2307</v>
      </c>
      <c r="AJ244" s="87">
        <v>43425.82565972222</v>
      </c>
      <c r="AK244" s="85" t="s">
        <v>2059</v>
      </c>
      <c r="AL244" s="85" t="s">
        <v>1447</v>
      </c>
      <c r="AM244" s="83">
        <v>36725</v>
      </c>
      <c r="AN244" s="83">
        <v>187</v>
      </c>
      <c r="AO244" s="83">
        <v>756</v>
      </c>
      <c r="AP244" s="83"/>
      <c r="AQ244" s="83"/>
      <c r="AR244" s="83"/>
      <c r="AS244" s="83"/>
      <c r="AT244" s="83"/>
      <c r="AU244" s="83"/>
      <c r="AV244" s="83"/>
      <c r="AW244" s="83" t="str">
        <f>REPLACE(INDEX(GroupVertices[Group],MATCH(Vertices[[#This Row],[Vertex]],GroupVertices[Vertex],0)),1,1,"")</f>
        <v>1</v>
      </c>
      <c r="AX244" s="49">
        <v>0</v>
      </c>
      <c r="AY244" s="50">
        <v>0</v>
      </c>
      <c r="AZ244" s="49">
        <v>3</v>
      </c>
      <c r="BA244" s="50">
        <v>6.382978723404255</v>
      </c>
      <c r="BB244" s="49">
        <v>0</v>
      </c>
      <c r="BC244" s="50">
        <v>0</v>
      </c>
      <c r="BD244" s="49">
        <v>44</v>
      </c>
      <c r="BE244" s="50">
        <v>93.61702127659575</v>
      </c>
      <c r="BF244" s="49">
        <v>47</v>
      </c>
      <c r="BG244" s="49"/>
      <c r="BH244" s="49"/>
      <c r="BI244" s="49"/>
      <c r="BJ244" s="49"/>
      <c r="BK244" s="49"/>
      <c r="BL244" s="49"/>
      <c r="BM244" s="112" t="s">
        <v>3747</v>
      </c>
      <c r="BN244" s="112" t="s">
        <v>3747</v>
      </c>
      <c r="BO244" s="112" t="s">
        <v>4225</v>
      </c>
      <c r="BP244" s="112" t="s">
        <v>4225</v>
      </c>
      <c r="BQ244" s="2"/>
      <c r="BR244" s="3"/>
      <c r="BS244" s="3"/>
      <c r="BT244" s="3"/>
      <c r="BU244" s="3"/>
    </row>
    <row r="245" spans="1:73" ht="15">
      <c r="A245" s="69" t="s">
        <v>458</v>
      </c>
      <c r="B245" s="70"/>
      <c r="C245" s="70"/>
      <c r="D245" s="71">
        <v>212.07177814029365</v>
      </c>
      <c r="E245" s="73"/>
      <c r="F245" s="103" t="s">
        <v>2060</v>
      </c>
      <c r="G245" s="70"/>
      <c r="H245" s="74" t="s">
        <v>954</v>
      </c>
      <c r="I245" s="75"/>
      <c r="J245" s="75"/>
      <c r="K245" s="74" t="s">
        <v>954</v>
      </c>
      <c r="L245" s="78">
        <v>10.227618548729078</v>
      </c>
      <c r="M245" s="79">
        <v>7060.783203125</v>
      </c>
      <c r="N245" s="79">
        <v>9584.3017578125</v>
      </c>
      <c r="O245" s="80"/>
      <c r="P245" s="81"/>
      <c r="Q245" s="81"/>
      <c r="R245" s="89"/>
      <c r="S245" s="49">
        <v>1</v>
      </c>
      <c r="T245" s="49">
        <v>1</v>
      </c>
      <c r="U245" s="50">
        <v>0</v>
      </c>
      <c r="V245" s="50">
        <v>0</v>
      </c>
      <c r="W245" s="50">
        <v>0.002</v>
      </c>
      <c r="X245" s="50">
        <v>0.999999</v>
      </c>
      <c r="Y245" s="50">
        <v>0</v>
      </c>
      <c r="Z245" s="50" t="s">
        <v>2322</v>
      </c>
      <c r="AA245" s="76">
        <v>245</v>
      </c>
      <c r="AB245" s="76"/>
      <c r="AC245" s="77"/>
      <c r="AD245" s="83" t="s">
        <v>1824</v>
      </c>
      <c r="AE245" s="85" t="s">
        <v>1448</v>
      </c>
      <c r="AF245" s="83" t="s">
        <v>954</v>
      </c>
      <c r="AG245" s="83" t="s">
        <v>716</v>
      </c>
      <c r="AH245" s="83"/>
      <c r="AI245" s="83" t="s">
        <v>2307</v>
      </c>
      <c r="AJ245" s="87">
        <v>43425.90788194445</v>
      </c>
      <c r="AK245" s="85" t="s">
        <v>2060</v>
      </c>
      <c r="AL245" s="85" t="s">
        <v>1448</v>
      </c>
      <c r="AM245" s="83">
        <v>90</v>
      </c>
      <c r="AN245" s="83">
        <v>2</v>
      </c>
      <c r="AO245" s="83">
        <v>17</v>
      </c>
      <c r="AP245" s="83"/>
      <c r="AQ245" s="83"/>
      <c r="AR245" s="83"/>
      <c r="AS245" s="83"/>
      <c r="AT245" s="83"/>
      <c r="AU245" s="83"/>
      <c r="AV245" s="83"/>
      <c r="AW245" s="83" t="str">
        <f>REPLACE(INDEX(GroupVertices[Group],MATCH(Vertices[[#This Row],[Vertex]],GroupVertices[Vertex],0)),1,1,"")</f>
        <v>1</v>
      </c>
      <c r="AX245" s="49">
        <v>0</v>
      </c>
      <c r="AY245" s="50">
        <v>0</v>
      </c>
      <c r="AZ245" s="49">
        <v>0</v>
      </c>
      <c r="BA245" s="50">
        <v>0</v>
      </c>
      <c r="BB245" s="49">
        <v>0</v>
      </c>
      <c r="BC245" s="50">
        <v>0</v>
      </c>
      <c r="BD245" s="49">
        <v>33</v>
      </c>
      <c r="BE245" s="50">
        <v>100</v>
      </c>
      <c r="BF245" s="49">
        <v>33</v>
      </c>
      <c r="BG245" s="49"/>
      <c r="BH245" s="49"/>
      <c r="BI245" s="49"/>
      <c r="BJ245" s="49"/>
      <c r="BK245" s="49"/>
      <c r="BL245" s="49"/>
      <c r="BM245" s="112" t="s">
        <v>3748</v>
      </c>
      <c r="BN245" s="112" t="s">
        <v>3748</v>
      </c>
      <c r="BO245" s="112" t="s">
        <v>4226</v>
      </c>
      <c r="BP245" s="112" t="s">
        <v>4226</v>
      </c>
      <c r="BQ245" s="2"/>
      <c r="BR245" s="3"/>
      <c r="BS245" s="3"/>
      <c r="BT245" s="3"/>
      <c r="BU245" s="3"/>
    </row>
    <row r="246" spans="1:73" ht="409.5">
      <c r="A246" s="69" t="s">
        <v>459</v>
      </c>
      <c r="B246" s="70"/>
      <c r="C246" s="70"/>
      <c r="D246" s="71">
        <v>245.02446982055466</v>
      </c>
      <c r="E246" s="73"/>
      <c r="F246" s="103" t="s">
        <v>2061</v>
      </c>
      <c r="G246" s="70"/>
      <c r="H246" s="51" t="s">
        <v>955</v>
      </c>
      <c r="I246" s="75"/>
      <c r="J246" s="75"/>
      <c r="K246" s="51" t="s">
        <v>955</v>
      </c>
      <c r="L246" s="78">
        <v>35.41652323580034</v>
      </c>
      <c r="M246" s="79">
        <v>5186.88916015625</v>
      </c>
      <c r="N246" s="79">
        <v>6688.63720703125</v>
      </c>
      <c r="O246" s="80"/>
      <c r="P246" s="81"/>
      <c r="Q246" s="81"/>
      <c r="R246" s="89"/>
      <c r="S246" s="49">
        <v>1</v>
      </c>
      <c r="T246" s="49">
        <v>1</v>
      </c>
      <c r="U246" s="50">
        <v>0</v>
      </c>
      <c r="V246" s="50">
        <v>0</v>
      </c>
      <c r="W246" s="50">
        <v>0.002</v>
      </c>
      <c r="X246" s="50">
        <v>0.999999</v>
      </c>
      <c r="Y246" s="50">
        <v>0</v>
      </c>
      <c r="Z246" s="50" t="s">
        <v>2322</v>
      </c>
      <c r="AA246" s="76">
        <v>246</v>
      </c>
      <c r="AB246" s="76"/>
      <c r="AC246" s="77"/>
      <c r="AD246" s="83" t="s">
        <v>1824</v>
      </c>
      <c r="AE246" s="85" t="s">
        <v>1449</v>
      </c>
      <c r="AF246" s="83" t="s">
        <v>955</v>
      </c>
      <c r="AG246" s="83" t="s">
        <v>716</v>
      </c>
      <c r="AH246" s="83"/>
      <c r="AI246" s="83" t="s">
        <v>2307</v>
      </c>
      <c r="AJ246" s="87">
        <v>43426.13924768518</v>
      </c>
      <c r="AK246" s="85" t="s">
        <v>2061</v>
      </c>
      <c r="AL246" s="85" t="s">
        <v>1449</v>
      </c>
      <c r="AM246" s="83">
        <v>292</v>
      </c>
      <c r="AN246" s="83">
        <v>5</v>
      </c>
      <c r="AO246" s="83">
        <v>102</v>
      </c>
      <c r="AP246" s="83"/>
      <c r="AQ246" s="83"/>
      <c r="AR246" s="83"/>
      <c r="AS246" s="83"/>
      <c r="AT246" s="83"/>
      <c r="AU246" s="83"/>
      <c r="AV246" s="83"/>
      <c r="AW246" s="83" t="str">
        <f>REPLACE(INDEX(GroupVertices[Group],MATCH(Vertices[[#This Row],[Vertex]],GroupVertices[Vertex],0)),1,1,"")</f>
        <v>1</v>
      </c>
      <c r="AX246" s="49">
        <v>0</v>
      </c>
      <c r="AY246" s="50">
        <v>0</v>
      </c>
      <c r="AZ246" s="49">
        <v>0</v>
      </c>
      <c r="BA246" s="50">
        <v>0</v>
      </c>
      <c r="BB246" s="49">
        <v>0</v>
      </c>
      <c r="BC246" s="50">
        <v>0</v>
      </c>
      <c r="BD246" s="49">
        <v>24</v>
      </c>
      <c r="BE246" s="50">
        <v>100</v>
      </c>
      <c r="BF246" s="49">
        <v>24</v>
      </c>
      <c r="BG246" s="49"/>
      <c r="BH246" s="49"/>
      <c r="BI246" s="49"/>
      <c r="BJ246" s="49"/>
      <c r="BK246" s="49" t="s">
        <v>3469</v>
      </c>
      <c r="BL246" s="49" t="s">
        <v>3469</v>
      </c>
      <c r="BM246" s="112" t="s">
        <v>3749</v>
      </c>
      <c r="BN246" s="112" t="s">
        <v>3749</v>
      </c>
      <c r="BO246" s="112" t="s">
        <v>4227</v>
      </c>
      <c r="BP246" s="112" t="s">
        <v>4227</v>
      </c>
      <c r="BQ246" s="2"/>
      <c r="BR246" s="3"/>
      <c r="BS246" s="3"/>
      <c r="BT246" s="3"/>
      <c r="BU246" s="3"/>
    </row>
    <row r="247" spans="1:73" ht="15">
      <c r="A247" s="69" t="s">
        <v>460</v>
      </c>
      <c r="B247" s="70"/>
      <c r="C247" s="70"/>
      <c r="D247" s="71">
        <v>237.52039151712887</v>
      </c>
      <c r="E247" s="73"/>
      <c r="F247" s="103" t="s">
        <v>2062</v>
      </c>
      <c r="G247" s="70"/>
      <c r="H247" s="74" t="s">
        <v>956</v>
      </c>
      <c r="I247" s="75"/>
      <c r="J247" s="75"/>
      <c r="K247" s="74" t="s">
        <v>956</v>
      </c>
      <c r="L247" s="78">
        <v>29.68043602983362</v>
      </c>
      <c r="M247" s="79">
        <v>7810.3408203125</v>
      </c>
      <c r="N247" s="79">
        <v>7653.85888671875</v>
      </c>
      <c r="O247" s="80"/>
      <c r="P247" s="81"/>
      <c r="Q247" s="81"/>
      <c r="R247" s="89"/>
      <c r="S247" s="49">
        <v>1</v>
      </c>
      <c r="T247" s="49">
        <v>1</v>
      </c>
      <c r="U247" s="50">
        <v>0</v>
      </c>
      <c r="V247" s="50">
        <v>0</v>
      </c>
      <c r="W247" s="50">
        <v>0.002</v>
      </c>
      <c r="X247" s="50">
        <v>0.999999</v>
      </c>
      <c r="Y247" s="50">
        <v>0</v>
      </c>
      <c r="Z247" s="50" t="s">
        <v>2322</v>
      </c>
      <c r="AA247" s="76">
        <v>247</v>
      </c>
      <c r="AB247" s="76"/>
      <c r="AC247" s="77"/>
      <c r="AD247" s="83" t="s">
        <v>1824</v>
      </c>
      <c r="AE247" s="85" t="s">
        <v>1450</v>
      </c>
      <c r="AF247" s="83" t="s">
        <v>956</v>
      </c>
      <c r="AG247" s="83" t="s">
        <v>716</v>
      </c>
      <c r="AH247" s="83"/>
      <c r="AI247" s="83" t="s">
        <v>2307</v>
      </c>
      <c r="AJ247" s="87">
        <v>43426.42934027778</v>
      </c>
      <c r="AK247" s="85" t="s">
        <v>2062</v>
      </c>
      <c r="AL247" s="85" t="s">
        <v>1450</v>
      </c>
      <c r="AM247" s="83">
        <v>246</v>
      </c>
      <c r="AN247" s="83">
        <v>5</v>
      </c>
      <c r="AO247" s="83">
        <v>123</v>
      </c>
      <c r="AP247" s="83"/>
      <c r="AQ247" s="83"/>
      <c r="AR247" s="83"/>
      <c r="AS247" s="83"/>
      <c r="AT247" s="83"/>
      <c r="AU247" s="83"/>
      <c r="AV247" s="83"/>
      <c r="AW247" s="83" t="str">
        <f>REPLACE(INDEX(GroupVertices[Group],MATCH(Vertices[[#This Row],[Vertex]],GroupVertices[Vertex],0)),1,1,"")</f>
        <v>1</v>
      </c>
      <c r="AX247" s="49">
        <v>0</v>
      </c>
      <c r="AY247" s="50">
        <v>0</v>
      </c>
      <c r="AZ247" s="49">
        <v>0</v>
      </c>
      <c r="BA247" s="50">
        <v>0</v>
      </c>
      <c r="BB247" s="49">
        <v>0</v>
      </c>
      <c r="BC247" s="50">
        <v>0</v>
      </c>
      <c r="BD247" s="49">
        <v>11</v>
      </c>
      <c r="BE247" s="50">
        <v>100</v>
      </c>
      <c r="BF247" s="49">
        <v>11</v>
      </c>
      <c r="BG247" s="49"/>
      <c r="BH247" s="49"/>
      <c r="BI247" s="49"/>
      <c r="BJ247" s="49"/>
      <c r="BK247" s="49"/>
      <c r="BL247" s="49"/>
      <c r="BM247" s="112" t="s">
        <v>3750</v>
      </c>
      <c r="BN247" s="112" t="s">
        <v>3750</v>
      </c>
      <c r="BO247" s="112" t="s">
        <v>4228</v>
      </c>
      <c r="BP247" s="112" t="s">
        <v>4228</v>
      </c>
      <c r="BQ247" s="2"/>
      <c r="BR247" s="3"/>
      <c r="BS247" s="3"/>
      <c r="BT247" s="3"/>
      <c r="BU247" s="3"/>
    </row>
    <row r="248" spans="1:73" ht="409.5">
      <c r="A248" s="69" t="s">
        <v>461</v>
      </c>
      <c r="B248" s="70"/>
      <c r="C248" s="70"/>
      <c r="D248" s="71">
        <v>223.1647634584013</v>
      </c>
      <c r="E248" s="73"/>
      <c r="F248" s="103" t="s">
        <v>2063</v>
      </c>
      <c r="G248" s="70"/>
      <c r="H248" s="51" t="s">
        <v>957</v>
      </c>
      <c r="I248" s="75"/>
      <c r="J248" s="75"/>
      <c r="K248" s="51" t="s">
        <v>957</v>
      </c>
      <c r="L248" s="78">
        <v>18.707051809723364</v>
      </c>
      <c r="M248" s="79">
        <v>689.5440063476562</v>
      </c>
      <c r="N248" s="79">
        <v>8619.080078125</v>
      </c>
      <c r="O248" s="80"/>
      <c r="P248" s="81"/>
      <c r="Q248" s="81"/>
      <c r="R248" s="89"/>
      <c r="S248" s="49">
        <v>1</v>
      </c>
      <c r="T248" s="49">
        <v>1</v>
      </c>
      <c r="U248" s="50">
        <v>0</v>
      </c>
      <c r="V248" s="50">
        <v>0</v>
      </c>
      <c r="W248" s="50">
        <v>0.002</v>
      </c>
      <c r="X248" s="50">
        <v>0.999999</v>
      </c>
      <c r="Y248" s="50">
        <v>0</v>
      </c>
      <c r="Z248" s="50" t="s">
        <v>2322</v>
      </c>
      <c r="AA248" s="76">
        <v>248</v>
      </c>
      <c r="AB248" s="76"/>
      <c r="AC248" s="77"/>
      <c r="AD248" s="83" t="s">
        <v>1824</v>
      </c>
      <c r="AE248" s="85" t="s">
        <v>1451</v>
      </c>
      <c r="AF248" s="83" t="s">
        <v>957</v>
      </c>
      <c r="AG248" s="83" t="s">
        <v>716</v>
      </c>
      <c r="AH248" s="83"/>
      <c r="AI248" s="83" t="s">
        <v>2307</v>
      </c>
      <c r="AJ248" s="87">
        <v>43426.58541666667</v>
      </c>
      <c r="AK248" s="85" t="s">
        <v>2063</v>
      </c>
      <c r="AL248" s="85" t="s">
        <v>1451</v>
      </c>
      <c r="AM248" s="83">
        <v>158</v>
      </c>
      <c r="AN248" s="83">
        <v>13</v>
      </c>
      <c r="AO248" s="83">
        <v>185</v>
      </c>
      <c r="AP248" s="83"/>
      <c r="AQ248" s="83"/>
      <c r="AR248" s="83"/>
      <c r="AS248" s="83"/>
      <c r="AT248" s="83"/>
      <c r="AU248" s="83"/>
      <c r="AV248" s="83"/>
      <c r="AW248" s="83" t="str">
        <f>REPLACE(INDEX(GroupVertices[Group],MATCH(Vertices[[#This Row],[Vertex]],GroupVertices[Vertex],0)),1,1,"")</f>
        <v>1</v>
      </c>
      <c r="AX248" s="49">
        <v>0</v>
      </c>
      <c r="AY248" s="50">
        <v>0</v>
      </c>
      <c r="AZ248" s="49">
        <v>0</v>
      </c>
      <c r="BA248" s="50">
        <v>0</v>
      </c>
      <c r="BB248" s="49">
        <v>0</v>
      </c>
      <c r="BC248" s="50">
        <v>0</v>
      </c>
      <c r="BD248" s="49">
        <v>59</v>
      </c>
      <c r="BE248" s="50">
        <v>100</v>
      </c>
      <c r="BF248" s="49">
        <v>59</v>
      </c>
      <c r="BG248" s="49"/>
      <c r="BH248" s="49"/>
      <c r="BI248" s="49"/>
      <c r="BJ248" s="49"/>
      <c r="BK248" s="49" t="s">
        <v>3470</v>
      </c>
      <c r="BL248" s="49" t="s">
        <v>3470</v>
      </c>
      <c r="BM248" s="112" t="s">
        <v>3751</v>
      </c>
      <c r="BN248" s="112" t="s">
        <v>3751</v>
      </c>
      <c r="BO248" s="112" t="s">
        <v>4229</v>
      </c>
      <c r="BP248" s="112" t="s">
        <v>4229</v>
      </c>
      <c r="BQ248" s="2"/>
      <c r="BR248" s="3"/>
      <c r="BS248" s="3"/>
      <c r="BT248" s="3"/>
      <c r="BU248" s="3"/>
    </row>
    <row r="249" spans="1:73" ht="15">
      <c r="A249" s="69" t="s">
        <v>462</v>
      </c>
      <c r="B249" s="70"/>
      <c r="C249" s="70"/>
      <c r="D249" s="71">
        <v>284.17618270799346</v>
      </c>
      <c r="E249" s="73"/>
      <c r="F249" s="103" t="s">
        <v>2064</v>
      </c>
      <c r="G249" s="70"/>
      <c r="H249" s="74" t="s">
        <v>958</v>
      </c>
      <c r="I249" s="75"/>
      <c r="J249" s="75"/>
      <c r="K249" s="74" t="s">
        <v>958</v>
      </c>
      <c r="L249" s="78">
        <v>65.34393474519194</v>
      </c>
      <c r="M249" s="79">
        <v>1439.1015625</v>
      </c>
      <c r="N249" s="79">
        <v>4275.583984375</v>
      </c>
      <c r="O249" s="80"/>
      <c r="P249" s="81"/>
      <c r="Q249" s="81"/>
      <c r="R249" s="89"/>
      <c r="S249" s="49">
        <v>1</v>
      </c>
      <c r="T249" s="49">
        <v>1</v>
      </c>
      <c r="U249" s="50">
        <v>0</v>
      </c>
      <c r="V249" s="50">
        <v>0</v>
      </c>
      <c r="W249" s="50">
        <v>0.002</v>
      </c>
      <c r="X249" s="50">
        <v>0.999999</v>
      </c>
      <c r="Y249" s="50">
        <v>0</v>
      </c>
      <c r="Z249" s="50" t="s">
        <v>2322</v>
      </c>
      <c r="AA249" s="76">
        <v>249</v>
      </c>
      <c r="AB249" s="76"/>
      <c r="AC249" s="77"/>
      <c r="AD249" s="83" t="s">
        <v>1824</v>
      </c>
      <c r="AE249" s="85" t="s">
        <v>1452</v>
      </c>
      <c r="AF249" s="83" t="s">
        <v>958</v>
      </c>
      <c r="AG249" s="83" t="s">
        <v>716</v>
      </c>
      <c r="AH249" s="83"/>
      <c r="AI249" s="83" t="s">
        <v>2307</v>
      </c>
      <c r="AJ249" s="87">
        <v>43426.87855324074</v>
      </c>
      <c r="AK249" s="85" t="s">
        <v>2064</v>
      </c>
      <c r="AL249" s="85" t="s">
        <v>1452</v>
      </c>
      <c r="AM249" s="83">
        <v>532</v>
      </c>
      <c r="AN249" s="83">
        <v>52</v>
      </c>
      <c r="AO249" s="83">
        <v>508</v>
      </c>
      <c r="AP249" s="83"/>
      <c r="AQ249" s="83"/>
      <c r="AR249" s="83"/>
      <c r="AS249" s="83"/>
      <c r="AT249" s="83"/>
      <c r="AU249" s="83"/>
      <c r="AV249" s="83"/>
      <c r="AW249" s="83" t="str">
        <f>REPLACE(INDEX(GroupVertices[Group],MATCH(Vertices[[#This Row],[Vertex]],GroupVertices[Vertex],0)),1,1,"")</f>
        <v>1</v>
      </c>
      <c r="AX249" s="49">
        <v>0</v>
      </c>
      <c r="AY249" s="50">
        <v>0</v>
      </c>
      <c r="AZ249" s="49">
        <v>0</v>
      </c>
      <c r="BA249" s="50">
        <v>0</v>
      </c>
      <c r="BB249" s="49">
        <v>0</v>
      </c>
      <c r="BC249" s="50">
        <v>0</v>
      </c>
      <c r="BD249" s="49">
        <v>32</v>
      </c>
      <c r="BE249" s="50">
        <v>100</v>
      </c>
      <c r="BF249" s="49">
        <v>32</v>
      </c>
      <c r="BG249" s="49"/>
      <c r="BH249" s="49"/>
      <c r="BI249" s="49"/>
      <c r="BJ249" s="49"/>
      <c r="BK249" s="49"/>
      <c r="BL249" s="49"/>
      <c r="BM249" s="112" t="s">
        <v>3752</v>
      </c>
      <c r="BN249" s="112" t="s">
        <v>3752</v>
      </c>
      <c r="BO249" s="112" t="s">
        <v>4230</v>
      </c>
      <c r="BP249" s="112" t="s">
        <v>4230</v>
      </c>
      <c r="BQ249" s="2"/>
      <c r="BR249" s="3"/>
      <c r="BS249" s="3"/>
      <c r="BT249" s="3"/>
      <c r="BU249" s="3"/>
    </row>
    <row r="250" spans="1:73" ht="15">
      <c r="A250" s="69" t="s">
        <v>463</v>
      </c>
      <c r="B250" s="70"/>
      <c r="C250" s="70"/>
      <c r="D250" s="71">
        <v>216.8026101141925</v>
      </c>
      <c r="E250" s="73"/>
      <c r="F250" s="103" t="s">
        <v>2065</v>
      </c>
      <c r="G250" s="70"/>
      <c r="H250" s="74" t="s">
        <v>959</v>
      </c>
      <c r="I250" s="75"/>
      <c r="J250" s="75"/>
      <c r="K250" s="74" t="s">
        <v>959</v>
      </c>
      <c r="L250" s="78">
        <v>13.843847439447229</v>
      </c>
      <c r="M250" s="79">
        <v>9684.234375</v>
      </c>
      <c r="N250" s="79">
        <v>9584.3017578125</v>
      </c>
      <c r="O250" s="80"/>
      <c r="P250" s="81"/>
      <c r="Q250" s="81"/>
      <c r="R250" s="89"/>
      <c r="S250" s="49">
        <v>1</v>
      </c>
      <c r="T250" s="49">
        <v>1</v>
      </c>
      <c r="U250" s="50">
        <v>0</v>
      </c>
      <c r="V250" s="50">
        <v>0</v>
      </c>
      <c r="W250" s="50">
        <v>0.002</v>
      </c>
      <c r="X250" s="50">
        <v>0.999999</v>
      </c>
      <c r="Y250" s="50">
        <v>0</v>
      </c>
      <c r="Z250" s="50" t="s">
        <v>2322</v>
      </c>
      <c r="AA250" s="76">
        <v>250</v>
      </c>
      <c r="AB250" s="76"/>
      <c r="AC250" s="77"/>
      <c r="AD250" s="83" t="s">
        <v>1824</v>
      </c>
      <c r="AE250" s="85" t="s">
        <v>1453</v>
      </c>
      <c r="AF250" s="83" t="s">
        <v>959</v>
      </c>
      <c r="AG250" s="83" t="s">
        <v>716</v>
      </c>
      <c r="AH250" s="83"/>
      <c r="AI250" s="83" t="s">
        <v>2307</v>
      </c>
      <c r="AJ250" s="87">
        <v>43427.164768518516</v>
      </c>
      <c r="AK250" s="85" t="s">
        <v>2065</v>
      </c>
      <c r="AL250" s="85" t="s">
        <v>1453</v>
      </c>
      <c r="AM250" s="83">
        <v>119</v>
      </c>
      <c r="AN250" s="83">
        <v>5</v>
      </c>
      <c r="AO250" s="83">
        <v>24</v>
      </c>
      <c r="AP250" s="83"/>
      <c r="AQ250" s="83"/>
      <c r="AR250" s="83"/>
      <c r="AS250" s="83"/>
      <c r="AT250" s="83"/>
      <c r="AU250" s="83"/>
      <c r="AV250" s="83"/>
      <c r="AW250" s="83" t="str">
        <f>REPLACE(INDEX(GroupVertices[Group],MATCH(Vertices[[#This Row],[Vertex]],GroupVertices[Vertex],0)),1,1,"")</f>
        <v>1</v>
      </c>
      <c r="AX250" s="49">
        <v>1</v>
      </c>
      <c r="AY250" s="50">
        <v>3.4482758620689653</v>
      </c>
      <c r="AZ250" s="49">
        <v>0</v>
      </c>
      <c r="BA250" s="50">
        <v>0</v>
      </c>
      <c r="BB250" s="49">
        <v>0</v>
      </c>
      <c r="BC250" s="50">
        <v>0</v>
      </c>
      <c r="BD250" s="49">
        <v>28</v>
      </c>
      <c r="BE250" s="50">
        <v>96.55172413793103</v>
      </c>
      <c r="BF250" s="49">
        <v>29</v>
      </c>
      <c r="BG250" s="49"/>
      <c r="BH250" s="49"/>
      <c r="BI250" s="49"/>
      <c r="BJ250" s="49"/>
      <c r="BK250" s="49" t="s">
        <v>3398</v>
      </c>
      <c r="BL250" s="49" t="s">
        <v>3398</v>
      </c>
      <c r="BM250" s="112" t="s">
        <v>3753</v>
      </c>
      <c r="BN250" s="112" t="s">
        <v>3753</v>
      </c>
      <c r="BO250" s="112" t="s">
        <v>4231</v>
      </c>
      <c r="BP250" s="112" t="s">
        <v>4231</v>
      </c>
      <c r="BQ250" s="2"/>
      <c r="BR250" s="3"/>
      <c r="BS250" s="3"/>
      <c r="BT250" s="3"/>
      <c r="BU250" s="3"/>
    </row>
    <row r="251" spans="1:73" ht="15">
      <c r="A251" s="69" t="s">
        <v>464</v>
      </c>
      <c r="B251" s="70"/>
      <c r="C251" s="70"/>
      <c r="D251" s="71">
        <v>343.5562805872757</v>
      </c>
      <c r="E251" s="73"/>
      <c r="F251" s="103" t="s">
        <v>2066</v>
      </c>
      <c r="G251" s="70"/>
      <c r="H251" s="74" t="s">
        <v>960</v>
      </c>
      <c r="I251" s="75"/>
      <c r="J251" s="75"/>
      <c r="K251" s="74" t="s">
        <v>960</v>
      </c>
      <c r="L251" s="78">
        <v>110.73384220110255</v>
      </c>
      <c r="M251" s="79">
        <v>1064.32275390625</v>
      </c>
      <c r="N251" s="79">
        <v>2827.751953125</v>
      </c>
      <c r="O251" s="80"/>
      <c r="P251" s="81"/>
      <c r="Q251" s="81"/>
      <c r="R251" s="89"/>
      <c r="S251" s="49">
        <v>1</v>
      </c>
      <c r="T251" s="49">
        <v>1</v>
      </c>
      <c r="U251" s="50">
        <v>0</v>
      </c>
      <c r="V251" s="50">
        <v>0</v>
      </c>
      <c r="W251" s="50">
        <v>0.002</v>
      </c>
      <c r="X251" s="50">
        <v>0.999999</v>
      </c>
      <c r="Y251" s="50">
        <v>0</v>
      </c>
      <c r="Z251" s="50" t="s">
        <v>2322</v>
      </c>
      <c r="AA251" s="76">
        <v>251</v>
      </c>
      <c r="AB251" s="76"/>
      <c r="AC251" s="77"/>
      <c r="AD251" s="83" t="s">
        <v>1824</v>
      </c>
      <c r="AE251" s="85" t="s">
        <v>1454</v>
      </c>
      <c r="AF251" s="83" t="s">
        <v>960</v>
      </c>
      <c r="AG251" s="83" t="s">
        <v>716</v>
      </c>
      <c r="AH251" s="83"/>
      <c r="AI251" s="83" t="s">
        <v>2307</v>
      </c>
      <c r="AJ251" s="87">
        <v>43427.33924768519</v>
      </c>
      <c r="AK251" s="85" t="s">
        <v>2066</v>
      </c>
      <c r="AL251" s="85" t="s">
        <v>1454</v>
      </c>
      <c r="AM251" s="83">
        <v>896</v>
      </c>
      <c r="AN251" s="83">
        <v>56</v>
      </c>
      <c r="AO251" s="83">
        <v>472</v>
      </c>
      <c r="AP251" s="83"/>
      <c r="AQ251" s="83"/>
      <c r="AR251" s="83"/>
      <c r="AS251" s="83"/>
      <c r="AT251" s="83"/>
      <c r="AU251" s="83"/>
      <c r="AV251" s="83"/>
      <c r="AW251" s="83" t="str">
        <f>REPLACE(INDEX(GroupVertices[Group],MATCH(Vertices[[#This Row],[Vertex]],GroupVertices[Vertex],0)),1,1,"")</f>
        <v>1</v>
      </c>
      <c r="AX251" s="49">
        <v>0</v>
      </c>
      <c r="AY251" s="50">
        <v>0</v>
      </c>
      <c r="AZ251" s="49">
        <v>2</v>
      </c>
      <c r="BA251" s="50">
        <v>5.555555555555555</v>
      </c>
      <c r="BB251" s="49">
        <v>0</v>
      </c>
      <c r="BC251" s="50">
        <v>0</v>
      </c>
      <c r="BD251" s="49">
        <v>34</v>
      </c>
      <c r="BE251" s="50">
        <v>94.44444444444444</v>
      </c>
      <c r="BF251" s="49">
        <v>36</v>
      </c>
      <c r="BG251" s="49"/>
      <c r="BH251" s="49"/>
      <c r="BI251" s="49"/>
      <c r="BJ251" s="49"/>
      <c r="BK251" s="49" t="s">
        <v>3390</v>
      </c>
      <c r="BL251" s="49" t="s">
        <v>3390</v>
      </c>
      <c r="BM251" s="112" t="s">
        <v>3754</v>
      </c>
      <c r="BN251" s="112" t="s">
        <v>3754</v>
      </c>
      <c r="BO251" s="112" t="s">
        <v>4232</v>
      </c>
      <c r="BP251" s="112" t="s">
        <v>4232</v>
      </c>
      <c r="BQ251" s="2"/>
      <c r="BR251" s="3"/>
      <c r="BS251" s="3"/>
      <c r="BT251" s="3"/>
      <c r="BU251" s="3"/>
    </row>
    <row r="252" spans="1:73" ht="390">
      <c r="A252" s="69" t="s">
        <v>465</v>
      </c>
      <c r="B252" s="70"/>
      <c r="C252" s="70"/>
      <c r="D252" s="71">
        <v>246.3295269168026</v>
      </c>
      <c r="E252" s="73"/>
      <c r="F252" s="103" t="s">
        <v>2067</v>
      </c>
      <c r="G252" s="70"/>
      <c r="H252" s="51" t="s">
        <v>961</v>
      </c>
      <c r="I252" s="75"/>
      <c r="J252" s="75"/>
      <c r="K252" s="51" t="s">
        <v>961</v>
      </c>
      <c r="L252" s="78">
        <v>36.41410361944673</v>
      </c>
      <c r="M252" s="79">
        <v>8559.8984375</v>
      </c>
      <c r="N252" s="79">
        <v>6688.63720703125</v>
      </c>
      <c r="O252" s="80"/>
      <c r="P252" s="81"/>
      <c r="Q252" s="81"/>
      <c r="R252" s="89"/>
      <c r="S252" s="49">
        <v>1</v>
      </c>
      <c r="T252" s="49">
        <v>1</v>
      </c>
      <c r="U252" s="50">
        <v>0</v>
      </c>
      <c r="V252" s="50">
        <v>0</v>
      </c>
      <c r="W252" s="50">
        <v>0.002</v>
      </c>
      <c r="X252" s="50">
        <v>0.999999</v>
      </c>
      <c r="Y252" s="50">
        <v>0</v>
      </c>
      <c r="Z252" s="50" t="s">
        <v>2322</v>
      </c>
      <c r="AA252" s="76">
        <v>252</v>
      </c>
      <c r="AB252" s="76"/>
      <c r="AC252" s="77"/>
      <c r="AD252" s="83" t="s">
        <v>1824</v>
      </c>
      <c r="AE252" s="85" t="s">
        <v>1455</v>
      </c>
      <c r="AF252" s="83" t="s">
        <v>961</v>
      </c>
      <c r="AG252" s="83" t="s">
        <v>716</v>
      </c>
      <c r="AH252" s="83"/>
      <c r="AI252" s="83" t="s">
        <v>2307</v>
      </c>
      <c r="AJ252" s="87">
        <v>43427.541666666664</v>
      </c>
      <c r="AK252" s="85" t="s">
        <v>2067</v>
      </c>
      <c r="AL252" s="85" t="s">
        <v>1455</v>
      </c>
      <c r="AM252" s="83">
        <v>300</v>
      </c>
      <c r="AN252" s="83">
        <v>19</v>
      </c>
      <c r="AO252" s="83">
        <v>87</v>
      </c>
      <c r="AP252" s="83"/>
      <c r="AQ252" s="83"/>
      <c r="AR252" s="83"/>
      <c r="AS252" s="83"/>
      <c r="AT252" s="83"/>
      <c r="AU252" s="83"/>
      <c r="AV252" s="83"/>
      <c r="AW252" s="83" t="str">
        <f>REPLACE(INDEX(GroupVertices[Group],MATCH(Vertices[[#This Row],[Vertex]],GroupVertices[Vertex],0)),1,1,"")</f>
        <v>1</v>
      </c>
      <c r="AX252" s="49">
        <v>0</v>
      </c>
      <c r="AY252" s="50">
        <v>0</v>
      </c>
      <c r="AZ252" s="49">
        <v>0</v>
      </c>
      <c r="BA252" s="50">
        <v>0</v>
      </c>
      <c r="BB252" s="49">
        <v>0</v>
      </c>
      <c r="BC252" s="50">
        <v>0</v>
      </c>
      <c r="BD252" s="49">
        <v>23</v>
      </c>
      <c r="BE252" s="50">
        <v>100</v>
      </c>
      <c r="BF252" s="49">
        <v>23</v>
      </c>
      <c r="BG252" s="49"/>
      <c r="BH252" s="49"/>
      <c r="BI252" s="49"/>
      <c r="BJ252" s="49"/>
      <c r="BK252" s="49" t="s">
        <v>3471</v>
      </c>
      <c r="BL252" s="49" t="s">
        <v>3471</v>
      </c>
      <c r="BM252" s="112" t="s">
        <v>3755</v>
      </c>
      <c r="BN252" s="112" t="s">
        <v>3755</v>
      </c>
      <c r="BO252" s="112" t="s">
        <v>4233</v>
      </c>
      <c r="BP252" s="112" t="s">
        <v>4233</v>
      </c>
      <c r="BQ252" s="2"/>
      <c r="BR252" s="3"/>
      <c r="BS252" s="3"/>
      <c r="BT252" s="3"/>
      <c r="BU252" s="3"/>
    </row>
    <row r="253" spans="1:73" ht="15">
      <c r="A253" s="69" t="s">
        <v>466</v>
      </c>
      <c r="B253" s="70"/>
      <c r="C253" s="70"/>
      <c r="D253" s="71">
        <v>316.47634584013053</v>
      </c>
      <c r="E253" s="73"/>
      <c r="F253" s="103" t="s">
        <v>2068</v>
      </c>
      <c r="G253" s="70"/>
      <c r="H253" s="74" t="s">
        <v>962</v>
      </c>
      <c r="I253" s="75"/>
      <c r="J253" s="75"/>
      <c r="K253" s="74" t="s">
        <v>962</v>
      </c>
      <c r="L253" s="78">
        <v>90.03404924044003</v>
      </c>
      <c r="M253" s="79">
        <v>1439.1015625</v>
      </c>
      <c r="N253" s="79">
        <v>3310.36279296875</v>
      </c>
      <c r="O253" s="80"/>
      <c r="P253" s="81"/>
      <c r="Q253" s="81"/>
      <c r="R253" s="89"/>
      <c r="S253" s="49">
        <v>1</v>
      </c>
      <c r="T253" s="49">
        <v>1</v>
      </c>
      <c r="U253" s="50">
        <v>0</v>
      </c>
      <c r="V253" s="50">
        <v>0</v>
      </c>
      <c r="W253" s="50">
        <v>0.002</v>
      </c>
      <c r="X253" s="50">
        <v>0.999999</v>
      </c>
      <c r="Y253" s="50">
        <v>0</v>
      </c>
      <c r="Z253" s="50" t="s">
        <v>2322</v>
      </c>
      <c r="AA253" s="76">
        <v>253</v>
      </c>
      <c r="AB253" s="76"/>
      <c r="AC253" s="77"/>
      <c r="AD253" s="83" t="s">
        <v>1824</v>
      </c>
      <c r="AE253" s="85" t="s">
        <v>1456</v>
      </c>
      <c r="AF253" s="83" t="s">
        <v>962</v>
      </c>
      <c r="AG253" s="83" t="s">
        <v>716</v>
      </c>
      <c r="AH253" s="83"/>
      <c r="AI253" s="83" t="s">
        <v>2307</v>
      </c>
      <c r="AJ253" s="87">
        <v>43427.66667824074</v>
      </c>
      <c r="AK253" s="85" t="s">
        <v>2068</v>
      </c>
      <c r="AL253" s="85" t="s">
        <v>1456</v>
      </c>
      <c r="AM253" s="83">
        <v>730</v>
      </c>
      <c r="AN253" s="83">
        <v>27</v>
      </c>
      <c r="AO253" s="83">
        <v>155</v>
      </c>
      <c r="AP253" s="83"/>
      <c r="AQ253" s="83"/>
      <c r="AR253" s="83"/>
      <c r="AS253" s="83"/>
      <c r="AT253" s="83"/>
      <c r="AU253" s="83"/>
      <c r="AV253" s="83"/>
      <c r="AW253" s="83" t="str">
        <f>REPLACE(INDEX(GroupVertices[Group],MATCH(Vertices[[#This Row],[Vertex]],GroupVertices[Vertex],0)),1,1,"")</f>
        <v>1</v>
      </c>
      <c r="AX253" s="49">
        <v>0</v>
      </c>
      <c r="AY253" s="50">
        <v>0</v>
      </c>
      <c r="AZ253" s="49">
        <v>0</v>
      </c>
      <c r="BA253" s="50">
        <v>0</v>
      </c>
      <c r="BB253" s="49">
        <v>0</v>
      </c>
      <c r="BC253" s="50">
        <v>0</v>
      </c>
      <c r="BD253" s="49">
        <v>8</v>
      </c>
      <c r="BE253" s="50">
        <v>100</v>
      </c>
      <c r="BF253" s="49">
        <v>8</v>
      </c>
      <c r="BG253" s="49"/>
      <c r="BH253" s="49"/>
      <c r="BI253" s="49"/>
      <c r="BJ253" s="49"/>
      <c r="BK253" s="49" t="s">
        <v>3398</v>
      </c>
      <c r="BL253" s="49" t="s">
        <v>3398</v>
      </c>
      <c r="BM253" s="112" t="s">
        <v>3756</v>
      </c>
      <c r="BN253" s="112" t="s">
        <v>3756</v>
      </c>
      <c r="BO253" s="112" t="s">
        <v>4234</v>
      </c>
      <c r="BP253" s="112" t="s">
        <v>4234</v>
      </c>
      <c r="BQ253" s="2"/>
      <c r="BR253" s="3"/>
      <c r="BS253" s="3"/>
      <c r="BT253" s="3"/>
      <c r="BU253" s="3"/>
    </row>
    <row r="254" spans="1:73" ht="409.5">
      <c r="A254" s="69" t="s">
        <v>467</v>
      </c>
      <c r="B254" s="70"/>
      <c r="C254" s="70"/>
      <c r="D254" s="71">
        <v>229.36378466557912</v>
      </c>
      <c r="E254" s="73"/>
      <c r="F254" s="103" t="s">
        <v>2069</v>
      </c>
      <c r="G254" s="70"/>
      <c r="H254" s="51" t="s">
        <v>963</v>
      </c>
      <c r="I254" s="75"/>
      <c r="J254" s="75"/>
      <c r="K254" s="51" t="s">
        <v>963</v>
      </c>
      <c r="L254" s="78">
        <v>23.445558632043703</v>
      </c>
      <c r="M254" s="79">
        <v>3687.774169921875</v>
      </c>
      <c r="N254" s="79">
        <v>8136.46875</v>
      </c>
      <c r="O254" s="80"/>
      <c r="P254" s="81"/>
      <c r="Q254" s="81"/>
      <c r="R254" s="89"/>
      <c r="S254" s="49">
        <v>1</v>
      </c>
      <c r="T254" s="49">
        <v>1</v>
      </c>
      <c r="U254" s="50">
        <v>0</v>
      </c>
      <c r="V254" s="50">
        <v>0</v>
      </c>
      <c r="W254" s="50">
        <v>0.002</v>
      </c>
      <c r="X254" s="50">
        <v>0.999999</v>
      </c>
      <c r="Y254" s="50">
        <v>0</v>
      </c>
      <c r="Z254" s="50" t="s">
        <v>2322</v>
      </c>
      <c r="AA254" s="76">
        <v>254</v>
      </c>
      <c r="AB254" s="76"/>
      <c r="AC254" s="77"/>
      <c r="AD254" s="83" t="s">
        <v>1824</v>
      </c>
      <c r="AE254" s="85" t="s">
        <v>1457</v>
      </c>
      <c r="AF254" s="83" t="s">
        <v>963</v>
      </c>
      <c r="AG254" s="83" t="s">
        <v>716</v>
      </c>
      <c r="AH254" s="83"/>
      <c r="AI254" s="83" t="s">
        <v>2307</v>
      </c>
      <c r="AJ254" s="87">
        <v>43427.87501157408</v>
      </c>
      <c r="AK254" s="85" t="s">
        <v>2069</v>
      </c>
      <c r="AL254" s="85" t="s">
        <v>1457</v>
      </c>
      <c r="AM254" s="83">
        <v>196</v>
      </c>
      <c r="AN254" s="83">
        <v>3</v>
      </c>
      <c r="AO254" s="83">
        <v>131</v>
      </c>
      <c r="AP254" s="83"/>
      <c r="AQ254" s="83"/>
      <c r="AR254" s="83"/>
      <c r="AS254" s="83"/>
      <c r="AT254" s="83"/>
      <c r="AU254" s="83"/>
      <c r="AV254" s="83"/>
      <c r="AW254" s="83" t="str">
        <f>REPLACE(INDEX(GroupVertices[Group],MATCH(Vertices[[#This Row],[Vertex]],GroupVertices[Vertex],0)),1,1,"")</f>
        <v>1</v>
      </c>
      <c r="AX254" s="49">
        <v>0</v>
      </c>
      <c r="AY254" s="50">
        <v>0</v>
      </c>
      <c r="AZ254" s="49">
        <v>0</v>
      </c>
      <c r="BA254" s="50">
        <v>0</v>
      </c>
      <c r="BB254" s="49">
        <v>0</v>
      </c>
      <c r="BC254" s="50">
        <v>0</v>
      </c>
      <c r="BD254" s="49">
        <v>47</v>
      </c>
      <c r="BE254" s="50">
        <v>100</v>
      </c>
      <c r="BF254" s="49">
        <v>47</v>
      </c>
      <c r="BG254" s="49"/>
      <c r="BH254" s="49"/>
      <c r="BI254" s="49"/>
      <c r="BJ254" s="49"/>
      <c r="BK254" s="49" t="s">
        <v>3472</v>
      </c>
      <c r="BL254" s="49" t="s">
        <v>3472</v>
      </c>
      <c r="BM254" s="112" t="s">
        <v>3757</v>
      </c>
      <c r="BN254" s="112" t="s">
        <v>3757</v>
      </c>
      <c r="BO254" s="112" t="s">
        <v>4235</v>
      </c>
      <c r="BP254" s="112" t="s">
        <v>4235</v>
      </c>
      <c r="BQ254" s="2"/>
      <c r="BR254" s="3"/>
      <c r="BS254" s="3"/>
      <c r="BT254" s="3"/>
      <c r="BU254" s="3"/>
    </row>
    <row r="255" spans="1:73" ht="15">
      <c r="A255" s="69" t="s">
        <v>468</v>
      </c>
      <c r="B255" s="70"/>
      <c r="C255" s="70"/>
      <c r="D255" s="71">
        <v>244.53507340946166</v>
      </c>
      <c r="E255" s="73"/>
      <c r="F255" s="103" t="s">
        <v>2070</v>
      </c>
      <c r="G255" s="70"/>
      <c r="H255" s="74" t="s">
        <v>964</v>
      </c>
      <c r="I255" s="75"/>
      <c r="J255" s="75"/>
      <c r="K255" s="74" t="s">
        <v>964</v>
      </c>
      <c r="L255" s="78">
        <v>35.04243059193295</v>
      </c>
      <c r="M255" s="79">
        <v>3312.99560546875</v>
      </c>
      <c r="N255" s="79">
        <v>6688.63720703125</v>
      </c>
      <c r="O255" s="80"/>
      <c r="P255" s="81"/>
      <c r="Q255" s="81"/>
      <c r="R255" s="89"/>
      <c r="S255" s="49">
        <v>1</v>
      </c>
      <c r="T255" s="49">
        <v>1</v>
      </c>
      <c r="U255" s="50">
        <v>0</v>
      </c>
      <c r="V255" s="50">
        <v>0</v>
      </c>
      <c r="W255" s="50">
        <v>0.002</v>
      </c>
      <c r="X255" s="50">
        <v>0.999999</v>
      </c>
      <c r="Y255" s="50">
        <v>0</v>
      </c>
      <c r="Z255" s="50" t="s">
        <v>2322</v>
      </c>
      <c r="AA255" s="76">
        <v>255</v>
      </c>
      <c r="AB255" s="76"/>
      <c r="AC255" s="77"/>
      <c r="AD255" s="83" t="s">
        <v>1824</v>
      </c>
      <c r="AE255" s="85" t="s">
        <v>1458</v>
      </c>
      <c r="AF255" s="83" t="s">
        <v>964</v>
      </c>
      <c r="AG255" s="83" t="s">
        <v>716</v>
      </c>
      <c r="AH255" s="83"/>
      <c r="AI255" s="83" t="s">
        <v>2307</v>
      </c>
      <c r="AJ255" s="87">
        <v>43428.270844907405</v>
      </c>
      <c r="AK255" s="85" t="s">
        <v>2070</v>
      </c>
      <c r="AL255" s="85" t="s">
        <v>1458</v>
      </c>
      <c r="AM255" s="83">
        <v>289</v>
      </c>
      <c r="AN255" s="83">
        <v>25</v>
      </c>
      <c r="AO255" s="83">
        <v>546</v>
      </c>
      <c r="AP255" s="83"/>
      <c r="AQ255" s="83"/>
      <c r="AR255" s="83"/>
      <c r="AS255" s="83"/>
      <c r="AT255" s="83"/>
      <c r="AU255" s="83"/>
      <c r="AV255" s="83"/>
      <c r="AW255" s="83" t="str">
        <f>REPLACE(INDEX(GroupVertices[Group],MATCH(Vertices[[#This Row],[Vertex]],GroupVertices[Vertex],0)),1,1,"")</f>
        <v>1</v>
      </c>
      <c r="AX255" s="49">
        <v>1</v>
      </c>
      <c r="AY255" s="50">
        <v>4</v>
      </c>
      <c r="AZ255" s="49">
        <v>2</v>
      </c>
      <c r="BA255" s="50">
        <v>8</v>
      </c>
      <c r="BB255" s="49">
        <v>0</v>
      </c>
      <c r="BC255" s="50">
        <v>0</v>
      </c>
      <c r="BD255" s="49">
        <v>22</v>
      </c>
      <c r="BE255" s="50">
        <v>88</v>
      </c>
      <c r="BF255" s="49">
        <v>25</v>
      </c>
      <c r="BG255" s="49"/>
      <c r="BH255" s="49"/>
      <c r="BI255" s="49"/>
      <c r="BJ255" s="49"/>
      <c r="BK255" s="49" t="s">
        <v>3389</v>
      </c>
      <c r="BL255" s="49" t="s">
        <v>3389</v>
      </c>
      <c r="BM255" s="112" t="s">
        <v>3758</v>
      </c>
      <c r="BN255" s="112" t="s">
        <v>3758</v>
      </c>
      <c r="BO255" s="112" t="s">
        <v>4236</v>
      </c>
      <c r="BP255" s="112" t="s">
        <v>4236</v>
      </c>
      <c r="BQ255" s="2"/>
      <c r="BR255" s="3"/>
      <c r="BS255" s="3"/>
      <c r="BT255" s="3"/>
      <c r="BU255" s="3"/>
    </row>
    <row r="256" spans="1:73" ht="409.5">
      <c r="A256" s="69" t="s">
        <v>469</v>
      </c>
      <c r="B256" s="70"/>
      <c r="C256" s="70"/>
      <c r="D256" s="71">
        <v>502.9363784665579</v>
      </c>
      <c r="E256" s="73"/>
      <c r="F256" s="103" t="s">
        <v>2071</v>
      </c>
      <c r="G256" s="70"/>
      <c r="H256" s="51" t="s">
        <v>965</v>
      </c>
      <c r="I256" s="75"/>
      <c r="J256" s="75"/>
      <c r="K256" s="51" t="s">
        <v>965</v>
      </c>
      <c r="L256" s="78">
        <v>232.56334655391754</v>
      </c>
      <c r="M256" s="79">
        <v>8934.677734375</v>
      </c>
      <c r="N256" s="79">
        <v>1862.5308837890625</v>
      </c>
      <c r="O256" s="80"/>
      <c r="P256" s="81"/>
      <c r="Q256" s="81"/>
      <c r="R256" s="89"/>
      <c r="S256" s="49">
        <v>1</v>
      </c>
      <c r="T256" s="49">
        <v>1</v>
      </c>
      <c r="U256" s="50">
        <v>0</v>
      </c>
      <c r="V256" s="50">
        <v>0</v>
      </c>
      <c r="W256" s="50">
        <v>0.002</v>
      </c>
      <c r="X256" s="50">
        <v>0.999999</v>
      </c>
      <c r="Y256" s="50">
        <v>0</v>
      </c>
      <c r="Z256" s="50" t="s">
        <v>2322</v>
      </c>
      <c r="AA256" s="76">
        <v>256</v>
      </c>
      <c r="AB256" s="76"/>
      <c r="AC256" s="77"/>
      <c r="AD256" s="83" t="s">
        <v>1824</v>
      </c>
      <c r="AE256" s="85" t="s">
        <v>1459</v>
      </c>
      <c r="AF256" s="83" t="s">
        <v>965</v>
      </c>
      <c r="AG256" s="83" t="s">
        <v>716</v>
      </c>
      <c r="AH256" s="83"/>
      <c r="AI256" s="83" t="s">
        <v>2307</v>
      </c>
      <c r="AJ256" s="87">
        <v>43428.45186342593</v>
      </c>
      <c r="AK256" s="85" t="s">
        <v>2071</v>
      </c>
      <c r="AL256" s="85" t="s">
        <v>1459</v>
      </c>
      <c r="AM256" s="83">
        <v>1873</v>
      </c>
      <c r="AN256" s="83">
        <v>65</v>
      </c>
      <c r="AO256" s="83">
        <v>395</v>
      </c>
      <c r="AP256" s="83"/>
      <c r="AQ256" s="83"/>
      <c r="AR256" s="83"/>
      <c r="AS256" s="83"/>
      <c r="AT256" s="83"/>
      <c r="AU256" s="83"/>
      <c r="AV256" s="83"/>
      <c r="AW256" s="83" t="str">
        <f>REPLACE(INDEX(GroupVertices[Group],MATCH(Vertices[[#This Row],[Vertex]],GroupVertices[Vertex],0)),1,1,"")</f>
        <v>1</v>
      </c>
      <c r="AX256" s="49">
        <v>2</v>
      </c>
      <c r="AY256" s="50">
        <v>6.666666666666667</v>
      </c>
      <c r="AZ256" s="49">
        <v>1</v>
      </c>
      <c r="BA256" s="50">
        <v>3.3333333333333335</v>
      </c>
      <c r="BB256" s="49">
        <v>0</v>
      </c>
      <c r="BC256" s="50">
        <v>0</v>
      </c>
      <c r="BD256" s="49">
        <v>27</v>
      </c>
      <c r="BE256" s="50">
        <v>90</v>
      </c>
      <c r="BF256" s="49">
        <v>30</v>
      </c>
      <c r="BG256" s="49"/>
      <c r="BH256" s="49"/>
      <c r="BI256" s="49"/>
      <c r="BJ256" s="49"/>
      <c r="BK256" s="49" t="s">
        <v>3390</v>
      </c>
      <c r="BL256" s="49" t="s">
        <v>3390</v>
      </c>
      <c r="BM256" s="112" t="s">
        <v>3759</v>
      </c>
      <c r="BN256" s="112" t="s">
        <v>3759</v>
      </c>
      <c r="BO256" s="112" t="s">
        <v>4237</v>
      </c>
      <c r="BP256" s="112" t="s">
        <v>4237</v>
      </c>
      <c r="BQ256" s="2"/>
      <c r="BR256" s="3"/>
      <c r="BS256" s="3"/>
      <c r="BT256" s="3"/>
      <c r="BU256" s="3"/>
    </row>
    <row r="257" spans="1:73" ht="15">
      <c r="A257" s="69" t="s">
        <v>470</v>
      </c>
      <c r="B257" s="70"/>
      <c r="C257" s="70"/>
      <c r="D257" s="71">
        <v>250.89722675367048</v>
      </c>
      <c r="E257" s="73"/>
      <c r="F257" s="103" t="s">
        <v>2072</v>
      </c>
      <c r="G257" s="70"/>
      <c r="H257" s="74" t="s">
        <v>966</v>
      </c>
      <c r="I257" s="75"/>
      <c r="J257" s="75"/>
      <c r="K257" s="74" t="s">
        <v>966</v>
      </c>
      <c r="L257" s="78">
        <v>39.905634962209085</v>
      </c>
      <c r="M257" s="79">
        <v>4812.11083984375</v>
      </c>
      <c r="N257" s="79">
        <v>6206.02685546875</v>
      </c>
      <c r="O257" s="80"/>
      <c r="P257" s="81"/>
      <c r="Q257" s="81"/>
      <c r="R257" s="89"/>
      <c r="S257" s="49">
        <v>1</v>
      </c>
      <c r="T257" s="49">
        <v>1</v>
      </c>
      <c r="U257" s="50">
        <v>0</v>
      </c>
      <c r="V257" s="50">
        <v>0</v>
      </c>
      <c r="W257" s="50">
        <v>0.002</v>
      </c>
      <c r="X257" s="50">
        <v>0.999999</v>
      </c>
      <c r="Y257" s="50">
        <v>0</v>
      </c>
      <c r="Z257" s="50" t="s">
        <v>2322</v>
      </c>
      <c r="AA257" s="76">
        <v>257</v>
      </c>
      <c r="AB257" s="76"/>
      <c r="AC257" s="77"/>
      <c r="AD257" s="83" t="s">
        <v>1824</v>
      </c>
      <c r="AE257" s="85" t="s">
        <v>1460</v>
      </c>
      <c r="AF257" s="83" t="s">
        <v>966</v>
      </c>
      <c r="AG257" s="83" t="s">
        <v>716</v>
      </c>
      <c r="AH257" s="83"/>
      <c r="AI257" s="83" t="s">
        <v>2307</v>
      </c>
      <c r="AJ257" s="87">
        <v>43428.88333333333</v>
      </c>
      <c r="AK257" s="85" t="s">
        <v>2072</v>
      </c>
      <c r="AL257" s="85" t="s">
        <v>1460</v>
      </c>
      <c r="AM257" s="83">
        <v>328</v>
      </c>
      <c r="AN257" s="83">
        <v>11</v>
      </c>
      <c r="AO257" s="83">
        <v>124</v>
      </c>
      <c r="AP257" s="83"/>
      <c r="AQ257" s="83"/>
      <c r="AR257" s="83"/>
      <c r="AS257" s="83"/>
      <c r="AT257" s="83"/>
      <c r="AU257" s="83"/>
      <c r="AV257" s="83"/>
      <c r="AW257" s="83" t="str">
        <f>REPLACE(INDEX(GroupVertices[Group],MATCH(Vertices[[#This Row],[Vertex]],GroupVertices[Vertex],0)),1,1,"")</f>
        <v>1</v>
      </c>
      <c r="AX257" s="49">
        <v>0</v>
      </c>
      <c r="AY257" s="50">
        <v>0</v>
      </c>
      <c r="AZ257" s="49">
        <v>0</v>
      </c>
      <c r="BA257" s="50">
        <v>0</v>
      </c>
      <c r="BB257" s="49">
        <v>0</v>
      </c>
      <c r="BC257" s="50">
        <v>0</v>
      </c>
      <c r="BD257" s="49">
        <v>17</v>
      </c>
      <c r="BE257" s="50">
        <v>100</v>
      </c>
      <c r="BF257" s="49">
        <v>17</v>
      </c>
      <c r="BG257" s="49"/>
      <c r="BH257" s="49"/>
      <c r="BI257" s="49"/>
      <c r="BJ257" s="49"/>
      <c r="BK257" s="49"/>
      <c r="BL257" s="49"/>
      <c r="BM257" s="112" t="s">
        <v>3760</v>
      </c>
      <c r="BN257" s="112" t="s">
        <v>3760</v>
      </c>
      <c r="BO257" s="112" t="s">
        <v>4238</v>
      </c>
      <c r="BP257" s="112" t="s">
        <v>4238</v>
      </c>
      <c r="BQ257" s="2"/>
      <c r="BR257" s="3"/>
      <c r="BS257" s="3"/>
      <c r="BT257" s="3"/>
      <c r="BU257" s="3"/>
    </row>
    <row r="258" spans="1:73" ht="180">
      <c r="A258" s="69" t="s">
        <v>471</v>
      </c>
      <c r="B258" s="70"/>
      <c r="C258" s="70"/>
      <c r="D258" s="71">
        <v>1000</v>
      </c>
      <c r="E258" s="73"/>
      <c r="F258" s="103" t="s">
        <v>2073</v>
      </c>
      <c r="G258" s="70"/>
      <c r="H258" s="51" t="s">
        <v>967</v>
      </c>
      <c r="I258" s="75"/>
      <c r="J258" s="75"/>
      <c r="K258" s="51" t="s">
        <v>967</v>
      </c>
      <c r="L258" s="78">
        <v>1284.137768465165</v>
      </c>
      <c r="M258" s="79">
        <v>1064.32275390625</v>
      </c>
      <c r="N258" s="79">
        <v>414.6986083984375</v>
      </c>
      <c r="O258" s="80"/>
      <c r="P258" s="81"/>
      <c r="Q258" s="81"/>
      <c r="R258" s="89"/>
      <c r="S258" s="49">
        <v>1</v>
      </c>
      <c r="T258" s="49">
        <v>1</v>
      </c>
      <c r="U258" s="50">
        <v>0</v>
      </c>
      <c r="V258" s="50">
        <v>0</v>
      </c>
      <c r="W258" s="50">
        <v>0.002</v>
      </c>
      <c r="X258" s="50">
        <v>0.999999</v>
      </c>
      <c r="Y258" s="50">
        <v>0</v>
      </c>
      <c r="Z258" s="50" t="s">
        <v>2322</v>
      </c>
      <c r="AA258" s="76">
        <v>258</v>
      </c>
      <c r="AB258" s="76"/>
      <c r="AC258" s="77"/>
      <c r="AD258" s="83" t="s">
        <v>1824</v>
      </c>
      <c r="AE258" s="85" t="s">
        <v>1461</v>
      </c>
      <c r="AF258" s="83" t="s">
        <v>967</v>
      </c>
      <c r="AG258" s="83" t="s">
        <v>716</v>
      </c>
      <c r="AH258" s="83"/>
      <c r="AI258" s="83" t="s">
        <v>2307</v>
      </c>
      <c r="AJ258" s="87">
        <v>43429.54167824074</v>
      </c>
      <c r="AK258" s="85" t="s">
        <v>2073</v>
      </c>
      <c r="AL258" s="85" t="s">
        <v>1461</v>
      </c>
      <c r="AM258" s="83">
        <v>10306</v>
      </c>
      <c r="AN258" s="83">
        <v>217</v>
      </c>
      <c r="AO258" s="83">
        <v>4203</v>
      </c>
      <c r="AP258" s="83"/>
      <c r="AQ258" s="83"/>
      <c r="AR258" s="83"/>
      <c r="AS258" s="83"/>
      <c r="AT258" s="83"/>
      <c r="AU258" s="83"/>
      <c r="AV258" s="83"/>
      <c r="AW258" s="83" t="str">
        <f>REPLACE(INDEX(GroupVertices[Group],MATCH(Vertices[[#This Row],[Vertex]],GroupVertices[Vertex],0)),1,1,"")</f>
        <v>1</v>
      </c>
      <c r="AX258" s="49">
        <v>0</v>
      </c>
      <c r="AY258" s="50">
        <v>0</v>
      </c>
      <c r="AZ258" s="49">
        <v>0</v>
      </c>
      <c r="BA258" s="50">
        <v>0</v>
      </c>
      <c r="BB258" s="49">
        <v>0</v>
      </c>
      <c r="BC258" s="50">
        <v>0</v>
      </c>
      <c r="BD258" s="49">
        <v>6</v>
      </c>
      <c r="BE258" s="50">
        <v>100</v>
      </c>
      <c r="BF258" s="49">
        <v>6</v>
      </c>
      <c r="BG258" s="49"/>
      <c r="BH258" s="49"/>
      <c r="BI258" s="49"/>
      <c r="BJ258" s="49"/>
      <c r="BK258" s="49" t="s">
        <v>3398</v>
      </c>
      <c r="BL258" s="49" t="s">
        <v>3398</v>
      </c>
      <c r="BM258" s="112" t="s">
        <v>3761</v>
      </c>
      <c r="BN258" s="112" t="s">
        <v>3761</v>
      </c>
      <c r="BO258" s="112" t="s">
        <v>4239</v>
      </c>
      <c r="BP258" s="112" t="s">
        <v>4239</v>
      </c>
      <c r="BQ258" s="2"/>
      <c r="BR258" s="3"/>
      <c r="BS258" s="3"/>
      <c r="BT258" s="3"/>
      <c r="BU258" s="3"/>
    </row>
    <row r="259" spans="1:73" ht="15">
      <c r="A259" s="69" t="s">
        <v>472</v>
      </c>
      <c r="B259" s="70"/>
      <c r="C259" s="70"/>
      <c r="D259" s="71">
        <v>266.394779771615</v>
      </c>
      <c r="E259" s="73"/>
      <c r="F259" s="103" t="s">
        <v>2074</v>
      </c>
      <c r="G259" s="70"/>
      <c r="H259" s="74" t="s">
        <v>968</v>
      </c>
      <c r="I259" s="75"/>
      <c r="J259" s="75"/>
      <c r="K259" s="74" t="s">
        <v>968</v>
      </c>
      <c r="L259" s="78">
        <v>51.75190201800993</v>
      </c>
      <c r="M259" s="79">
        <v>3687.774169921875</v>
      </c>
      <c r="N259" s="79">
        <v>5240.8056640625</v>
      </c>
      <c r="O259" s="80"/>
      <c r="P259" s="81"/>
      <c r="Q259" s="81"/>
      <c r="R259" s="89"/>
      <c r="S259" s="49">
        <v>1</v>
      </c>
      <c r="T259" s="49">
        <v>1</v>
      </c>
      <c r="U259" s="50">
        <v>0</v>
      </c>
      <c r="V259" s="50">
        <v>0</v>
      </c>
      <c r="W259" s="50">
        <v>0.002</v>
      </c>
      <c r="X259" s="50">
        <v>0.999999</v>
      </c>
      <c r="Y259" s="50">
        <v>0</v>
      </c>
      <c r="Z259" s="50" t="s">
        <v>2322</v>
      </c>
      <c r="AA259" s="76">
        <v>259</v>
      </c>
      <c r="AB259" s="76"/>
      <c r="AC259" s="77"/>
      <c r="AD259" s="83" t="s">
        <v>1824</v>
      </c>
      <c r="AE259" s="85" t="s">
        <v>1462</v>
      </c>
      <c r="AF259" s="83" t="s">
        <v>968</v>
      </c>
      <c r="AG259" s="83" t="s">
        <v>716</v>
      </c>
      <c r="AH259" s="83"/>
      <c r="AI259" s="83" t="s">
        <v>2307</v>
      </c>
      <c r="AJ259" s="87">
        <v>43429.89027777778</v>
      </c>
      <c r="AK259" s="85" t="s">
        <v>2074</v>
      </c>
      <c r="AL259" s="85" t="s">
        <v>1462</v>
      </c>
      <c r="AM259" s="83">
        <v>423</v>
      </c>
      <c r="AN259" s="83">
        <v>72</v>
      </c>
      <c r="AO259" s="83">
        <v>870</v>
      </c>
      <c r="AP259" s="83"/>
      <c r="AQ259" s="83"/>
      <c r="AR259" s="83"/>
      <c r="AS259" s="83"/>
      <c r="AT259" s="83"/>
      <c r="AU259" s="83"/>
      <c r="AV259" s="83"/>
      <c r="AW259" s="83" t="str">
        <f>REPLACE(INDEX(GroupVertices[Group],MATCH(Vertices[[#This Row],[Vertex]],GroupVertices[Vertex],0)),1,1,"")</f>
        <v>1</v>
      </c>
      <c r="AX259" s="49">
        <v>0</v>
      </c>
      <c r="AY259" s="50">
        <v>0</v>
      </c>
      <c r="AZ259" s="49">
        <v>1</v>
      </c>
      <c r="BA259" s="50">
        <v>3.4482758620689653</v>
      </c>
      <c r="BB259" s="49">
        <v>0</v>
      </c>
      <c r="BC259" s="50">
        <v>0</v>
      </c>
      <c r="BD259" s="49">
        <v>28</v>
      </c>
      <c r="BE259" s="50">
        <v>96.55172413793103</v>
      </c>
      <c r="BF259" s="49">
        <v>29</v>
      </c>
      <c r="BG259" s="49"/>
      <c r="BH259" s="49"/>
      <c r="BI259" s="49"/>
      <c r="BJ259" s="49"/>
      <c r="BK259" s="49" t="s">
        <v>3473</v>
      </c>
      <c r="BL259" s="49" t="s">
        <v>3473</v>
      </c>
      <c r="BM259" s="112" t="s">
        <v>3762</v>
      </c>
      <c r="BN259" s="112" t="s">
        <v>3762</v>
      </c>
      <c r="BO259" s="112" t="s">
        <v>4240</v>
      </c>
      <c r="BP259" s="112" t="s">
        <v>4240</v>
      </c>
      <c r="BQ259" s="2"/>
      <c r="BR259" s="3"/>
      <c r="BS259" s="3"/>
      <c r="BT259" s="3"/>
      <c r="BU259" s="3"/>
    </row>
    <row r="260" spans="1:73" ht="15">
      <c r="A260" s="69" t="s">
        <v>473</v>
      </c>
      <c r="B260" s="70"/>
      <c r="C260" s="70"/>
      <c r="D260" s="71">
        <v>209.46166394779772</v>
      </c>
      <c r="E260" s="73"/>
      <c r="F260" s="103" t="s">
        <v>2075</v>
      </c>
      <c r="G260" s="70"/>
      <c r="H260" s="74"/>
      <c r="I260" s="75"/>
      <c r="J260" s="75"/>
      <c r="K260" s="74"/>
      <c r="L260" s="78">
        <v>8.232457781436304</v>
      </c>
      <c r="M260" s="79">
        <v>5186.88916015625</v>
      </c>
      <c r="N260" s="79">
        <v>9584.3017578125</v>
      </c>
      <c r="O260" s="80"/>
      <c r="P260" s="81"/>
      <c r="Q260" s="81"/>
      <c r="R260" s="89"/>
      <c r="S260" s="49">
        <v>1</v>
      </c>
      <c r="T260" s="49">
        <v>1</v>
      </c>
      <c r="U260" s="50">
        <v>0</v>
      </c>
      <c r="V260" s="50">
        <v>0</v>
      </c>
      <c r="W260" s="50">
        <v>0.002</v>
      </c>
      <c r="X260" s="50">
        <v>0.999999</v>
      </c>
      <c r="Y260" s="50">
        <v>0</v>
      </c>
      <c r="Z260" s="50" t="s">
        <v>2322</v>
      </c>
      <c r="AA260" s="76">
        <v>260</v>
      </c>
      <c r="AB260" s="76"/>
      <c r="AC260" s="77"/>
      <c r="AD260" s="83" t="s">
        <v>1824</v>
      </c>
      <c r="AE260" s="85" t="s">
        <v>1463</v>
      </c>
      <c r="AF260" s="83"/>
      <c r="AG260" s="83" t="s">
        <v>716</v>
      </c>
      <c r="AH260" s="83"/>
      <c r="AI260" s="83" t="s">
        <v>2307</v>
      </c>
      <c r="AJ260" s="87">
        <v>43430.20346064815</v>
      </c>
      <c r="AK260" s="85" t="s">
        <v>2075</v>
      </c>
      <c r="AL260" s="85" t="s">
        <v>1463</v>
      </c>
      <c r="AM260" s="83">
        <v>74</v>
      </c>
      <c r="AN260" s="83">
        <v>0</v>
      </c>
      <c r="AO260" s="83">
        <v>7</v>
      </c>
      <c r="AP260" s="83"/>
      <c r="AQ260" s="83"/>
      <c r="AR260" s="83"/>
      <c r="AS260" s="83"/>
      <c r="AT260" s="83"/>
      <c r="AU260" s="83"/>
      <c r="AV260" s="83"/>
      <c r="AW260" s="83" t="str">
        <f>REPLACE(INDEX(GroupVertices[Group],MATCH(Vertices[[#This Row],[Vertex]],GroupVertices[Vertex],0)),1,1,"")</f>
        <v>1</v>
      </c>
      <c r="AX260" s="49"/>
      <c r="AY260" s="50"/>
      <c r="AZ260" s="49"/>
      <c r="BA260" s="50"/>
      <c r="BB260" s="49"/>
      <c r="BC260" s="50"/>
      <c r="BD260" s="49"/>
      <c r="BE260" s="50"/>
      <c r="BF260" s="49"/>
      <c r="BG260" s="49"/>
      <c r="BH260" s="49"/>
      <c r="BI260" s="49"/>
      <c r="BJ260" s="49"/>
      <c r="BK260" s="49"/>
      <c r="BL260" s="49"/>
      <c r="BM260" s="112" t="s">
        <v>2306</v>
      </c>
      <c r="BN260" s="112" t="s">
        <v>2306</v>
      </c>
      <c r="BO260" s="112" t="s">
        <v>2306</v>
      </c>
      <c r="BP260" s="112" t="s">
        <v>2306</v>
      </c>
      <c r="BQ260" s="2"/>
      <c r="BR260" s="3"/>
      <c r="BS260" s="3"/>
      <c r="BT260" s="3"/>
      <c r="BU260" s="3"/>
    </row>
    <row r="261" spans="1:73" ht="15">
      <c r="A261" s="69" t="s">
        <v>474</v>
      </c>
      <c r="B261" s="70"/>
      <c r="C261" s="70"/>
      <c r="D261" s="71">
        <v>348.2871125611746</v>
      </c>
      <c r="E261" s="73"/>
      <c r="F261" s="103" t="s">
        <v>2076</v>
      </c>
      <c r="G261" s="70"/>
      <c r="H261" s="74" t="s">
        <v>969</v>
      </c>
      <c r="I261" s="75"/>
      <c r="J261" s="75"/>
      <c r="K261" s="74" t="s">
        <v>969</v>
      </c>
      <c r="L261" s="78">
        <v>114.3500710918207</v>
      </c>
      <c r="M261" s="79">
        <v>3312.99560546875</v>
      </c>
      <c r="N261" s="79">
        <v>2827.751953125</v>
      </c>
      <c r="O261" s="80"/>
      <c r="P261" s="81"/>
      <c r="Q261" s="81"/>
      <c r="R261" s="89"/>
      <c r="S261" s="49">
        <v>1</v>
      </c>
      <c r="T261" s="49">
        <v>1</v>
      </c>
      <c r="U261" s="50">
        <v>0</v>
      </c>
      <c r="V261" s="50">
        <v>0</v>
      </c>
      <c r="W261" s="50">
        <v>0.002</v>
      </c>
      <c r="X261" s="50">
        <v>0.999999</v>
      </c>
      <c r="Y261" s="50">
        <v>0</v>
      </c>
      <c r="Z261" s="50" t="s">
        <v>2322</v>
      </c>
      <c r="AA261" s="76">
        <v>261</v>
      </c>
      <c r="AB261" s="76"/>
      <c r="AC261" s="77"/>
      <c r="AD261" s="83" t="s">
        <v>1824</v>
      </c>
      <c r="AE261" s="85" t="s">
        <v>1464</v>
      </c>
      <c r="AF261" s="83" t="s">
        <v>969</v>
      </c>
      <c r="AG261" s="83" t="s">
        <v>716</v>
      </c>
      <c r="AH261" s="83"/>
      <c r="AI261" s="83" t="s">
        <v>2307</v>
      </c>
      <c r="AJ261" s="87">
        <v>43430.29855324074</v>
      </c>
      <c r="AK261" s="85" t="s">
        <v>2076</v>
      </c>
      <c r="AL261" s="85" t="s">
        <v>1464</v>
      </c>
      <c r="AM261" s="83">
        <v>925</v>
      </c>
      <c r="AN261" s="83">
        <v>65</v>
      </c>
      <c r="AO261" s="83">
        <v>392</v>
      </c>
      <c r="AP261" s="83"/>
      <c r="AQ261" s="83"/>
      <c r="AR261" s="83"/>
      <c r="AS261" s="83"/>
      <c r="AT261" s="83"/>
      <c r="AU261" s="83"/>
      <c r="AV261" s="83"/>
      <c r="AW261" s="83" t="str">
        <f>REPLACE(INDEX(GroupVertices[Group],MATCH(Vertices[[#This Row],[Vertex]],GroupVertices[Vertex],0)),1,1,"")</f>
        <v>1</v>
      </c>
      <c r="AX261" s="49">
        <v>2</v>
      </c>
      <c r="AY261" s="50">
        <v>6.666666666666667</v>
      </c>
      <c r="AZ261" s="49">
        <v>1</v>
      </c>
      <c r="BA261" s="50">
        <v>3.3333333333333335</v>
      </c>
      <c r="BB261" s="49">
        <v>0</v>
      </c>
      <c r="BC261" s="50">
        <v>0</v>
      </c>
      <c r="BD261" s="49">
        <v>27</v>
      </c>
      <c r="BE261" s="50">
        <v>90</v>
      </c>
      <c r="BF261" s="49">
        <v>30</v>
      </c>
      <c r="BG261" s="49"/>
      <c r="BH261" s="49"/>
      <c r="BI261" s="49"/>
      <c r="BJ261" s="49"/>
      <c r="BK261" s="49" t="s">
        <v>3393</v>
      </c>
      <c r="BL261" s="49" t="s">
        <v>3393</v>
      </c>
      <c r="BM261" s="112" t="s">
        <v>3763</v>
      </c>
      <c r="BN261" s="112" t="s">
        <v>3763</v>
      </c>
      <c r="BO261" s="112" t="s">
        <v>4241</v>
      </c>
      <c r="BP261" s="112" t="s">
        <v>4241</v>
      </c>
      <c r="BQ261" s="2"/>
      <c r="BR261" s="3"/>
      <c r="BS261" s="3"/>
      <c r="BT261" s="3"/>
      <c r="BU261" s="3"/>
    </row>
    <row r="262" spans="1:73" ht="409.5">
      <c r="A262" s="69" t="s">
        <v>475</v>
      </c>
      <c r="B262" s="70"/>
      <c r="C262" s="70"/>
      <c r="D262" s="71">
        <v>229.03752039151712</v>
      </c>
      <c r="E262" s="73"/>
      <c r="F262" s="103" t="s">
        <v>2077</v>
      </c>
      <c r="G262" s="70"/>
      <c r="H262" s="51" t="s">
        <v>970</v>
      </c>
      <c r="I262" s="75"/>
      <c r="J262" s="75"/>
      <c r="K262" s="51" t="s">
        <v>970</v>
      </c>
      <c r="L262" s="78">
        <v>23.196163536132104</v>
      </c>
      <c r="M262" s="79">
        <v>2563.43798828125</v>
      </c>
      <c r="N262" s="79">
        <v>8136.46875</v>
      </c>
      <c r="O262" s="80"/>
      <c r="P262" s="81"/>
      <c r="Q262" s="81"/>
      <c r="R262" s="89"/>
      <c r="S262" s="49">
        <v>1</v>
      </c>
      <c r="T262" s="49">
        <v>1</v>
      </c>
      <c r="U262" s="50">
        <v>0</v>
      </c>
      <c r="V262" s="50">
        <v>0</v>
      </c>
      <c r="W262" s="50">
        <v>0.002</v>
      </c>
      <c r="X262" s="50">
        <v>0.999999</v>
      </c>
      <c r="Y262" s="50">
        <v>0</v>
      </c>
      <c r="Z262" s="50" t="s">
        <v>2322</v>
      </c>
      <c r="AA262" s="76">
        <v>262</v>
      </c>
      <c r="AB262" s="76"/>
      <c r="AC262" s="77"/>
      <c r="AD262" s="83" t="s">
        <v>1824</v>
      </c>
      <c r="AE262" s="85" t="s">
        <v>1465</v>
      </c>
      <c r="AF262" s="83" t="s">
        <v>970</v>
      </c>
      <c r="AG262" s="83" t="s">
        <v>716</v>
      </c>
      <c r="AH262" s="83"/>
      <c r="AI262" s="83" t="s">
        <v>2307</v>
      </c>
      <c r="AJ262" s="87">
        <v>43430.479166666664</v>
      </c>
      <c r="AK262" s="85" t="s">
        <v>2077</v>
      </c>
      <c r="AL262" s="85" t="s">
        <v>1465</v>
      </c>
      <c r="AM262" s="83">
        <v>194</v>
      </c>
      <c r="AN262" s="83">
        <v>21</v>
      </c>
      <c r="AO262" s="83">
        <v>151</v>
      </c>
      <c r="AP262" s="83"/>
      <c r="AQ262" s="83"/>
      <c r="AR262" s="83"/>
      <c r="AS262" s="83"/>
      <c r="AT262" s="83"/>
      <c r="AU262" s="83"/>
      <c r="AV262" s="83"/>
      <c r="AW262" s="83" t="str">
        <f>REPLACE(INDEX(GroupVertices[Group],MATCH(Vertices[[#This Row],[Vertex]],GroupVertices[Vertex],0)),1,1,"")</f>
        <v>1</v>
      </c>
      <c r="AX262" s="49">
        <v>0</v>
      </c>
      <c r="AY262" s="50">
        <v>0</v>
      </c>
      <c r="AZ262" s="49">
        <v>2</v>
      </c>
      <c r="BA262" s="50">
        <v>4.878048780487805</v>
      </c>
      <c r="BB262" s="49">
        <v>0</v>
      </c>
      <c r="BC262" s="50">
        <v>0</v>
      </c>
      <c r="BD262" s="49">
        <v>39</v>
      </c>
      <c r="BE262" s="50">
        <v>95.1219512195122</v>
      </c>
      <c r="BF262" s="49">
        <v>41</v>
      </c>
      <c r="BG262" s="49"/>
      <c r="BH262" s="49"/>
      <c r="BI262" s="49"/>
      <c r="BJ262" s="49"/>
      <c r="BK262" s="49" t="s">
        <v>3474</v>
      </c>
      <c r="BL262" s="49" t="s">
        <v>3474</v>
      </c>
      <c r="BM262" s="112" t="s">
        <v>3764</v>
      </c>
      <c r="BN262" s="112" t="s">
        <v>3764</v>
      </c>
      <c r="BO262" s="112" t="s">
        <v>4242</v>
      </c>
      <c r="BP262" s="112" t="s">
        <v>4242</v>
      </c>
      <c r="BQ262" s="2"/>
      <c r="BR262" s="3"/>
      <c r="BS262" s="3"/>
      <c r="BT262" s="3"/>
      <c r="BU262" s="3"/>
    </row>
    <row r="263" spans="1:73" ht="409.5">
      <c r="A263" s="69" t="s">
        <v>476</v>
      </c>
      <c r="B263" s="70"/>
      <c r="C263" s="70"/>
      <c r="D263" s="71">
        <v>231.15823817292005</v>
      </c>
      <c r="E263" s="73"/>
      <c r="F263" s="103" t="s">
        <v>2078</v>
      </c>
      <c r="G263" s="70"/>
      <c r="H263" s="51" t="s">
        <v>971</v>
      </c>
      <c r="I263" s="75"/>
      <c r="J263" s="75"/>
      <c r="K263" s="51" t="s">
        <v>971</v>
      </c>
      <c r="L263" s="78">
        <v>24.817231659557486</v>
      </c>
      <c r="M263" s="79">
        <v>7060.783203125</v>
      </c>
      <c r="N263" s="79">
        <v>8136.46875</v>
      </c>
      <c r="O263" s="80"/>
      <c r="P263" s="81"/>
      <c r="Q263" s="81"/>
      <c r="R263" s="89"/>
      <c r="S263" s="49">
        <v>1</v>
      </c>
      <c r="T263" s="49">
        <v>1</v>
      </c>
      <c r="U263" s="50">
        <v>0</v>
      </c>
      <c r="V263" s="50">
        <v>0</v>
      </c>
      <c r="W263" s="50">
        <v>0.002</v>
      </c>
      <c r="X263" s="50">
        <v>0.999999</v>
      </c>
      <c r="Y263" s="50">
        <v>0</v>
      </c>
      <c r="Z263" s="50" t="s">
        <v>2322</v>
      </c>
      <c r="AA263" s="76">
        <v>263</v>
      </c>
      <c r="AB263" s="76"/>
      <c r="AC263" s="77"/>
      <c r="AD263" s="83" t="s">
        <v>1824</v>
      </c>
      <c r="AE263" s="85" t="s">
        <v>1466</v>
      </c>
      <c r="AF263" s="83" t="s">
        <v>971</v>
      </c>
      <c r="AG263" s="83" t="s">
        <v>716</v>
      </c>
      <c r="AH263" s="83"/>
      <c r="AI263" s="83" t="s">
        <v>2307</v>
      </c>
      <c r="AJ263" s="87">
        <v>43430.680081018516</v>
      </c>
      <c r="AK263" s="85" t="s">
        <v>2078</v>
      </c>
      <c r="AL263" s="85" t="s">
        <v>1466</v>
      </c>
      <c r="AM263" s="83">
        <v>207</v>
      </c>
      <c r="AN263" s="83">
        <v>10</v>
      </c>
      <c r="AO263" s="83">
        <v>41</v>
      </c>
      <c r="AP263" s="83"/>
      <c r="AQ263" s="83"/>
      <c r="AR263" s="83"/>
      <c r="AS263" s="83"/>
      <c r="AT263" s="83"/>
      <c r="AU263" s="83"/>
      <c r="AV263" s="83"/>
      <c r="AW263" s="83" t="str">
        <f>REPLACE(INDEX(GroupVertices[Group],MATCH(Vertices[[#This Row],[Vertex]],GroupVertices[Vertex],0)),1,1,"")</f>
        <v>1</v>
      </c>
      <c r="AX263" s="49">
        <v>1</v>
      </c>
      <c r="AY263" s="50">
        <v>2.272727272727273</v>
      </c>
      <c r="AZ263" s="49">
        <v>1</v>
      </c>
      <c r="BA263" s="50">
        <v>2.272727272727273</v>
      </c>
      <c r="BB263" s="49">
        <v>0</v>
      </c>
      <c r="BC263" s="50">
        <v>0</v>
      </c>
      <c r="BD263" s="49">
        <v>42</v>
      </c>
      <c r="BE263" s="50">
        <v>95.45454545454545</v>
      </c>
      <c r="BF263" s="49">
        <v>44</v>
      </c>
      <c r="BG263" s="49"/>
      <c r="BH263" s="49"/>
      <c r="BI263" s="49"/>
      <c r="BJ263" s="49"/>
      <c r="BK263" s="49" t="s">
        <v>3390</v>
      </c>
      <c r="BL263" s="49" t="s">
        <v>3390</v>
      </c>
      <c r="BM263" s="112" t="s">
        <v>3765</v>
      </c>
      <c r="BN263" s="112" t="s">
        <v>3765</v>
      </c>
      <c r="BO263" s="112" t="s">
        <v>4243</v>
      </c>
      <c r="BP263" s="112" t="s">
        <v>4243</v>
      </c>
      <c r="BQ263" s="2"/>
      <c r="BR263" s="3"/>
      <c r="BS263" s="3"/>
      <c r="BT263" s="3"/>
      <c r="BU263" s="3"/>
    </row>
    <row r="264" spans="1:73" ht="375">
      <c r="A264" s="69" t="s">
        <v>477</v>
      </c>
      <c r="B264" s="70"/>
      <c r="C264" s="70"/>
      <c r="D264" s="71">
        <v>206.03588907014682</v>
      </c>
      <c r="E264" s="73"/>
      <c r="F264" s="103" t="s">
        <v>2079</v>
      </c>
      <c r="G264" s="70"/>
      <c r="H264" s="51" t="s">
        <v>972</v>
      </c>
      <c r="I264" s="75"/>
      <c r="J264" s="75"/>
      <c r="K264" s="51" t="s">
        <v>972</v>
      </c>
      <c r="L264" s="78">
        <v>5.613809274364539</v>
      </c>
      <c r="M264" s="79">
        <v>2563.43798828125</v>
      </c>
      <c r="N264" s="79">
        <v>9584.3017578125</v>
      </c>
      <c r="O264" s="80"/>
      <c r="P264" s="81"/>
      <c r="Q264" s="81"/>
      <c r="R264" s="89"/>
      <c r="S264" s="49">
        <v>1</v>
      </c>
      <c r="T264" s="49">
        <v>1</v>
      </c>
      <c r="U264" s="50">
        <v>0</v>
      </c>
      <c r="V264" s="50">
        <v>0</v>
      </c>
      <c r="W264" s="50">
        <v>0.002</v>
      </c>
      <c r="X264" s="50">
        <v>0.999999</v>
      </c>
      <c r="Y264" s="50">
        <v>0</v>
      </c>
      <c r="Z264" s="50" t="s">
        <v>2322</v>
      </c>
      <c r="AA264" s="76">
        <v>264</v>
      </c>
      <c r="AB264" s="76"/>
      <c r="AC264" s="77"/>
      <c r="AD264" s="83" t="s">
        <v>1824</v>
      </c>
      <c r="AE264" s="85" t="s">
        <v>1467</v>
      </c>
      <c r="AF264" s="83" t="s">
        <v>972</v>
      </c>
      <c r="AG264" s="83" t="s">
        <v>716</v>
      </c>
      <c r="AH264" s="83"/>
      <c r="AI264" s="83" t="s">
        <v>2307</v>
      </c>
      <c r="AJ264" s="87">
        <v>43430.8165625</v>
      </c>
      <c r="AK264" s="85" t="s">
        <v>2079</v>
      </c>
      <c r="AL264" s="85" t="s">
        <v>1467</v>
      </c>
      <c r="AM264" s="83">
        <v>53</v>
      </c>
      <c r="AN264" s="83">
        <v>1</v>
      </c>
      <c r="AO264" s="83">
        <v>14</v>
      </c>
      <c r="AP264" s="83"/>
      <c r="AQ264" s="83"/>
      <c r="AR264" s="83"/>
      <c r="AS264" s="83"/>
      <c r="AT264" s="83"/>
      <c r="AU264" s="83"/>
      <c r="AV264" s="83"/>
      <c r="AW264" s="83" t="str">
        <f>REPLACE(INDEX(GroupVertices[Group],MATCH(Vertices[[#This Row],[Vertex]],GroupVertices[Vertex],0)),1,1,"")</f>
        <v>1</v>
      </c>
      <c r="AX264" s="49">
        <v>1</v>
      </c>
      <c r="AY264" s="50">
        <v>4.761904761904762</v>
      </c>
      <c r="AZ264" s="49">
        <v>0</v>
      </c>
      <c r="BA264" s="50">
        <v>0</v>
      </c>
      <c r="BB264" s="49">
        <v>0</v>
      </c>
      <c r="BC264" s="50">
        <v>0</v>
      </c>
      <c r="BD264" s="49">
        <v>20</v>
      </c>
      <c r="BE264" s="50">
        <v>95.23809523809524</v>
      </c>
      <c r="BF264" s="49">
        <v>21</v>
      </c>
      <c r="BG264" s="49"/>
      <c r="BH264" s="49"/>
      <c r="BI264" s="49"/>
      <c r="BJ264" s="49"/>
      <c r="BK264" s="49" t="s">
        <v>3475</v>
      </c>
      <c r="BL264" s="49" t="s">
        <v>3475</v>
      </c>
      <c r="BM264" s="112" t="s">
        <v>3766</v>
      </c>
      <c r="BN264" s="112" t="s">
        <v>3766</v>
      </c>
      <c r="BO264" s="112" t="s">
        <v>4244</v>
      </c>
      <c r="BP264" s="112" t="s">
        <v>4244</v>
      </c>
      <c r="BQ264" s="2"/>
      <c r="BR264" s="3"/>
      <c r="BS264" s="3"/>
      <c r="BT264" s="3"/>
      <c r="BU264" s="3"/>
    </row>
    <row r="265" spans="1:73" ht="15">
      <c r="A265" s="69" t="s">
        <v>478</v>
      </c>
      <c r="B265" s="70"/>
      <c r="C265" s="70"/>
      <c r="D265" s="71">
        <v>248.45024469820555</v>
      </c>
      <c r="E265" s="73"/>
      <c r="F265" s="103" t="s">
        <v>2080</v>
      </c>
      <c r="G265" s="70"/>
      <c r="H265" s="74" t="s">
        <v>973</v>
      </c>
      <c r="I265" s="75"/>
      <c r="J265" s="75"/>
      <c r="K265" s="74" t="s">
        <v>973</v>
      </c>
      <c r="L265" s="78">
        <v>38.03517174287211</v>
      </c>
      <c r="M265" s="79">
        <v>1064.32275390625</v>
      </c>
      <c r="N265" s="79">
        <v>6206.02685546875</v>
      </c>
      <c r="O265" s="80"/>
      <c r="P265" s="81"/>
      <c r="Q265" s="81"/>
      <c r="R265" s="89"/>
      <c r="S265" s="49">
        <v>1</v>
      </c>
      <c r="T265" s="49">
        <v>1</v>
      </c>
      <c r="U265" s="50">
        <v>0</v>
      </c>
      <c r="V265" s="50">
        <v>0</v>
      </c>
      <c r="W265" s="50">
        <v>0.002</v>
      </c>
      <c r="X265" s="50">
        <v>0.999999</v>
      </c>
      <c r="Y265" s="50">
        <v>0</v>
      </c>
      <c r="Z265" s="50" t="s">
        <v>2322</v>
      </c>
      <c r="AA265" s="76">
        <v>265</v>
      </c>
      <c r="AB265" s="76"/>
      <c r="AC265" s="77"/>
      <c r="AD265" s="83" t="s">
        <v>1824</v>
      </c>
      <c r="AE265" s="85" t="s">
        <v>1468</v>
      </c>
      <c r="AF265" s="83" t="s">
        <v>973</v>
      </c>
      <c r="AG265" s="83" t="s">
        <v>716</v>
      </c>
      <c r="AH265" s="83"/>
      <c r="AI265" s="83" t="s">
        <v>2307</v>
      </c>
      <c r="AJ265" s="87">
        <v>43430.989583333336</v>
      </c>
      <c r="AK265" s="85" t="s">
        <v>2080</v>
      </c>
      <c r="AL265" s="85" t="s">
        <v>1468</v>
      </c>
      <c r="AM265" s="83">
        <v>313</v>
      </c>
      <c r="AN265" s="83">
        <v>12</v>
      </c>
      <c r="AO265" s="83">
        <v>67</v>
      </c>
      <c r="AP265" s="83"/>
      <c r="AQ265" s="83"/>
      <c r="AR265" s="83"/>
      <c r="AS265" s="83"/>
      <c r="AT265" s="83"/>
      <c r="AU265" s="83"/>
      <c r="AV265" s="83"/>
      <c r="AW265" s="83" t="str">
        <f>REPLACE(INDEX(GroupVertices[Group],MATCH(Vertices[[#This Row],[Vertex]],GroupVertices[Vertex],0)),1,1,"")</f>
        <v>1</v>
      </c>
      <c r="AX265" s="49">
        <v>1</v>
      </c>
      <c r="AY265" s="50">
        <v>11.11111111111111</v>
      </c>
      <c r="AZ265" s="49">
        <v>0</v>
      </c>
      <c r="BA265" s="50">
        <v>0</v>
      </c>
      <c r="BB265" s="49">
        <v>0</v>
      </c>
      <c r="BC265" s="50">
        <v>0</v>
      </c>
      <c r="BD265" s="49">
        <v>8</v>
      </c>
      <c r="BE265" s="50">
        <v>88.88888888888889</v>
      </c>
      <c r="BF265" s="49">
        <v>9</v>
      </c>
      <c r="BG265" s="49"/>
      <c r="BH265" s="49"/>
      <c r="BI265" s="49"/>
      <c r="BJ265" s="49"/>
      <c r="BK265" s="49"/>
      <c r="BL265" s="49"/>
      <c r="BM265" s="112" t="s">
        <v>3767</v>
      </c>
      <c r="BN265" s="112" t="s">
        <v>3767</v>
      </c>
      <c r="BO265" s="112" t="s">
        <v>4245</v>
      </c>
      <c r="BP265" s="112" t="s">
        <v>4245</v>
      </c>
      <c r="BQ265" s="2"/>
      <c r="BR265" s="3"/>
      <c r="BS265" s="3"/>
      <c r="BT265" s="3"/>
      <c r="BU265" s="3"/>
    </row>
    <row r="266" spans="1:73" ht="15">
      <c r="A266" s="69" t="s">
        <v>479</v>
      </c>
      <c r="B266" s="70"/>
      <c r="C266" s="70"/>
      <c r="D266" s="71">
        <v>383.0342577487765</v>
      </c>
      <c r="E266" s="73"/>
      <c r="F266" s="103" t="s">
        <v>2081</v>
      </c>
      <c r="G266" s="70"/>
      <c r="H266" s="74" t="s">
        <v>974</v>
      </c>
      <c r="I266" s="75"/>
      <c r="J266" s="75"/>
      <c r="K266" s="74" t="s">
        <v>974</v>
      </c>
      <c r="L266" s="78">
        <v>140.91064880640576</v>
      </c>
      <c r="M266" s="79">
        <v>2563.43798828125</v>
      </c>
      <c r="N266" s="79">
        <v>2345.14111328125</v>
      </c>
      <c r="O266" s="80"/>
      <c r="P266" s="81"/>
      <c r="Q266" s="81"/>
      <c r="R266" s="89"/>
      <c r="S266" s="49">
        <v>1</v>
      </c>
      <c r="T266" s="49">
        <v>1</v>
      </c>
      <c r="U266" s="50">
        <v>0</v>
      </c>
      <c r="V266" s="50">
        <v>0</v>
      </c>
      <c r="W266" s="50">
        <v>0.002</v>
      </c>
      <c r="X266" s="50">
        <v>0.999999</v>
      </c>
      <c r="Y266" s="50">
        <v>0</v>
      </c>
      <c r="Z266" s="50" t="s">
        <v>2322</v>
      </c>
      <c r="AA266" s="76">
        <v>266</v>
      </c>
      <c r="AB266" s="76"/>
      <c r="AC266" s="77"/>
      <c r="AD266" s="83" t="s">
        <v>1824</v>
      </c>
      <c r="AE266" s="85" t="s">
        <v>1469</v>
      </c>
      <c r="AF266" s="83" t="s">
        <v>974</v>
      </c>
      <c r="AG266" s="83" t="s">
        <v>716</v>
      </c>
      <c r="AH266" s="83"/>
      <c r="AI266" s="83" t="s">
        <v>2307</v>
      </c>
      <c r="AJ266" s="87">
        <v>43431.126759259256</v>
      </c>
      <c r="AK266" s="85" t="s">
        <v>2081</v>
      </c>
      <c r="AL266" s="85" t="s">
        <v>1469</v>
      </c>
      <c r="AM266" s="83">
        <v>1138</v>
      </c>
      <c r="AN266" s="83">
        <v>34</v>
      </c>
      <c r="AO266" s="83">
        <v>336</v>
      </c>
      <c r="AP266" s="83"/>
      <c r="AQ266" s="83"/>
      <c r="AR266" s="83"/>
      <c r="AS266" s="83"/>
      <c r="AT266" s="83"/>
      <c r="AU266" s="83"/>
      <c r="AV266" s="83"/>
      <c r="AW266" s="83" t="str">
        <f>REPLACE(INDEX(GroupVertices[Group],MATCH(Vertices[[#This Row],[Vertex]],GroupVertices[Vertex],0)),1,1,"")</f>
        <v>1</v>
      </c>
      <c r="AX266" s="49">
        <v>0</v>
      </c>
      <c r="AY266" s="50">
        <v>0</v>
      </c>
      <c r="AZ266" s="49">
        <v>0</v>
      </c>
      <c r="BA266" s="50">
        <v>0</v>
      </c>
      <c r="BB266" s="49">
        <v>0</v>
      </c>
      <c r="BC266" s="50">
        <v>0</v>
      </c>
      <c r="BD266" s="49">
        <v>19</v>
      </c>
      <c r="BE266" s="50">
        <v>100</v>
      </c>
      <c r="BF266" s="49">
        <v>19</v>
      </c>
      <c r="BG266" s="49"/>
      <c r="BH266" s="49"/>
      <c r="BI266" s="49"/>
      <c r="BJ266" s="49"/>
      <c r="BK266" s="49"/>
      <c r="BL266" s="49"/>
      <c r="BM266" s="112" t="s">
        <v>3768</v>
      </c>
      <c r="BN266" s="112" t="s">
        <v>3768</v>
      </c>
      <c r="BO266" s="112" t="s">
        <v>4246</v>
      </c>
      <c r="BP266" s="112" t="s">
        <v>4246</v>
      </c>
      <c r="BQ266" s="2"/>
      <c r="BR266" s="3"/>
      <c r="BS266" s="3"/>
      <c r="BT266" s="3"/>
      <c r="BU266" s="3"/>
    </row>
    <row r="267" spans="1:73" ht="15">
      <c r="A267" s="69" t="s">
        <v>480</v>
      </c>
      <c r="B267" s="70"/>
      <c r="C267" s="70"/>
      <c r="D267" s="71">
        <v>319.0864600326264</v>
      </c>
      <c r="E267" s="73"/>
      <c r="F267" s="70"/>
      <c r="G267" s="70"/>
      <c r="H267" s="74" t="s">
        <v>975</v>
      </c>
      <c r="I267" s="75"/>
      <c r="J267" s="75"/>
      <c r="K267" s="74" t="s">
        <v>975</v>
      </c>
      <c r="L267" s="78">
        <v>92.0292100077328</v>
      </c>
      <c r="M267" s="79">
        <v>2938.216552734375</v>
      </c>
      <c r="N267" s="79">
        <v>3310.36279296875</v>
      </c>
      <c r="O267" s="80"/>
      <c r="P267" s="81"/>
      <c r="Q267" s="81"/>
      <c r="R267" s="89"/>
      <c r="S267" s="49">
        <v>1</v>
      </c>
      <c r="T267" s="49">
        <v>1</v>
      </c>
      <c r="U267" s="50">
        <v>0</v>
      </c>
      <c r="V267" s="50">
        <v>0</v>
      </c>
      <c r="W267" s="50">
        <v>0.002</v>
      </c>
      <c r="X267" s="50">
        <v>0.999999</v>
      </c>
      <c r="Y267" s="50">
        <v>0</v>
      </c>
      <c r="Z267" s="50" t="s">
        <v>2322</v>
      </c>
      <c r="AA267" s="76">
        <v>267</v>
      </c>
      <c r="AB267" s="76"/>
      <c r="AC267" s="77"/>
      <c r="AD267" s="83" t="s">
        <v>1824</v>
      </c>
      <c r="AE267" s="85" t="s">
        <v>1470</v>
      </c>
      <c r="AF267" s="83" t="s">
        <v>975</v>
      </c>
      <c r="AG267" s="83" t="s">
        <v>716</v>
      </c>
      <c r="AH267" s="83"/>
      <c r="AI267" s="83" t="s">
        <v>2307</v>
      </c>
      <c r="AJ267" s="87">
        <v>43431.31555555556</v>
      </c>
      <c r="AK267" s="83"/>
      <c r="AL267" s="85" t="s">
        <v>1470</v>
      </c>
      <c r="AM267" s="83">
        <v>746</v>
      </c>
      <c r="AN267" s="83">
        <v>84</v>
      </c>
      <c r="AO267" s="83">
        <v>2082</v>
      </c>
      <c r="AP267" s="83"/>
      <c r="AQ267" s="83"/>
      <c r="AR267" s="83"/>
      <c r="AS267" s="83"/>
      <c r="AT267" s="83"/>
      <c r="AU267" s="83"/>
      <c r="AV267" s="83"/>
      <c r="AW267" s="83" t="str">
        <f>REPLACE(INDEX(GroupVertices[Group],MATCH(Vertices[[#This Row],[Vertex]],GroupVertices[Vertex],0)),1,1,"")</f>
        <v>1</v>
      </c>
      <c r="AX267" s="49">
        <v>1</v>
      </c>
      <c r="AY267" s="50">
        <v>3.4482758620689653</v>
      </c>
      <c r="AZ267" s="49">
        <v>2</v>
      </c>
      <c r="BA267" s="50">
        <v>6.896551724137931</v>
      </c>
      <c r="BB267" s="49">
        <v>0</v>
      </c>
      <c r="BC267" s="50">
        <v>0</v>
      </c>
      <c r="BD267" s="49">
        <v>26</v>
      </c>
      <c r="BE267" s="50">
        <v>89.65517241379311</v>
      </c>
      <c r="BF267" s="49">
        <v>29</v>
      </c>
      <c r="BG267" s="49"/>
      <c r="BH267" s="49"/>
      <c r="BI267" s="49"/>
      <c r="BJ267" s="49"/>
      <c r="BK267" s="49"/>
      <c r="BL267" s="49"/>
      <c r="BM267" s="112" t="s">
        <v>3769</v>
      </c>
      <c r="BN267" s="112" t="s">
        <v>3769</v>
      </c>
      <c r="BO267" s="112" t="s">
        <v>4247</v>
      </c>
      <c r="BP267" s="112" t="s">
        <v>4247</v>
      </c>
      <c r="BQ267" s="2"/>
      <c r="BR267" s="3"/>
      <c r="BS267" s="3"/>
      <c r="BT267" s="3"/>
      <c r="BU267" s="3"/>
    </row>
    <row r="268" spans="1:73" ht="15">
      <c r="A268" s="69" t="s">
        <v>481</v>
      </c>
      <c r="B268" s="70"/>
      <c r="C268" s="70"/>
      <c r="D268" s="71">
        <v>253.1810766721044</v>
      </c>
      <c r="E268" s="73"/>
      <c r="F268" s="103" t="s">
        <v>2082</v>
      </c>
      <c r="G268" s="70"/>
      <c r="H268" s="74" t="s">
        <v>976</v>
      </c>
      <c r="I268" s="75"/>
      <c r="J268" s="75"/>
      <c r="K268" s="74" t="s">
        <v>976</v>
      </c>
      <c r="L268" s="78">
        <v>41.651400633590264</v>
      </c>
      <c r="M268" s="79">
        <v>8559.8984375</v>
      </c>
      <c r="N268" s="79">
        <v>6206.02685546875</v>
      </c>
      <c r="O268" s="80"/>
      <c r="P268" s="81"/>
      <c r="Q268" s="81"/>
      <c r="R268" s="89"/>
      <c r="S268" s="49">
        <v>1</v>
      </c>
      <c r="T268" s="49">
        <v>1</v>
      </c>
      <c r="U268" s="50">
        <v>0</v>
      </c>
      <c r="V268" s="50">
        <v>0</v>
      </c>
      <c r="W268" s="50">
        <v>0.002</v>
      </c>
      <c r="X268" s="50">
        <v>0.999999</v>
      </c>
      <c r="Y268" s="50">
        <v>0</v>
      </c>
      <c r="Z268" s="50" t="s">
        <v>2322</v>
      </c>
      <c r="AA268" s="76">
        <v>268</v>
      </c>
      <c r="AB268" s="76"/>
      <c r="AC268" s="77"/>
      <c r="AD268" s="83" t="s">
        <v>1824</v>
      </c>
      <c r="AE268" s="85" t="s">
        <v>1471</v>
      </c>
      <c r="AF268" s="83" t="s">
        <v>976</v>
      </c>
      <c r="AG268" s="83" t="s">
        <v>716</v>
      </c>
      <c r="AH268" s="83"/>
      <c r="AI268" s="83" t="s">
        <v>2307</v>
      </c>
      <c r="AJ268" s="87">
        <v>43431.568819444445</v>
      </c>
      <c r="AK268" s="85" t="s">
        <v>2082</v>
      </c>
      <c r="AL268" s="85" t="s">
        <v>1471</v>
      </c>
      <c r="AM268" s="83">
        <v>342</v>
      </c>
      <c r="AN268" s="83">
        <v>120</v>
      </c>
      <c r="AO268" s="83">
        <v>171</v>
      </c>
      <c r="AP268" s="83"/>
      <c r="AQ268" s="83"/>
      <c r="AR268" s="83"/>
      <c r="AS268" s="83"/>
      <c r="AT268" s="83"/>
      <c r="AU268" s="83"/>
      <c r="AV268" s="83"/>
      <c r="AW268" s="83" t="str">
        <f>REPLACE(INDEX(GroupVertices[Group],MATCH(Vertices[[#This Row],[Vertex]],GroupVertices[Vertex],0)),1,1,"")</f>
        <v>1</v>
      </c>
      <c r="AX268" s="49">
        <v>0</v>
      </c>
      <c r="AY268" s="50">
        <v>0</v>
      </c>
      <c r="AZ268" s="49">
        <v>1</v>
      </c>
      <c r="BA268" s="50">
        <v>2.9411764705882355</v>
      </c>
      <c r="BB268" s="49">
        <v>0</v>
      </c>
      <c r="BC268" s="50">
        <v>0</v>
      </c>
      <c r="BD268" s="49">
        <v>33</v>
      </c>
      <c r="BE268" s="50">
        <v>97.05882352941177</v>
      </c>
      <c r="BF268" s="49">
        <v>34</v>
      </c>
      <c r="BG268" s="49"/>
      <c r="BH268" s="49"/>
      <c r="BI268" s="49"/>
      <c r="BJ268" s="49"/>
      <c r="BK268" s="49"/>
      <c r="BL268" s="49"/>
      <c r="BM268" s="112" t="s">
        <v>3770</v>
      </c>
      <c r="BN268" s="112" t="s">
        <v>3770</v>
      </c>
      <c r="BO268" s="112" t="s">
        <v>4248</v>
      </c>
      <c r="BP268" s="112" t="s">
        <v>4248</v>
      </c>
      <c r="BQ268" s="2"/>
      <c r="BR268" s="3"/>
      <c r="BS268" s="3"/>
      <c r="BT268" s="3"/>
      <c r="BU268" s="3"/>
    </row>
    <row r="269" spans="1:73" ht="195">
      <c r="A269" s="69" t="s">
        <v>482</v>
      </c>
      <c r="B269" s="70"/>
      <c r="C269" s="70"/>
      <c r="D269" s="71">
        <v>243.8825448613377</v>
      </c>
      <c r="E269" s="73"/>
      <c r="F269" s="103" t="s">
        <v>2083</v>
      </c>
      <c r="G269" s="70"/>
      <c r="H269" s="51" t="s">
        <v>977</v>
      </c>
      <c r="I269" s="75"/>
      <c r="J269" s="75"/>
      <c r="K269" s="51" t="s">
        <v>977</v>
      </c>
      <c r="L269" s="78">
        <v>34.54364040010976</v>
      </c>
      <c r="M269" s="79">
        <v>1813.8802490234375</v>
      </c>
      <c r="N269" s="79">
        <v>6688.63720703125</v>
      </c>
      <c r="O269" s="80"/>
      <c r="P269" s="81"/>
      <c r="Q269" s="81"/>
      <c r="R269" s="89"/>
      <c r="S269" s="49">
        <v>1</v>
      </c>
      <c r="T269" s="49">
        <v>1</v>
      </c>
      <c r="U269" s="50">
        <v>0</v>
      </c>
      <c r="V269" s="50">
        <v>0</v>
      </c>
      <c r="W269" s="50">
        <v>0.002</v>
      </c>
      <c r="X269" s="50">
        <v>0.999999</v>
      </c>
      <c r="Y269" s="50">
        <v>0</v>
      </c>
      <c r="Z269" s="50" t="s">
        <v>2322</v>
      </c>
      <c r="AA269" s="76">
        <v>269</v>
      </c>
      <c r="AB269" s="76"/>
      <c r="AC269" s="77"/>
      <c r="AD269" s="83" t="s">
        <v>1824</v>
      </c>
      <c r="AE269" s="85" t="s">
        <v>1472</v>
      </c>
      <c r="AF269" s="83" t="s">
        <v>977</v>
      </c>
      <c r="AG269" s="83" t="s">
        <v>716</v>
      </c>
      <c r="AH269" s="83"/>
      <c r="AI269" s="83" t="s">
        <v>2307</v>
      </c>
      <c r="AJ269" s="87">
        <v>43431.819548611114</v>
      </c>
      <c r="AK269" s="85" t="s">
        <v>2083</v>
      </c>
      <c r="AL269" s="85" t="s">
        <v>1472</v>
      </c>
      <c r="AM269" s="83">
        <v>285</v>
      </c>
      <c r="AN269" s="83">
        <v>71</v>
      </c>
      <c r="AO269" s="83">
        <v>203</v>
      </c>
      <c r="AP269" s="83"/>
      <c r="AQ269" s="83"/>
      <c r="AR269" s="83"/>
      <c r="AS269" s="83"/>
      <c r="AT269" s="83"/>
      <c r="AU269" s="83"/>
      <c r="AV269" s="83"/>
      <c r="AW269" s="83" t="str">
        <f>REPLACE(INDEX(GroupVertices[Group],MATCH(Vertices[[#This Row],[Vertex]],GroupVertices[Vertex],0)),1,1,"")</f>
        <v>1</v>
      </c>
      <c r="AX269" s="49">
        <v>2</v>
      </c>
      <c r="AY269" s="50">
        <v>20</v>
      </c>
      <c r="AZ269" s="49">
        <v>1</v>
      </c>
      <c r="BA269" s="50">
        <v>10</v>
      </c>
      <c r="BB269" s="49">
        <v>0</v>
      </c>
      <c r="BC269" s="50">
        <v>0</v>
      </c>
      <c r="BD269" s="49">
        <v>7</v>
      </c>
      <c r="BE269" s="50">
        <v>70</v>
      </c>
      <c r="BF269" s="49">
        <v>10</v>
      </c>
      <c r="BG269" s="49"/>
      <c r="BH269" s="49"/>
      <c r="BI269" s="49"/>
      <c r="BJ269" s="49"/>
      <c r="BK269" s="49"/>
      <c r="BL269" s="49"/>
      <c r="BM269" s="112" t="s">
        <v>3771</v>
      </c>
      <c r="BN269" s="112" t="s">
        <v>3771</v>
      </c>
      <c r="BO269" s="112" t="s">
        <v>4249</v>
      </c>
      <c r="BP269" s="112" t="s">
        <v>4249</v>
      </c>
      <c r="BQ269" s="2"/>
      <c r="BR269" s="3"/>
      <c r="BS269" s="3"/>
      <c r="BT269" s="3"/>
      <c r="BU269" s="3"/>
    </row>
    <row r="270" spans="1:73" ht="409.5">
      <c r="A270" s="69" t="s">
        <v>483</v>
      </c>
      <c r="B270" s="70"/>
      <c r="C270" s="70"/>
      <c r="D270" s="71">
        <v>271.1256117455139</v>
      </c>
      <c r="E270" s="73"/>
      <c r="F270" s="103" t="s">
        <v>2084</v>
      </c>
      <c r="G270" s="70"/>
      <c r="H270" s="51" t="s">
        <v>978</v>
      </c>
      <c r="I270" s="75"/>
      <c r="J270" s="75"/>
      <c r="K270" s="51" t="s">
        <v>978</v>
      </c>
      <c r="L270" s="78">
        <v>55.36813090872808</v>
      </c>
      <c r="M270" s="79">
        <v>6686.0048828125</v>
      </c>
      <c r="N270" s="79">
        <v>5240.8056640625</v>
      </c>
      <c r="O270" s="80"/>
      <c r="P270" s="81"/>
      <c r="Q270" s="81"/>
      <c r="R270" s="89"/>
      <c r="S270" s="49">
        <v>1</v>
      </c>
      <c r="T270" s="49">
        <v>1</v>
      </c>
      <c r="U270" s="50">
        <v>0</v>
      </c>
      <c r="V270" s="50">
        <v>0</v>
      </c>
      <c r="W270" s="50">
        <v>0.002</v>
      </c>
      <c r="X270" s="50">
        <v>0.999999</v>
      </c>
      <c r="Y270" s="50">
        <v>0</v>
      </c>
      <c r="Z270" s="50" t="s">
        <v>2322</v>
      </c>
      <c r="AA270" s="76">
        <v>270</v>
      </c>
      <c r="AB270" s="76"/>
      <c r="AC270" s="77"/>
      <c r="AD270" s="83" t="s">
        <v>1824</v>
      </c>
      <c r="AE270" s="85" t="s">
        <v>1473</v>
      </c>
      <c r="AF270" s="83" t="s">
        <v>978</v>
      </c>
      <c r="AG270" s="83" t="s">
        <v>716</v>
      </c>
      <c r="AH270" s="83"/>
      <c r="AI270" s="83" t="s">
        <v>2307</v>
      </c>
      <c r="AJ270" s="87">
        <v>43431.968680555554</v>
      </c>
      <c r="AK270" s="85" t="s">
        <v>2084</v>
      </c>
      <c r="AL270" s="85" t="s">
        <v>1473</v>
      </c>
      <c r="AM270" s="83">
        <v>452</v>
      </c>
      <c r="AN270" s="83">
        <v>236</v>
      </c>
      <c r="AO270" s="83">
        <v>386</v>
      </c>
      <c r="AP270" s="83"/>
      <c r="AQ270" s="83"/>
      <c r="AR270" s="83"/>
      <c r="AS270" s="83"/>
      <c r="AT270" s="83"/>
      <c r="AU270" s="83"/>
      <c r="AV270" s="83"/>
      <c r="AW270" s="83" t="str">
        <f>REPLACE(INDEX(GroupVertices[Group],MATCH(Vertices[[#This Row],[Vertex]],GroupVertices[Vertex],0)),1,1,"")</f>
        <v>1</v>
      </c>
      <c r="AX270" s="49">
        <v>0</v>
      </c>
      <c r="AY270" s="50">
        <v>0</v>
      </c>
      <c r="AZ270" s="49">
        <v>2</v>
      </c>
      <c r="BA270" s="50">
        <v>5.128205128205129</v>
      </c>
      <c r="BB270" s="49">
        <v>0</v>
      </c>
      <c r="BC270" s="50">
        <v>0</v>
      </c>
      <c r="BD270" s="49">
        <v>37</v>
      </c>
      <c r="BE270" s="50">
        <v>94.87179487179488</v>
      </c>
      <c r="BF270" s="49">
        <v>39</v>
      </c>
      <c r="BG270" s="49"/>
      <c r="BH270" s="49"/>
      <c r="BI270" s="49"/>
      <c r="BJ270" s="49"/>
      <c r="BK270" s="49"/>
      <c r="BL270" s="49"/>
      <c r="BM270" s="112" t="s">
        <v>3772</v>
      </c>
      <c r="BN270" s="112" t="s">
        <v>3772</v>
      </c>
      <c r="BO270" s="112" t="s">
        <v>4250</v>
      </c>
      <c r="BP270" s="112" t="s">
        <v>4250</v>
      </c>
      <c r="BQ270" s="2"/>
      <c r="BR270" s="3"/>
      <c r="BS270" s="3"/>
      <c r="BT270" s="3"/>
      <c r="BU270" s="3"/>
    </row>
    <row r="271" spans="1:73" ht="409.5">
      <c r="A271" s="69" t="s">
        <v>484</v>
      </c>
      <c r="B271" s="70"/>
      <c r="C271" s="70"/>
      <c r="D271" s="71">
        <v>222.02283849918433</v>
      </c>
      <c r="E271" s="73"/>
      <c r="F271" s="103" t="s">
        <v>2085</v>
      </c>
      <c r="G271" s="70"/>
      <c r="H271" s="51" t="s">
        <v>979</v>
      </c>
      <c r="I271" s="75"/>
      <c r="J271" s="75"/>
      <c r="K271" s="51" t="s">
        <v>979</v>
      </c>
      <c r="L271" s="78">
        <v>17.834168974032778</v>
      </c>
      <c r="M271" s="79">
        <v>7810.3408203125</v>
      </c>
      <c r="N271" s="79">
        <v>9101.69140625</v>
      </c>
      <c r="O271" s="80"/>
      <c r="P271" s="81"/>
      <c r="Q271" s="81"/>
      <c r="R271" s="89"/>
      <c r="S271" s="49">
        <v>1</v>
      </c>
      <c r="T271" s="49">
        <v>1</v>
      </c>
      <c r="U271" s="50">
        <v>0</v>
      </c>
      <c r="V271" s="50">
        <v>0</v>
      </c>
      <c r="W271" s="50">
        <v>0.002</v>
      </c>
      <c r="X271" s="50">
        <v>0.999999</v>
      </c>
      <c r="Y271" s="50">
        <v>0</v>
      </c>
      <c r="Z271" s="50" t="s">
        <v>2322</v>
      </c>
      <c r="AA271" s="76">
        <v>271</v>
      </c>
      <c r="AB271" s="76"/>
      <c r="AC271" s="77"/>
      <c r="AD271" s="83" t="s">
        <v>1824</v>
      </c>
      <c r="AE271" s="85" t="s">
        <v>1474</v>
      </c>
      <c r="AF271" s="83" t="s">
        <v>979</v>
      </c>
      <c r="AG271" s="83" t="s">
        <v>716</v>
      </c>
      <c r="AH271" s="83"/>
      <c r="AI271" s="83" t="s">
        <v>2307</v>
      </c>
      <c r="AJ271" s="87">
        <v>43432.27458333333</v>
      </c>
      <c r="AK271" s="85" t="s">
        <v>2085</v>
      </c>
      <c r="AL271" s="85" t="s">
        <v>1474</v>
      </c>
      <c r="AM271" s="83">
        <v>151</v>
      </c>
      <c r="AN271" s="83">
        <v>5</v>
      </c>
      <c r="AO271" s="83">
        <v>45</v>
      </c>
      <c r="AP271" s="83"/>
      <c r="AQ271" s="83"/>
      <c r="AR271" s="83"/>
      <c r="AS271" s="83"/>
      <c r="AT271" s="83"/>
      <c r="AU271" s="83"/>
      <c r="AV271" s="83"/>
      <c r="AW271" s="83" t="str">
        <f>REPLACE(INDEX(GroupVertices[Group],MATCH(Vertices[[#This Row],[Vertex]],GroupVertices[Vertex],0)),1,1,"")</f>
        <v>1</v>
      </c>
      <c r="AX271" s="49">
        <v>0</v>
      </c>
      <c r="AY271" s="50">
        <v>0</v>
      </c>
      <c r="AZ271" s="49">
        <v>1</v>
      </c>
      <c r="BA271" s="50">
        <v>2.7027027027027026</v>
      </c>
      <c r="BB271" s="49">
        <v>0</v>
      </c>
      <c r="BC271" s="50">
        <v>0</v>
      </c>
      <c r="BD271" s="49">
        <v>36</v>
      </c>
      <c r="BE271" s="50">
        <v>97.29729729729729</v>
      </c>
      <c r="BF271" s="49">
        <v>37</v>
      </c>
      <c r="BG271" s="49"/>
      <c r="BH271" s="49"/>
      <c r="BI271" s="49"/>
      <c r="BJ271" s="49"/>
      <c r="BK271" s="49" t="s">
        <v>3476</v>
      </c>
      <c r="BL271" s="49" t="s">
        <v>3476</v>
      </c>
      <c r="BM271" s="112" t="s">
        <v>3773</v>
      </c>
      <c r="BN271" s="112" t="s">
        <v>3773</v>
      </c>
      <c r="BO271" s="112" t="s">
        <v>4251</v>
      </c>
      <c r="BP271" s="112" t="s">
        <v>4251</v>
      </c>
      <c r="BQ271" s="2"/>
      <c r="BR271" s="3"/>
      <c r="BS271" s="3"/>
      <c r="BT271" s="3"/>
      <c r="BU271" s="3"/>
    </row>
    <row r="272" spans="1:73" ht="15">
      <c r="A272" s="69" t="s">
        <v>485</v>
      </c>
      <c r="B272" s="70"/>
      <c r="C272" s="70"/>
      <c r="D272" s="71">
        <v>297.3898858075041</v>
      </c>
      <c r="E272" s="73"/>
      <c r="F272" s="103" t="s">
        <v>2086</v>
      </c>
      <c r="G272" s="70"/>
      <c r="H272" s="74" t="s">
        <v>980</v>
      </c>
      <c r="I272" s="75"/>
      <c r="J272" s="75"/>
      <c r="K272" s="74" t="s">
        <v>980</v>
      </c>
      <c r="L272" s="78">
        <v>75.44443612961162</v>
      </c>
      <c r="M272" s="79">
        <v>8934.677734375</v>
      </c>
      <c r="N272" s="79">
        <v>4275.583984375</v>
      </c>
      <c r="O272" s="80"/>
      <c r="P272" s="81"/>
      <c r="Q272" s="81"/>
      <c r="R272" s="89"/>
      <c r="S272" s="49">
        <v>1</v>
      </c>
      <c r="T272" s="49">
        <v>1</v>
      </c>
      <c r="U272" s="50">
        <v>0</v>
      </c>
      <c r="V272" s="50">
        <v>0</v>
      </c>
      <c r="W272" s="50">
        <v>0.002</v>
      </c>
      <c r="X272" s="50">
        <v>0.999999</v>
      </c>
      <c r="Y272" s="50">
        <v>0</v>
      </c>
      <c r="Z272" s="50" t="s">
        <v>2322</v>
      </c>
      <c r="AA272" s="76">
        <v>272</v>
      </c>
      <c r="AB272" s="76"/>
      <c r="AC272" s="77"/>
      <c r="AD272" s="83" t="s">
        <v>1824</v>
      </c>
      <c r="AE272" s="85" t="s">
        <v>1475</v>
      </c>
      <c r="AF272" s="83" t="s">
        <v>980</v>
      </c>
      <c r="AG272" s="83" t="s">
        <v>716</v>
      </c>
      <c r="AH272" s="83"/>
      <c r="AI272" s="83" t="s">
        <v>2307</v>
      </c>
      <c r="AJ272" s="87">
        <v>43432.52899305556</v>
      </c>
      <c r="AK272" s="85" t="s">
        <v>2086</v>
      </c>
      <c r="AL272" s="85" t="s">
        <v>1475</v>
      </c>
      <c r="AM272" s="83">
        <v>613</v>
      </c>
      <c r="AN272" s="83">
        <v>175</v>
      </c>
      <c r="AO272" s="83">
        <v>280</v>
      </c>
      <c r="AP272" s="83"/>
      <c r="AQ272" s="83"/>
      <c r="AR272" s="83"/>
      <c r="AS272" s="83"/>
      <c r="AT272" s="83"/>
      <c r="AU272" s="83"/>
      <c r="AV272" s="83"/>
      <c r="AW272" s="83" t="str">
        <f>REPLACE(INDEX(GroupVertices[Group],MATCH(Vertices[[#This Row],[Vertex]],GroupVertices[Vertex],0)),1,1,"")</f>
        <v>1</v>
      </c>
      <c r="AX272" s="49">
        <v>0</v>
      </c>
      <c r="AY272" s="50">
        <v>0</v>
      </c>
      <c r="AZ272" s="49">
        <v>2</v>
      </c>
      <c r="BA272" s="50">
        <v>9.090909090909092</v>
      </c>
      <c r="BB272" s="49">
        <v>0</v>
      </c>
      <c r="BC272" s="50">
        <v>0</v>
      </c>
      <c r="BD272" s="49">
        <v>20</v>
      </c>
      <c r="BE272" s="50">
        <v>90.9090909090909</v>
      </c>
      <c r="BF272" s="49">
        <v>22</v>
      </c>
      <c r="BG272" s="49"/>
      <c r="BH272" s="49"/>
      <c r="BI272" s="49"/>
      <c r="BJ272" s="49"/>
      <c r="BK272" s="49"/>
      <c r="BL272" s="49"/>
      <c r="BM272" s="112" t="s">
        <v>3774</v>
      </c>
      <c r="BN272" s="112" t="s">
        <v>3774</v>
      </c>
      <c r="BO272" s="112" t="s">
        <v>4252</v>
      </c>
      <c r="BP272" s="112" t="s">
        <v>4252</v>
      </c>
      <c r="BQ272" s="2"/>
      <c r="BR272" s="3"/>
      <c r="BS272" s="3"/>
      <c r="BT272" s="3"/>
      <c r="BU272" s="3"/>
    </row>
    <row r="273" spans="1:73" ht="409.5">
      <c r="A273" s="69" t="s">
        <v>486</v>
      </c>
      <c r="B273" s="70"/>
      <c r="C273" s="70"/>
      <c r="D273" s="71">
        <v>353.1810766721044</v>
      </c>
      <c r="E273" s="73"/>
      <c r="F273" s="103" t="s">
        <v>2087</v>
      </c>
      <c r="G273" s="70"/>
      <c r="H273" s="51" t="s">
        <v>981</v>
      </c>
      <c r="I273" s="75"/>
      <c r="J273" s="75"/>
      <c r="K273" s="51" t="s">
        <v>981</v>
      </c>
      <c r="L273" s="78">
        <v>118.09099753049465</v>
      </c>
      <c r="M273" s="79">
        <v>4812.11083984375</v>
      </c>
      <c r="N273" s="79">
        <v>2827.751953125</v>
      </c>
      <c r="O273" s="80"/>
      <c r="P273" s="81"/>
      <c r="Q273" s="81"/>
      <c r="R273" s="89"/>
      <c r="S273" s="49">
        <v>1</v>
      </c>
      <c r="T273" s="49">
        <v>1</v>
      </c>
      <c r="U273" s="50">
        <v>0</v>
      </c>
      <c r="V273" s="50">
        <v>0</v>
      </c>
      <c r="W273" s="50">
        <v>0.002</v>
      </c>
      <c r="X273" s="50">
        <v>0.999999</v>
      </c>
      <c r="Y273" s="50">
        <v>0</v>
      </c>
      <c r="Z273" s="50" t="s">
        <v>2322</v>
      </c>
      <c r="AA273" s="76">
        <v>273</v>
      </c>
      <c r="AB273" s="76"/>
      <c r="AC273" s="77"/>
      <c r="AD273" s="83" t="s">
        <v>1824</v>
      </c>
      <c r="AE273" s="85" t="s">
        <v>1476</v>
      </c>
      <c r="AF273" s="83" t="s">
        <v>981</v>
      </c>
      <c r="AG273" s="83" t="s">
        <v>716</v>
      </c>
      <c r="AH273" s="83"/>
      <c r="AI273" s="83" t="s">
        <v>2307</v>
      </c>
      <c r="AJ273" s="87">
        <v>43432.67460648148</v>
      </c>
      <c r="AK273" s="85" t="s">
        <v>2087</v>
      </c>
      <c r="AL273" s="85" t="s">
        <v>1476</v>
      </c>
      <c r="AM273" s="83">
        <v>955</v>
      </c>
      <c r="AN273" s="83">
        <v>67</v>
      </c>
      <c r="AO273" s="83">
        <v>999</v>
      </c>
      <c r="AP273" s="83"/>
      <c r="AQ273" s="83"/>
      <c r="AR273" s="83"/>
      <c r="AS273" s="83"/>
      <c r="AT273" s="83"/>
      <c r="AU273" s="83"/>
      <c r="AV273" s="83"/>
      <c r="AW273" s="83" t="str">
        <f>REPLACE(INDEX(GroupVertices[Group],MATCH(Vertices[[#This Row],[Vertex]],GroupVertices[Vertex],0)),1,1,"")</f>
        <v>1</v>
      </c>
      <c r="AX273" s="49">
        <v>2</v>
      </c>
      <c r="AY273" s="50">
        <v>3.6363636363636362</v>
      </c>
      <c r="AZ273" s="49">
        <v>2</v>
      </c>
      <c r="BA273" s="50">
        <v>3.6363636363636362</v>
      </c>
      <c r="BB273" s="49">
        <v>0</v>
      </c>
      <c r="BC273" s="50">
        <v>0</v>
      </c>
      <c r="BD273" s="49">
        <v>51</v>
      </c>
      <c r="BE273" s="50">
        <v>92.72727272727273</v>
      </c>
      <c r="BF273" s="49">
        <v>55</v>
      </c>
      <c r="BG273" s="49"/>
      <c r="BH273" s="49"/>
      <c r="BI273" s="49"/>
      <c r="BJ273" s="49"/>
      <c r="BK273" s="49" t="s">
        <v>3390</v>
      </c>
      <c r="BL273" s="49" t="s">
        <v>3390</v>
      </c>
      <c r="BM273" s="112" t="s">
        <v>3775</v>
      </c>
      <c r="BN273" s="112" t="s">
        <v>3775</v>
      </c>
      <c r="BO273" s="112" t="s">
        <v>4253</v>
      </c>
      <c r="BP273" s="112" t="s">
        <v>4253</v>
      </c>
      <c r="BQ273" s="2"/>
      <c r="BR273" s="3"/>
      <c r="BS273" s="3"/>
      <c r="BT273" s="3"/>
      <c r="BU273" s="3"/>
    </row>
    <row r="274" spans="1:73" ht="15">
      <c r="A274" s="69" t="s">
        <v>487</v>
      </c>
      <c r="B274" s="70"/>
      <c r="C274" s="70"/>
      <c r="D274" s="71">
        <v>217.12887438825447</v>
      </c>
      <c r="E274" s="73"/>
      <c r="F274" s="103" t="s">
        <v>2088</v>
      </c>
      <c r="G274" s="70"/>
      <c r="H274" s="74" t="s">
        <v>982</v>
      </c>
      <c r="I274" s="75"/>
      <c r="J274" s="75"/>
      <c r="K274" s="74" t="s">
        <v>982</v>
      </c>
      <c r="L274" s="78">
        <v>14.093242535358826</v>
      </c>
      <c r="M274" s="79">
        <v>314.76519775390625</v>
      </c>
      <c r="N274" s="79">
        <v>9101.69140625</v>
      </c>
      <c r="O274" s="80"/>
      <c r="P274" s="81"/>
      <c r="Q274" s="81"/>
      <c r="R274" s="89"/>
      <c r="S274" s="49">
        <v>1</v>
      </c>
      <c r="T274" s="49">
        <v>1</v>
      </c>
      <c r="U274" s="50">
        <v>0</v>
      </c>
      <c r="V274" s="50">
        <v>0</v>
      </c>
      <c r="W274" s="50">
        <v>0.002</v>
      </c>
      <c r="X274" s="50">
        <v>0.999999</v>
      </c>
      <c r="Y274" s="50">
        <v>0</v>
      </c>
      <c r="Z274" s="50" t="s">
        <v>2322</v>
      </c>
      <c r="AA274" s="76">
        <v>274</v>
      </c>
      <c r="AB274" s="76"/>
      <c r="AC274" s="77"/>
      <c r="AD274" s="83" t="s">
        <v>1824</v>
      </c>
      <c r="AE274" s="85" t="s">
        <v>1477</v>
      </c>
      <c r="AF274" s="83" t="s">
        <v>982</v>
      </c>
      <c r="AG274" s="83" t="s">
        <v>716</v>
      </c>
      <c r="AH274" s="83"/>
      <c r="AI274" s="83" t="s">
        <v>2307</v>
      </c>
      <c r="AJ274" s="87">
        <v>43432.91936342593</v>
      </c>
      <c r="AK274" s="85" t="s">
        <v>2088</v>
      </c>
      <c r="AL274" s="85" t="s">
        <v>1477</v>
      </c>
      <c r="AM274" s="83">
        <v>121</v>
      </c>
      <c r="AN274" s="83">
        <v>5</v>
      </c>
      <c r="AO274" s="83">
        <v>44</v>
      </c>
      <c r="AP274" s="83"/>
      <c r="AQ274" s="83"/>
      <c r="AR274" s="83"/>
      <c r="AS274" s="83"/>
      <c r="AT274" s="83"/>
      <c r="AU274" s="83"/>
      <c r="AV274" s="83"/>
      <c r="AW274" s="83" t="str">
        <f>REPLACE(INDEX(GroupVertices[Group],MATCH(Vertices[[#This Row],[Vertex]],GroupVertices[Vertex],0)),1,1,"")</f>
        <v>1</v>
      </c>
      <c r="AX274" s="49">
        <v>2</v>
      </c>
      <c r="AY274" s="50">
        <v>5.128205128205129</v>
      </c>
      <c r="AZ274" s="49">
        <v>1</v>
      </c>
      <c r="BA274" s="50">
        <v>2.5641025641025643</v>
      </c>
      <c r="BB274" s="49">
        <v>0</v>
      </c>
      <c r="BC274" s="50">
        <v>0</v>
      </c>
      <c r="BD274" s="49">
        <v>36</v>
      </c>
      <c r="BE274" s="50">
        <v>92.3076923076923</v>
      </c>
      <c r="BF274" s="49">
        <v>39</v>
      </c>
      <c r="BG274" s="49"/>
      <c r="BH274" s="49"/>
      <c r="BI274" s="49"/>
      <c r="BJ274" s="49"/>
      <c r="BK274" s="49"/>
      <c r="BL274" s="49"/>
      <c r="BM274" s="112" t="s">
        <v>3776</v>
      </c>
      <c r="BN274" s="112" t="s">
        <v>3776</v>
      </c>
      <c r="BO274" s="112" t="s">
        <v>4254</v>
      </c>
      <c r="BP274" s="112" t="s">
        <v>4254</v>
      </c>
      <c r="BQ274" s="2"/>
      <c r="BR274" s="3"/>
      <c r="BS274" s="3"/>
      <c r="BT274" s="3"/>
      <c r="BU274" s="3"/>
    </row>
    <row r="275" spans="1:73" ht="15">
      <c r="A275" s="69" t="s">
        <v>488</v>
      </c>
      <c r="B275" s="70"/>
      <c r="C275" s="70"/>
      <c r="D275" s="71">
        <v>533.115823817292</v>
      </c>
      <c r="E275" s="73"/>
      <c r="F275" s="103" t="s">
        <v>2089</v>
      </c>
      <c r="G275" s="70"/>
      <c r="H275" s="74" t="s">
        <v>983</v>
      </c>
      <c r="I275" s="75"/>
      <c r="J275" s="75"/>
      <c r="K275" s="74" t="s">
        <v>983</v>
      </c>
      <c r="L275" s="78">
        <v>255.63239292574022</v>
      </c>
      <c r="M275" s="79">
        <v>1813.8802490234375</v>
      </c>
      <c r="N275" s="79">
        <v>1379.9197998046875</v>
      </c>
      <c r="O275" s="80"/>
      <c r="P275" s="81"/>
      <c r="Q275" s="81"/>
      <c r="R275" s="89"/>
      <c r="S275" s="49">
        <v>1</v>
      </c>
      <c r="T275" s="49">
        <v>1</v>
      </c>
      <c r="U275" s="50">
        <v>0</v>
      </c>
      <c r="V275" s="50">
        <v>0</v>
      </c>
      <c r="W275" s="50">
        <v>0.002</v>
      </c>
      <c r="X275" s="50">
        <v>0.999999</v>
      </c>
      <c r="Y275" s="50">
        <v>0</v>
      </c>
      <c r="Z275" s="50" t="s">
        <v>2322</v>
      </c>
      <c r="AA275" s="76">
        <v>275</v>
      </c>
      <c r="AB275" s="76"/>
      <c r="AC275" s="77"/>
      <c r="AD275" s="83" t="s">
        <v>1824</v>
      </c>
      <c r="AE275" s="85" t="s">
        <v>1478</v>
      </c>
      <c r="AF275" s="83" t="s">
        <v>983</v>
      </c>
      <c r="AG275" s="83" t="s">
        <v>716</v>
      </c>
      <c r="AH275" s="83"/>
      <c r="AI275" s="83" t="s">
        <v>2307</v>
      </c>
      <c r="AJ275" s="87">
        <v>43432.95960648148</v>
      </c>
      <c r="AK275" s="85" t="s">
        <v>2089</v>
      </c>
      <c r="AL275" s="85" t="s">
        <v>1478</v>
      </c>
      <c r="AM275" s="83">
        <v>2058</v>
      </c>
      <c r="AN275" s="83">
        <v>96</v>
      </c>
      <c r="AO275" s="83">
        <v>622</v>
      </c>
      <c r="AP275" s="83"/>
      <c r="AQ275" s="83"/>
      <c r="AR275" s="83"/>
      <c r="AS275" s="83"/>
      <c r="AT275" s="83"/>
      <c r="AU275" s="83"/>
      <c r="AV275" s="83"/>
      <c r="AW275" s="83" t="str">
        <f>REPLACE(INDEX(GroupVertices[Group],MATCH(Vertices[[#This Row],[Vertex]],GroupVertices[Vertex],0)),1,1,"")</f>
        <v>1</v>
      </c>
      <c r="AX275" s="49">
        <v>0</v>
      </c>
      <c r="AY275" s="50">
        <v>0</v>
      </c>
      <c r="AZ275" s="49">
        <v>0</v>
      </c>
      <c r="BA275" s="50">
        <v>0</v>
      </c>
      <c r="BB275" s="49">
        <v>0</v>
      </c>
      <c r="BC275" s="50">
        <v>0</v>
      </c>
      <c r="BD275" s="49">
        <v>10</v>
      </c>
      <c r="BE275" s="50">
        <v>100</v>
      </c>
      <c r="BF275" s="49">
        <v>10</v>
      </c>
      <c r="BG275" s="49"/>
      <c r="BH275" s="49"/>
      <c r="BI275" s="49"/>
      <c r="BJ275" s="49"/>
      <c r="BK275" s="49"/>
      <c r="BL275" s="49"/>
      <c r="BM275" s="112" t="s">
        <v>3777</v>
      </c>
      <c r="BN275" s="112" t="s">
        <v>3777</v>
      </c>
      <c r="BO275" s="112" t="s">
        <v>4255</v>
      </c>
      <c r="BP275" s="112" t="s">
        <v>4255</v>
      </c>
      <c r="BQ275" s="2"/>
      <c r="BR275" s="3"/>
      <c r="BS275" s="3"/>
      <c r="BT275" s="3"/>
      <c r="BU275" s="3"/>
    </row>
    <row r="276" spans="1:73" ht="195">
      <c r="A276" s="69" t="s">
        <v>489</v>
      </c>
      <c r="B276" s="70"/>
      <c r="C276" s="70"/>
      <c r="D276" s="71">
        <v>611.2561174551387</v>
      </c>
      <c r="E276" s="73"/>
      <c r="F276" s="103" t="s">
        <v>2090</v>
      </c>
      <c r="G276" s="70"/>
      <c r="H276" s="51" t="s">
        <v>984</v>
      </c>
      <c r="I276" s="75"/>
      <c r="J276" s="75"/>
      <c r="K276" s="51" t="s">
        <v>984</v>
      </c>
      <c r="L276" s="78">
        <v>315.3625183965676</v>
      </c>
      <c r="M276" s="79">
        <v>9684.234375</v>
      </c>
      <c r="N276" s="79">
        <v>1379.9197998046875</v>
      </c>
      <c r="O276" s="80"/>
      <c r="P276" s="81"/>
      <c r="Q276" s="81"/>
      <c r="R276" s="89"/>
      <c r="S276" s="49">
        <v>1</v>
      </c>
      <c r="T276" s="49">
        <v>1</v>
      </c>
      <c r="U276" s="50">
        <v>0</v>
      </c>
      <c r="V276" s="50">
        <v>0</v>
      </c>
      <c r="W276" s="50">
        <v>0.002</v>
      </c>
      <c r="X276" s="50">
        <v>0.999999</v>
      </c>
      <c r="Y276" s="50">
        <v>0</v>
      </c>
      <c r="Z276" s="50" t="s">
        <v>2322</v>
      </c>
      <c r="AA276" s="76">
        <v>276</v>
      </c>
      <c r="AB276" s="76"/>
      <c r="AC276" s="77"/>
      <c r="AD276" s="83" t="s">
        <v>1824</v>
      </c>
      <c r="AE276" s="85" t="s">
        <v>1479</v>
      </c>
      <c r="AF276" s="83" t="s">
        <v>984</v>
      </c>
      <c r="AG276" s="83" t="s">
        <v>716</v>
      </c>
      <c r="AH276" s="83"/>
      <c r="AI276" s="83" t="s">
        <v>2307</v>
      </c>
      <c r="AJ276" s="87">
        <v>43433.125</v>
      </c>
      <c r="AK276" s="85" t="s">
        <v>2090</v>
      </c>
      <c r="AL276" s="85" t="s">
        <v>1479</v>
      </c>
      <c r="AM276" s="83">
        <v>2537</v>
      </c>
      <c r="AN276" s="83">
        <v>265</v>
      </c>
      <c r="AO276" s="83">
        <v>3017</v>
      </c>
      <c r="AP276" s="83"/>
      <c r="AQ276" s="83"/>
      <c r="AR276" s="83"/>
      <c r="AS276" s="83"/>
      <c r="AT276" s="83"/>
      <c r="AU276" s="83"/>
      <c r="AV276" s="83"/>
      <c r="AW276" s="83" t="str">
        <f>REPLACE(INDEX(GroupVertices[Group],MATCH(Vertices[[#This Row],[Vertex]],GroupVertices[Vertex],0)),1,1,"")</f>
        <v>1</v>
      </c>
      <c r="AX276" s="49">
        <v>0</v>
      </c>
      <c r="AY276" s="50">
        <v>0</v>
      </c>
      <c r="AZ276" s="49">
        <v>0</v>
      </c>
      <c r="BA276" s="50">
        <v>0</v>
      </c>
      <c r="BB276" s="49">
        <v>0</v>
      </c>
      <c r="BC276" s="50">
        <v>0</v>
      </c>
      <c r="BD276" s="49">
        <v>8</v>
      </c>
      <c r="BE276" s="50">
        <v>100</v>
      </c>
      <c r="BF276" s="49">
        <v>8</v>
      </c>
      <c r="BG276" s="49"/>
      <c r="BH276" s="49"/>
      <c r="BI276" s="49"/>
      <c r="BJ276" s="49"/>
      <c r="BK276" s="49"/>
      <c r="BL276" s="49"/>
      <c r="BM276" s="112" t="s">
        <v>3778</v>
      </c>
      <c r="BN276" s="112" t="s">
        <v>3778</v>
      </c>
      <c r="BO276" s="112" t="s">
        <v>4256</v>
      </c>
      <c r="BP276" s="112" t="s">
        <v>4256</v>
      </c>
      <c r="BQ276" s="2"/>
      <c r="BR276" s="3"/>
      <c r="BS276" s="3"/>
      <c r="BT276" s="3"/>
      <c r="BU276" s="3"/>
    </row>
    <row r="277" spans="1:73" ht="285">
      <c r="A277" s="69" t="s">
        <v>490</v>
      </c>
      <c r="B277" s="70"/>
      <c r="C277" s="70"/>
      <c r="D277" s="71">
        <v>271.1256117455139</v>
      </c>
      <c r="E277" s="73"/>
      <c r="F277" s="103" t="s">
        <v>2091</v>
      </c>
      <c r="G277" s="70"/>
      <c r="H277" s="51" t="s">
        <v>985</v>
      </c>
      <c r="I277" s="75"/>
      <c r="J277" s="75"/>
      <c r="K277" s="51" t="s">
        <v>985</v>
      </c>
      <c r="L277" s="78">
        <v>55.36813090872808</v>
      </c>
      <c r="M277" s="79">
        <v>5936.44677734375</v>
      </c>
      <c r="N277" s="79">
        <v>5240.8056640625</v>
      </c>
      <c r="O277" s="80"/>
      <c r="P277" s="81"/>
      <c r="Q277" s="81"/>
      <c r="R277" s="89"/>
      <c r="S277" s="49">
        <v>1</v>
      </c>
      <c r="T277" s="49">
        <v>1</v>
      </c>
      <c r="U277" s="50">
        <v>0</v>
      </c>
      <c r="V277" s="50">
        <v>0</v>
      </c>
      <c r="W277" s="50">
        <v>0.002</v>
      </c>
      <c r="X277" s="50">
        <v>0.999999</v>
      </c>
      <c r="Y277" s="50">
        <v>0</v>
      </c>
      <c r="Z277" s="50" t="s">
        <v>2322</v>
      </c>
      <c r="AA277" s="76">
        <v>277</v>
      </c>
      <c r="AB277" s="76"/>
      <c r="AC277" s="77"/>
      <c r="AD277" s="83" t="s">
        <v>1824</v>
      </c>
      <c r="AE277" s="85" t="s">
        <v>1480</v>
      </c>
      <c r="AF277" s="83" t="s">
        <v>985</v>
      </c>
      <c r="AG277" s="83" t="s">
        <v>716</v>
      </c>
      <c r="AH277" s="83"/>
      <c r="AI277" s="83" t="s">
        <v>2307</v>
      </c>
      <c r="AJ277" s="87">
        <v>43433.25</v>
      </c>
      <c r="AK277" s="85" t="s">
        <v>2091</v>
      </c>
      <c r="AL277" s="85" t="s">
        <v>1480</v>
      </c>
      <c r="AM277" s="83">
        <v>452</v>
      </c>
      <c r="AN277" s="83">
        <v>27</v>
      </c>
      <c r="AO277" s="83">
        <v>135</v>
      </c>
      <c r="AP277" s="83"/>
      <c r="AQ277" s="83"/>
      <c r="AR277" s="83"/>
      <c r="AS277" s="83"/>
      <c r="AT277" s="83"/>
      <c r="AU277" s="83"/>
      <c r="AV277" s="83"/>
      <c r="AW277" s="83" t="str">
        <f>REPLACE(INDEX(GroupVertices[Group],MATCH(Vertices[[#This Row],[Vertex]],GroupVertices[Vertex],0)),1,1,"")</f>
        <v>1</v>
      </c>
      <c r="AX277" s="49">
        <v>0</v>
      </c>
      <c r="AY277" s="50">
        <v>0</v>
      </c>
      <c r="AZ277" s="49">
        <v>0</v>
      </c>
      <c r="BA277" s="50">
        <v>0</v>
      </c>
      <c r="BB277" s="49">
        <v>0</v>
      </c>
      <c r="BC277" s="50">
        <v>0</v>
      </c>
      <c r="BD277" s="49">
        <v>18</v>
      </c>
      <c r="BE277" s="50">
        <v>100</v>
      </c>
      <c r="BF277" s="49">
        <v>18</v>
      </c>
      <c r="BG277" s="49"/>
      <c r="BH277" s="49"/>
      <c r="BI277" s="49"/>
      <c r="BJ277" s="49"/>
      <c r="BK277" s="49" t="s">
        <v>3477</v>
      </c>
      <c r="BL277" s="49" t="s">
        <v>3477</v>
      </c>
      <c r="BM277" s="112" t="s">
        <v>3779</v>
      </c>
      <c r="BN277" s="112" t="s">
        <v>3779</v>
      </c>
      <c r="BO277" s="112" t="s">
        <v>4257</v>
      </c>
      <c r="BP277" s="112" t="s">
        <v>4257</v>
      </c>
      <c r="BQ277" s="2"/>
      <c r="BR277" s="3"/>
      <c r="BS277" s="3"/>
      <c r="BT277" s="3"/>
      <c r="BU277" s="3"/>
    </row>
    <row r="278" spans="1:73" ht="315">
      <c r="A278" s="69" t="s">
        <v>491</v>
      </c>
      <c r="B278" s="70"/>
      <c r="C278" s="70"/>
      <c r="D278" s="71">
        <v>220.3915171288744</v>
      </c>
      <c r="E278" s="73"/>
      <c r="F278" s="103" t="s">
        <v>2092</v>
      </c>
      <c r="G278" s="70"/>
      <c r="H278" s="51" t="s">
        <v>986</v>
      </c>
      <c r="I278" s="75"/>
      <c r="J278" s="75"/>
      <c r="K278" s="51" t="s">
        <v>986</v>
      </c>
      <c r="L278" s="78">
        <v>16.587193494474793</v>
      </c>
      <c r="M278" s="79">
        <v>3687.774169921875</v>
      </c>
      <c r="N278" s="79">
        <v>9101.69140625</v>
      </c>
      <c r="O278" s="80"/>
      <c r="P278" s="81"/>
      <c r="Q278" s="81"/>
      <c r="R278" s="89"/>
      <c r="S278" s="49">
        <v>1</v>
      </c>
      <c r="T278" s="49">
        <v>1</v>
      </c>
      <c r="U278" s="50">
        <v>0</v>
      </c>
      <c r="V278" s="50">
        <v>0</v>
      </c>
      <c r="W278" s="50">
        <v>0.002</v>
      </c>
      <c r="X278" s="50">
        <v>0.999999</v>
      </c>
      <c r="Y278" s="50">
        <v>0</v>
      </c>
      <c r="Z278" s="50" t="s">
        <v>2322</v>
      </c>
      <c r="AA278" s="76">
        <v>278</v>
      </c>
      <c r="AB278" s="76"/>
      <c r="AC278" s="77"/>
      <c r="AD278" s="83" t="s">
        <v>1824</v>
      </c>
      <c r="AE278" s="85" t="s">
        <v>1481</v>
      </c>
      <c r="AF278" s="83" t="s">
        <v>986</v>
      </c>
      <c r="AG278" s="83" t="s">
        <v>716</v>
      </c>
      <c r="AH278" s="83"/>
      <c r="AI278" s="83" t="s">
        <v>2307</v>
      </c>
      <c r="AJ278" s="87">
        <v>43433.458449074074</v>
      </c>
      <c r="AK278" s="85" t="s">
        <v>2092</v>
      </c>
      <c r="AL278" s="85" t="s">
        <v>1481</v>
      </c>
      <c r="AM278" s="83">
        <v>141</v>
      </c>
      <c r="AN278" s="83">
        <v>8</v>
      </c>
      <c r="AO278" s="83">
        <v>40</v>
      </c>
      <c r="AP278" s="83"/>
      <c r="AQ278" s="83"/>
      <c r="AR278" s="83"/>
      <c r="AS278" s="83"/>
      <c r="AT278" s="83"/>
      <c r="AU278" s="83"/>
      <c r="AV278" s="83"/>
      <c r="AW278" s="83" t="str">
        <f>REPLACE(INDEX(GroupVertices[Group],MATCH(Vertices[[#This Row],[Vertex]],GroupVertices[Vertex],0)),1,1,"")</f>
        <v>1</v>
      </c>
      <c r="AX278" s="49">
        <v>0</v>
      </c>
      <c r="AY278" s="50">
        <v>0</v>
      </c>
      <c r="AZ278" s="49">
        <v>0</v>
      </c>
      <c r="BA278" s="50">
        <v>0</v>
      </c>
      <c r="BB278" s="49">
        <v>0</v>
      </c>
      <c r="BC278" s="50">
        <v>0</v>
      </c>
      <c r="BD278" s="49">
        <v>22</v>
      </c>
      <c r="BE278" s="50">
        <v>100</v>
      </c>
      <c r="BF278" s="49">
        <v>22</v>
      </c>
      <c r="BG278" s="49"/>
      <c r="BH278" s="49"/>
      <c r="BI278" s="49"/>
      <c r="BJ278" s="49"/>
      <c r="BK278" s="49" t="s">
        <v>3397</v>
      </c>
      <c r="BL278" s="49" t="s">
        <v>3397</v>
      </c>
      <c r="BM278" s="112" t="s">
        <v>3780</v>
      </c>
      <c r="BN278" s="112" t="s">
        <v>3780</v>
      </c>
      <c r="BO278" s="112" t="s">
        <v>4258</v>
      </c>
      <c r="BP278" s="112" t="s">
        <v>4258</v>
      </c>
      <c r="BQ278" s="2"/>
      <c r="BR278" s="3"/>
      <c r="BS278" s="3"/>
      <c r="BT278" s="3"/>
      <c r="BU278" s="3"/>
    </row>
    <row r="279" spans="1:73" ht="15">
      <c r="A279" s="69" t="s">
        <v>492</v>
      </c>
      <c r="B279" s="70"/>
      <c r="C279" s="70"/>
      <c r="D279" s="71">
        <v>225.61174551386623</v>
      </c>
      <c r="E279" s="73"/>
      <c r="F279" s="103" t="s">
        <v>2093</v>
      </c>
      <c r="G279" s="70"/>
      <c r="H279" s="74" t="s">
        <v>987</v>
      </c>
      <c r="I279" s="75"/>
      <c r="J279" s="75"/>
      <c r="K279" s="74" t="s">
        <v>987</v>
      </c>
      <c r="L279" s="78">
        <v>20.57751502906034</v>
      </c>
      <c r="M279" s="79">
        <v>6311.2255859375</v>
      </c>
      <c r="N279" s="79">
        <v>8619.080078125</v>
      </c>
      <c r="O279" s="80"/>
      <c r="P279" s="81"/>
      <c r="Q279" s="81"/>
      <c r="R279" s="89"/>
      <c r="S279" s="49">
        <v>1</v>
      </c>
      <c r="T279" s="49">
        <v>1</v>
      </c>
      <c r="U279" s="50">
        <v>0</v>
      </c>
      <c r="V279" s="50">
        <v>0</v>
      </c>
      <c r="W279" s="50">
        <v>0.002</v>
      </c>
      <c r="X279" s="50">
        <v>0.999999</v>
      </c>
      <c r="Y279" s="50">
        <v>0</v>
      </c>
      <c r="Z279" s="50" t="s">
        <v>2322</v>
      </c>
      <c r="AA279" s="76">
        <v>279</v>
      </c>
      <c r="AB279" s="76"/>
      <c r="AC279" s="77"/>
      <c r="AD279" s="83" t="s">
        <v>1824</v>
      </c>
      <c r="AE279" s="85" t="s">
        <v>1482</v>
      </c>
      <c r="AF279" s="83" t="s">
        <v>987</v>
      </c>
      <c r="AG279" s="83" t="s">
        <v>716</v>
      </c>
      <c r="AH279" s="83"/>
      <c r="AI279" s="83" t="s">
        <v>2307</v>
      </c>
      <c r="AJ279" s="87">
        <v>43433.614583333336</v>
      </c>
      <c r="AK279" s="85" t="s">
        <v>2093</v>
      </c>
      <c r="AL279" s="85" t="s">
        <v>1482</v>
      </c>
      <c r="AM279" s="83">
        <v>173</v>
      </c>
      <c r="AN279" s="83">
        <v>7</v>
      </c>
      <c r="AO279" s="83">
        <v>41</v>
      </c>
      <c r="AP279" s="83"/>
      <c r="AQ279" s="83"/>
      <c r="AR279" s="83"/>
      <c r="AS279" s="83"/>
      <c r="AT279" s="83"/>
      <c r="AU279" s="83"/>
      <c r="AV279" s="83"/>
      <c r="AW279" s="83" t="str">
        <f>REPLACE(INDEX(GroupVertices[Group],MATCH(Vertices[[#This Row],[Vertex]],GroupVertices[Vertex],0)),1,1,"")</f>
        <v>1</v>
      </c>
      <c r="AX279" s="49">
        <v>0</v>
      </c>
      <c r="AY279" s="50">
        <v>0</v>
      </c>
      <c r="AZ279" s="49">
        <v>0</v>
      </c>
      <c r="BA279" s="50">
        <v>0</v>
      </c>
      <c r="BB279" s="49">
        <v>0</v>
      </c>
      <c r="BC279" s="50">
        <v>0</v>
      </c>
      <c r="BD279" s="49">
        <v>20</v>
      </c>
      <c r="BE279" s="50">
        <v>100</v>
      </c>
      <c r="BF279" s="49">
        <v>20</v>
      </c>
      <c r="BG279" s="49"/>
      <c r="BH279" s="49"/>
      <c r="BI279" s="49"/>
      <c r="BJ279" s="49"/>
      <c r="BK279" s="49"/>
      <c r="BL279" s="49"/>
      <c r="BM279" s="112" t="s">
        <v>3781</v>
      </c>
      <c r="BN279" s="112" t="s">
        <v>3781</v>
      </c>
      <c r="BO279" s="112" t="s">
        <v>4259</v>
      </c>
      <c r="BP279" s="112" t="s">
        <v>4259</v>
      </c>
      <c r="BQ279" s="2"/>
      <c r="BR279" s="3"/>
      <c r="BS279" s="3"/>
      <c r="BT279" s="3"/>
      <c r="BU279" s="3"/>
    </row>
    <row r="280" spans="1:73" ht="15">
      <c r="A280" s="69" t="s">
        <v>493</v>
      </c>
      <c r="B280" s="70"/>
      <c r="C280" s="70"/>
      <c r="D280" s="71">
        <v>384.0130505709625</v>
      </c>
      <c r="E280" s="73"/>
      <c r="F280" s="103" t="s">
        <v>2094</v>
      </c>
      <c r="G280" s="70"/>
      <c r="H280" s="74" t="s">
        <v>988</v>
      </c>
      <c r="I280" s="75"/>
      <c r="J280" s="75"/>
      <c r="K280" s="74" t="s">
        <v>988</v>
      </c>
      <c r="L280" s="78">
        <v>141.65883409414053</v>
      </c>
      <c r="M280" s="79">
        <v>2938.216552734375</v>
      </c>
      <c r="N280" s="79">
        <v>2345.14111328125</v>
      </c>
      <c r="O280" s="80"/>
      <c r="P280" s="81"/>
      <c r="Q280" s="81"/>
      <c r="R280" s="89"/>
      <c r="S280" s="49">
        <v>1</v>
      </c>
      <c r="T280" s="49">
        <v>1</v>
      </c>
      <c r="U280" s="50">
        <v>0</v>
      </c>
      <c r="V280" s="50">
        <v>0</v>
      </c>
      <c r="W280" s="50">
        <v>0.002</v>
      </c>
      <c r="X280" s="50">
        <v>0.999999</v>
      </c>
      <c r="Y280" s="50">
        <v>0</v>
      </c>
      <c r="Z280" s="50" t="s">
        <v>2322</v>
      </c>
      <c r="AA280" s="76">
        <v>280</v>
      </c>
      <c r="AB280" s="76"/>
      <c r="AC280" s="77"/>
      <c r="AD280" s="83" t="s">
        <v>1824</v>
      </c>
      <c r="AE280" s="85" t="s">
        <v>1483</v>
      </c>
      <c r="AF280" s="83" t="s">
        <v>988</v>
      </c>
      <c r="AG280" s="83" t="s">
        <v>716</v>
      </c>
      <c r="AH280" s="83"/>
      <c r="AI280" s="83" t="s">
        <v>2307</v>
      </c>
      <c r="AJ280" s="87">
        <v>43433.826574074075</v>
      </c>
      <c r="AK280" s="85" t="s">
        <v>2094</v>
      </c>
      <c r="AL280" s="85" t="s">
        <v>1483</v>
      </c>
      <c r="AM280" s="83">
        <v>1144</v>
      </c>
      <c r="AN280" s="83">
        <v>57</v>
      </c>
      <c r="AO280" s="83">
        <v>391</v>
      </c>
      <c r="AP280" s="83"/>
      <c r="AQ280" s="83"/>
      <c r="AR280" s="83"/>
      <c r="AS280" s="83"/>
      <c r="AT280" s="83"/>
      <c r="AU280" s="83"/>
      <c r="AV280" s="83"/>
      <c r="AW280" s="83" t="str">
        <f>REPLACE(INDEX(GroupVertices[Group],MATCH(Vertices[[#This Row],[Vertex]],GroupVertices[Vertex],0)),1,1,"")</f>
        <v>1</v>
      </c>
      <c r="AX280" s="49">
        <v>0</v>
      </c>
      <c r="AY280" s="50">
        <v>0</v>
      </c>
      <c r="AZ280" s="49">
        <v>0</v>
      </c>
      <c r="BA280" s="50">
        <v>0</v>
      </c>
      <c r="BB280" s="49">
        <v>0</v>
      </c>
      <c r="BC280" s="50">
        <v>0</v>
      </c>
      <c r="BD280" s="49">
        <v>14</v>
      </c>
      <c r="BE280" s="50">
        <v>100</v>
      </c>
      <c r="BF280" s="49">
        <v>14</v>
      </c>
      <c r="BG280" s="49"/>
      <c r="BH280" s="49"/>
      <c r="BI280" s="49"/>
      <c r="BJ280" s="49"/>
      <c r="BK280" s="49"/>
      <c r="BL280" s="49"/>
      <c r="BM280" s="112" t="s">
        <v>3782</v>
      </c>
      <c r="BN280" s="112" t="s">
        <v>3782</v>
      </c>
      <c r="BO280" s="112" t="s">
        <v>4260</v>
      </c>
      <c r="BP280" s="112" t="s">
        <v>4260</v>
      </c>
      <c r="BQ280" s="2"/>
      <c r="BR280" s="3"/>
      <c r="BS280" s="3"/>
      <c r="BT280" s="3"/>
      <c r="BU280" s="3"/>
    </row>
    <row r="281" spans="1:73" ht="15">
      <c r="A281" s="69" t="s">
        <v>494</v>
      </c>
      <c r="B281" s="70"/>
      <c r="C281" s="70"/>
      <c r="D281" s="71">
        <v>243.06688417618273</v>
      </c>
      <c r="E281" s="73"/>
      <c r="F281" s="103" t="s">
        <v>2095</v>
      </c>
      <c r="G281" s="70"/>
      <c r="H281" s="74" t="s">
        <v>989</v>
      </c>
      <c r="I281" s="75"/>
      <c r="J281" s="75"/>
      <c r="K281" s="74" t="s">
        <v>989</v>
      </c>
      <c r="L281" s="78">
        <v>33.920152660330764</v>
      </c>
      <c r="M281" s="79">
        <v>9309.455078125</v>
      </c>
      <c r="N281" s="79">
        <v>7171.248046875</v>
      </c>
      <c r="O281" s="80"/>
      <c r="P281" s="81"/>
      <c r="Q281" s="81"/>
      <c r="R281" s="89"/>
      <c r="S281" s="49">
        <v>1</v>
      </c>
      <c r="T281" s="49">
        <v>1</v>
      </c>
      <c r="U281" s="50">
        <v>0</v>
      </c>
      <c r="V281" s="50">
        <v>0</v>
      </c>
      <c r="W281" s="50">
        <v>0.002</v>
      </c>
      <c r="X281" s="50">
        <v>0.999999</v>
      </c>
      <c r="Y281" s="50">
        <v>0</v>
      </c>
      <c r="Z281" s="50" t="s">
        <v>2322</v>
      </c>
      <c r="AA281" s="76">
        <v>281</v>
      </c>
      <c r="AB281" s="76"/>
      <c r="AC281" s="77"/>
      <c r="AD281" s="83" t="s">
        <v>1824</v>
      </c>
      <c r="AE281" s="85" t="s">
        <v>1484</v>
      </c>
      <c r="AF281" s="83" t="s">
        <v>989</v>
      </c>
      <c r="AG281" s="83" t="s">
        <v>716</v>
      </c>
      <c r="AH281" s="83"/>
      <c r="AI281" s="83" t="s">
        <v>2307</v>
      </c>
      <c r="AJ281" s="87">
        <v>43434.00775462963</v>
      </c>
      <c r="AK281" s="85" t="s">
        <v>2095</v>
      </c>
      <c r="AL281" s="85" t="s">
        <v>1484</v>
      </c>
      <c r="AM281" s="83">
        <v>280</v>
      </c>
      <c r="AN281" s="83">
        <v>71</v>
      </c>
      <c r="AO281" s="83">
        <v>1196</v>
      </c>
      <c r="AP281" s="83"/>
      <c r="AQ281" s="83"/>
      <c r="AR281" s="83"/>
      <c r="AS281" s="83"/>
      <c r="AT281" s="83"/>
      <c r="AU281" s="83"/>
      <c r="AV281" s="83"/>
      <c r="AW281" s="83" t="str">
        <f>REPLACE(INDEX(GroupVertices[Group],MATCH(Vertices[[#This Row],[Vertex]],GroupVertices[Vertex],0)),1,1,"")</f>
        <v>1</v>
      </c>
      <c r="AX281" s="49">
        <v>0</v>
      </c>
      <c r="AY281" s="50">
        <v>0</v>
      </c>
      <c r="AZ281" s="49">
        <v>0</v>
      </c>
      <c r="BA281" s="50">
        <v>0</v>
      </c>
      <c r="BB281" s="49">
        <v>0</v>
      </c>
      <c r="BC281" s="50">
        <v>0</v>
      </c>
      <c r="BD281" s="49">
        <v>12</v>
      </c>
      <c r="BE281" s="50">
        <v>100</v>
      </c>
      <c r="BF281" s="49">
        <v>12</v>
      </c>
      <c r="BG281" s="49"/>
      <c r="BH281" s="49"/>
      <c r="BI281" s="49"/>
      <c r="BJ281" s="49"/>
      <c r="BK281" s="49"/>
      <c r="BL281" s="49"/>
      <c r="BM281" s="112" t="s">
        <v>3783</v>
      </c>
      <c r="BN281" s="112" t="s">
        <v>3783</v>
      </c>
      <c r="BO281" s="112" t="s">
        <v>4261</v>
      </c>
      <c r="BP281" s="112" t="s">
        <v>4261</v>
      </c>
      <c r="BQ281" s="2"/>
      <c r="BR281" s="3"/>
      <c r="BS281" s="3"/>
      <c r="BT281" s="3"/>
      <c r="BU281" s="3"/>
    </row>
    <row r="282" spans="1:73" ht="15">
      <c r="A282" s="69" t="s">
        <v>495</v>
      </c>
      <c r="B282" s="70"/>
      <c r="C282" s="70"/>
      <c r="D282" s="71">
        <v>221.69657422512233</v>
      </c>
      <c r="E282" s="73"/>
      <c r="F282" s="103" t="s">
        <v>2096</v>
      </c>
      <c r="G282" s="70"/>
      <c r="H282" s="74" t="s">
        <v>990</v>
      </c>
      <c r="I282" s="75"/>
      <c r="J282" s="75"/>
      <c r="K282" s="74" t="s">
        <v>990</v>
      </c>
      <c r="L282" s="78">
        <v>17.58477387812118</v>
      </c>
      <c r="M282" s="79">
        <v>7060.783203125</v>
      </c>
      <c r="N282" s="79">
        <v>9101.69140625</v>
      </c>
      <c r="O282" s="80"/>
      <c r="P282" s="81"/>
      <c r="Q282" s="81"/>
      <c r="R282" s="89"/>
      <c r="S282" s="49">
        <v>1</v>
      </c>
      <c r="T282" s="49">
        <v>1</v>
      </c>
      <c r="U282" s="50">
        <v>0</v>
      </c>
      <c r="V282" s="50">
        <v>0</v>
      </c>
      <c r="W282" s="50">
        <v>0.002</v>
      </c>
      <c r="X282" s="50">
        <v>0.999999</v>
      </c>
      <c r="Y282" s="50">
        <v>0</v>
      </c>
      <c r="Z282" s="50" t="s">
        <v>2322</v>
      </c>
      <c r="AA282" s="76">
        <v>282</v>
      </c>
      <c r="AB282" s="76"/>
      <c r="AC282" s="77"/>
      <c r="AD282" s="83" t="s">
        <v>1824</v>
      </c>
      <c r="AE282" s="85" t="s">
        <v>1485</v>
      </c>
      <c r="AF282" s="83" t="s">
        <v>990</v>
      </c>
      <c r="AG282" s="83" t="s">
        <v>716</v>
      </c>
      <c r="AH282" s="83"/>
      <c r="AI282" s="83" t="s">
        <v>2307</v>
      </c>
      <c r="AJ282" s="87">
        <v>43434.16388888889</v>
      </c>
      <c r="AK282" s="85" t="s">
        <v>2096</v>
      </c>
      <c r="AL282" s="85" t="s">
        <v>1485</v>
      </c>
      <c r="AM282" s="83">
        <v>149</v>
      </c>
      <c r="AN282" s="83">
        <v>7</v>
      </c>
      <c r="AO282" s="83">
        <v>71</v>
      </c>
      <c r="AP282" s="83"/>
      <c r="AQ282" s="83"/>
      <c r="AR282" s="83"/>
      <c r="AS282" s="83"/>
      <c r="AT282" s="83"/>
      <c r="AU282" s="83"/>
      <c r="AV282" s="83"/>
      <c r="AW282" s="83" t="str">
        <f>REPLACE(INDEX(GroupVertices[Group],MATCH(Vertices[[#This Row],[Vertex]],GroupVertices[Vertex],0)),1,1,"")</f>
        <v>1</v>
      </c>
      <c r="AX282" s="49">
        <v>2</v>
      </c>
      <c r="AY282" s="50">
        <v>10</v>
      </c>
      <c r="AZ282" s="49">
        <v>0</v>
      </c>
      <c r="BA282" s="50">
        <v>0</v>
      </c>
      <c r="BB282" s="49">
        <v>0</v>
      </c>
      <c r="BC282" s="50">
        <v>0</v>
      </c>
      <c r="BD282" s="49">
        <v>18</v>
      </c>
      <c r="BE282" s="50">
        <v>90</v>
      </c>
      <c r="BF282" s="49">
        <v>20</v>
      </c>
      <c r="BG282" s="49"/>
      <c r="BH282" s="49"/>
      <c r="BI282" s="49"/>
      <c r="BJ282" s="49"/>
      <c r="BK282" s="49"/>
      <c r="BL282" s="49"/>
      <c r="BM282" s="112" t="s">
        <v>3784</v>
      </c>
      <c r="BN282" s="112" t="s">
        <v>3784</v>
      </c>
      <c r="BO282" s="112" t="s">
        <v>4262</v>
      </c>
      <c r="BP282" s="112" t="s">
        <v>4262</v>
      </c>
      <c r="BQ282" s="2"/>
      <c r="BR282" s="3"/>
      <c r="BS282" s="3"/>
      <c r="BT282" s="3"/>
      <c r="BU282" s="3"/>
    </row>
    <row r="283" spans="1:73" ht="409.5">
      <c r="A283" s="69" t="s">
        <v>496</v>
      </c>
      <c r="B283" s="70"/>
      <c r="C283" s="70"/>
      <c r="D283" s="71">
        <v>373.4094616639478</v>
      </c>
      <c r="E283" s="73"/>
      <c r="F283" s="103" t="s">
        <v>2097</v>
      </c>
      <c r="G283" s="70"/>
      <c r="H283" s="51" t="s">
        <v>991</v>
      </c>
      <c r="I283" s="75"/>
      <c r="J283" s="75"/>
      <c r="K283" s="51" t="s">
        <v>991</v>
      </c>
      <c r="L283" s="78">
        <v>133.55349347701363</v>
      </c>
      <c r="M283" s="79">
        <v>1439.1015625</v>
      </c>
      <c r="N283" s="79">
        <v>2345.14111328125</v>
      </c>
      <c r="O283" s="80"/>
      <c r="P283" s="81"/>
      <c r="Q283" s="81"/>
      <c r="R283" s="89"/>
      <c r="S283" s="49">
        <v>1</v>
      </c>
      <c r="T283" s="49">
        <v>1</v>
      </c>
      <c r="U283" s="50">
        <v>0</v>
      </c>
      <c r="V283" s="50">
        <v>0</v>
      </c>
      <c r="W283" s="50">
        <v>0.002</v>
      </c>
      <c r="X283" s="50">
        <v>0.999999</v>
      </c>
      <c r="Y283" s="50">
        <v>0</v>
      </c>
      <c r="Z283" s="50" t="s">
        <v>2322</v>
      </c>
      <c r="AA283" s="76">
        <v>283</v>
      </c>
      <c r="AB283" s="76"/>
      <c r="AC283" s="77"/>
      <c r="AD283" s="83" t="s">
        <v>1824</v>
      </c>
      <c r="AE283" s="85" t="s">
        <v>1486</v>
      </c>
      <c r="AF283" s="83" t="s">
        <v>991</v>
      </c>
      <c r="AG283" s="83" t="s">
        <v>716</v>
      </c>
      <c r="AH283" s="83"/>
      <c r="AI283" s="83" t="s">
        <v>2307</v>
      </c>
      <c r="AJ283" s="87">
        <v>43434.46875</v>
      </c>
      <c r="AK283" s="85" t="s">
        <v>2097</v>
      </c>
      <c r="AL283" s="85" t="s">
        <v>1486</v>
      </c>
      <c r="AM283" s="83">
        <v>1079</v>
      </c>
      <c r="AN283" s="83">
        <v>67</v>
      </c>
      <c r="AO283" s="83">
        <v>1026</v>
      </c>
      <c r="AP283" s="83"/>
      <c r="AQ283" s="83"/>
      <c r="AR283" s="83"/>
      <c r="AS283" s="83"/>
      <c r="AT283" s="83"/>
      <c r="AU283" s="83"/>
      <c r="AV283" s="83"/>
      <c r="AW283" s="83" t="str">
        <f>REPLACE(INDEX(GroupVertices[Group],MATCH(Vertices[[#This Row],[Vertex]],GroupVertices[Vertex],0)),1,1,"")</f>
        <v>1</v>
      </c>
      <c r="AX283" s="49">
        <v>0</v>
      </c>
      <c r="AY283" s="50">
        <v>0</v>
      </c>
      <c r="AZ283" s="49">
        <v>3</v>
      </c>
      <c r="BA283" s="50">
        <v>9.375</v>
      </c>
      <c r="BB283" s="49">
        <v>0</v>
      </c>
      <c r="BC283" s="50">
        <v>0</v>
      </c>
      <c r="BD283" s="49">
        <v>29</v>
      </c>
      <c r="BE283" s="50">
        <v>90.625</v>
      </c>
      <c r="BF283" s="49">
        <v>32</v>
      </c>
      <c r="BG283" s="49"/>
      <c r="BH283" s="49"/>
      <c r="BI283" s="49"/>
      <c r="BJ283" s="49"/>
      <c r="BK283" s="49"/>
      <c r="BL283" s="49"/>
      <c r="BM283" s="112" t="s">
        <v>3785</v>
      </c>
      <c r="BN283" s="112" t="s">
        <v>3785</v>
      </c>
      <c r="BO283" s="112" t="s">
        <v>4263</v>
      </c>
      <c r="BP283" s="112" t="s">
        <v>4263</v>
      </c>
      <c r="BQ283" s="2"/>
      <c r="BR283" s="3"/>
      <c r="BS283" s="3"/>
      <c r="BT283" s="3"/>
      <c r="BU283" s="3"/>
    </row>
    <row r="284" spans="1:73" ht="15">
      <c r="A284" s="69" t="s">
        <v>497</v>
      </c>
      <c r="B284" s="70"/>
      <c r="C284" s="70"/>
      <c r="D284" s="71">
        <v>206.36215334420882</v>
      </c>
      <c r="E284" s="73"/>
      <c r="F284" s="103" t="s">
        <v>2098</v>
      </c>
      <c r="G284" s="70"/>
      <c r="H284" s="74" t="s">
        <v>992</v>
      </c>
      <c r="I284" s="75"/>
      <c r="J284" s="75"/>
      <c r="K284" s="74" t="s">
        <v>992</v>
      </c>
      <c r="L284" s="78">
        <v>5.863204370276136</v>
      </c>
      <c r="M284" s="79">
        <v>2938.216552734375</v>
      </c>
      <c r="N284" s="79">
        <v>9584.3017578125</v>
      </c>
      <c r="O284" s="80"/>
      <c r="P284" s="81"/>
      <c r="Q284" s="81"/>
      <c r="R284" s="89"/>
      <c r="S284" s="49">
        <v>1</v>
      </c>
      <c r="T284" s="49">
        <v>1</v>
      </c>
      <c r="U284" s="50">
        <v>0</v>
      </c>
      <c r="V284" s="50">
        <v>0</v>
      </c>
      <c r="W284" s="50">
        <v>0.002</v>
      </c>
      <c r="X284" s="50">
        <v>0.999999</v>
      </c>
      <c r="Y284" s="50">
        <v>0</v>
      </c>
      <c r="Z284" s="50" t="s">
        <v>2322</v>
      </c>
      <c r="AA284" s="76">
        <v>284</v>
      </c>
      <c r="AB284" s="76"/>
      <c r="AC284" s="77"/>
      <c r="AD284" s="83" t="s">
        <v>1824</v>
      </c>
      <c r="AE284" s="85" t="s">
        <v>1487</v>
      </c>
      <c r="AF284" s="83" t="s">
        <v>992</v>
      </c>
      <c r="AG284" s="83" t="s">
        <v>716</v>
      </c>
      <c r="AH284" s="83"/>
      <c r="AI284" s="83" t="s">
        <v>2307</v>
      </c>
      <c r="AJ284" s="87">
        <v>43434.64665509259</v>
      </c>
      <c r="AK284" s="85" t="s">
        <v>2098</v>
      </c>
      <c r="AL284" s="85" t="s">
        <v>1487</v>
      </c>
      <c r="AM284" s="83">
        <v>55</v>
      </c>
      <c r="AN284" s="83">
        <v>0</v>
      </c>
      <c r="AO284" s="83">
        <v>15</v>
      </c>
      <c r="AP284" s="83"/>
      <c r="AQ284" s="83"/>
      <c r="AR284" s="83"/>
      <c r="AS284" s="83"/>
      <c r="AT284" s="83"/>
      <c r="AU284" s="83"/>
      <c r="AV284" s="83"/>
      <c r="AW284" s="83" t="str">
        <f>REPLACE(INDEX(GroupVertices[Group],MATCH(Vertices[[#This Row],[Vertex]],GroupVertices[Vertex],0)),1,1,"")</f>
        <v>1</v>
      </c>
      <c r="AX284" s="49">
        <v>1</v>
      </c>
      <c r="AY284" s="50">
        <v>2.5641025641025643</v>
      </c>
      <c r="AZ284" s="49">
        <v>0</v>
      </c>
      <c r="BA284" s="50">
        <v>0</v>
      </c>
      <c r="BB284" s="49">
        <v>0</v>
      </c>
      <c r="BC284" s="50">
        <v>0</v>
      </c>
      <c r="BD284" s="49">
        <v>38</v>
      </c>
      <c r="BE284" s="50">
        <v>97.43589743589743</v>
      </c>
      <c r="BF284" s="49">
        <v>39</v>
      </c>
      <c r="BG284" s="49"/>
      <c r="BH284" s="49"/>
      <c r="BI284" s="49"/>
      <c r="BJ284" s="49"/>
      <c r="BK284" s="49"/>
      <c r="BL284" s="49"/>
      <c r="BM284" s="112" t="s">
        <v>3786</v>
      </c>
      <c r="BN284" s="112" t="s">
        <v>3786</v>
      </c>
      <c r="BO284" s="112" t="s">
        <v>4264</v>
      </c>
      <c r="BP284" s="112" t="s">
        <v>4264</v>
      </c>
      <c r="BQ284" s="2"/>
      <c r="BR284" s="3"/>
      <c r="BS284" s="3"/>
      <c r="BT284" s="3"/>
      <c r="BU284" s="3"/>
    </row>
    <row r="285" spans="1:73" ht="409.5">
      <c r="A285" s="69" t="s">
        <v>498</v>
      </c>
      <c r="B285" s="70"/>
      <c r="C285" s="70"/>
      <c r="D285" s="71">
        <v>228.54812398042415</v>
      </c>
      <c r="E285" s="73"/>
      <c r="F285" s="103" t="s">
        <v>2099</v>
      </c>
      <c r="G285" s="70"/>
      <c r="H285" s="51" t="s">
        <v>993</v>
      </c>
      <c r="I285" s="75"/>
      <c r="J285" s="75"/>
      <c r="K285" s="51" t="s">
        <v>993</v>
      </c>
      <c r="L285" s="78">
        <v>22.822070892264712</v>
      </c>
      <c r="M285" s="79">
        <v>1064.32275390625</v>
      </c>
      <c r="N285" s="79">
        <v>8136.46875</v>
      </c>
      <c r="O285" s="80"/>
      <c r="P285" s="81"/>
      <c r="Q285" s="81"/>
      <c r="R285" s="89"/>
      <c r="S285" s="49">
        <v>1</v>
      </c>
      <c r="T285" s="49">
        <v>1</v>
      </c>
      <c r="U285" s="50">
        <v>0</v>
      </c>
      <c r="V285" s="50">
        <v>0</v>
      </c>
      <c r="W285" s="50">
        <v>0.002</v>
      </c>
      <c r="X285" s="50">
        <v>0.999999</v>
      </c>
      <c r="Y285" s="50">
        <v>0</v>
      </c>
      <c r="Z285" s="50" t="s">
        <v>2322</v>
      </c>
      <c r="AA285" s="76">
        <v>285</v>
      </c>
      <c r="AB285" s="76"/>
      <c r="AC285" s="77"/>
      <c r="AD285" s="83" t="s">
        <v>1824</v>
      </c>
      <c r="AE285" s="85" t="s">
        <v>1488</v>
      </c>
      <c r="AF285" s="83" t="s">
        <v>993</v>
      </c>
      <c r="AG285" s="83" t="s">
        <v>716</v>
      </c>
      <c r="AH285" s="83"/>
      <c r="AI285" s="83" t="s">
        <v>2307</v>
      </c>
      <c r="AJ285" s="87">
        <v>43434.79313657407</v>
      </c>
      <c r="AK285" s="85" t="s">
        <v>2099</v>
      </c>
      <c r="AL285" s="85" t="s">
        <v>1488</v>
      </c>
      <c r="AM285" s="83">
        <v>191</v>
      </c>
      <c r="AN285" s="83">
        <v>7</v>
      </c>
      <c r="AO285" s="83">
        <v>39</v>
      </c>
      <c r="AP285" s="83"/>
      <c r="AQ285" s="83"/>
      <c r="AR285" s="83"/>
      <c r="AS285" s="83"/>
      <c r="AT285" s="83"/>
      <c r="AU285" s="83"/>
      <c r="AV285" s="83"/>
      <c r="AW285" s="83" t="str">
        <f>REPLACE(INDEX(GroupVertices[Group],MATCH(Vertices[[#This Row],[Vertex]],GroupVertices[Vertex],0)),1,1,"")</f>
        <v>1</v>
      </c>
      <c r="AX285" s="49">
        <v>1</v>
      </c>
      <c r="AY285" s="50">
        <v>2.5</v>
      </c>
      <c r="AZ285" s="49">
        <v>1</v>
      </c>
      <c r="BA285" s="50">
        <v>2.5</v>
      </c>
      <c r="BB285" s="49">
        <v>0</v>
      </c>
      <c r="BC285" s="50">
        <v>0</v>
      </c>
      <c r="BD285" s="49">
        <v>38</v>
      </c>
      <c r="BE285" s="50">
        <v>95</v>
      </c>
      <c r="BF285" s="49">
        <v>40</v>
      </c>
      <c r="BG285" s="49"/>
      <c r="BH285" s="49"/>
      <c r="BI285" s="49"/>
      <c r="BJ285" s="49"/>
      <c r="BK285" s="49"/>
      <c r="BL285" s="49"/>
      <c r="BM285" s="112" t="s">
        <v>3787</v>
      </c>
      <c r="BN285" s="112" t="s">
        <v>3787</v>
      </c>
      <c r="BO285" s="112" t="s">
        <v>4265</v>
      </c>
      <c r="BP285" s="112" t="s">
        <v>4265</v>
      </c>
      <c r="BQ285" s="2"/>
      <c r="BR285" s="3"/>
      <c r="BS285" s="3"/>
      <c r="BT285" s="3"/>
      <c r="BU285" s="3"/>
    </row>
    <row r="286" spans="1:73" ht="15">
      <c r="A286" s="69" t="s">
        <v>499</v>
      </c>
      <c r="B286" s="70"/>
      <c r="C286" s="70"/>
      <c r="D286" s="71">
        <v>869.0048939641109</v>
      </c>
      <c r="E286" s="73"/>
      <c r="F286" s="103" t="s">
        <v>2100</v>
      </c>
      <c r="G286" s="70"/>
      <c r="H286" s="74" t="s">
        <v>994</v>
      </c>
      <c r="I286" s="75"/>
      <c r="J286" s="75"/>
      <c r="K286" s="74" t="s">
        <v>994</v>
      </c>
      <c r="L286" s="78">
        <v>512.384644166729</v>
      </c>
      <c r="M286" s="79">
        <v>4812.11083984375</v>
      </c>
      <c r="N286" s="79">
        <v>897.3087158203125</v>
      </c>
      <c r="O286" s="80"/>
      <c r="P286" s="81"/>
      <c r="Q286" s="81"/>
      <c r="R286" s="89"/>
      <c r="S286" s="49">
        <v>1</v>
      </c>
      <c r="T286" s="49">
        <v>1</v>
      </c>
      <c r="U286" s="50">
        <v>0</v>
      </c>
      <c r="V286" s="50">
        <v>0</v>
      </c>
      <c r="W286" s="50">
        <v>0.002</v>
      </c>
      <c r="X286" s="50">
        <v>0.999999</v>
      </c>
      <c r="Y286" s="50">
        <v>0</v>
      </c>
      <c r="Z286" s="50" t="s">
        <v>2322</v>
      </c>
      <c r="AA286" s="76">
        <v>286</v>
      </c>
      <c r="AB286" s="76"/>
      <c r="AC286" s="77"/>
      <c r="AD286" s="83" t="s">
        <v>1824</v>
      </c>
      <c r="AE286" s="85" t="s">
        <v>1489</v>
      </c>
      <c r="AF286" s="83" t="s">
        <v>994</v>
      </c>
      <c r="AG286" s="83" t="s">
        <v>716</v>
      </c>
      <c r="AH286" s="83"/>
      <c r="AI286" s="83" t="s">
        <v>2307</v>
      </c>
      <c r="AJ286" s="87">
        <v>43434.95064814815</v>
      </c>
      <c r="AK286" s="85" t="s">
        <v>2100</v>
      </c>
      <c r="AL286" s="85" t="s">
        <v>1489</v>
      </c>
      <c r="AM286" s="83">
        <v>4117</v>
      </c>
      <c r="AN286" s="83">
        <v>101</v>
      </c>
      <c r="AO286" s="83">
        <v>3087</v>
      </c>
      <c r="AP286" s="83"/>
      <c r="AQ286" s="83"/>
      <c r="AR286" s="83"/>
      <c r="AS286" s="83"/>
      <c r="AT286" s="83"/>
      <c r="AU286" s="83"/>
      <c r="AV286" s="83"/>
      <c r="AW286" s="83" t="str">
        <f>REPLACE(INDEX(GroupVertices[Group],MATCH(Vertices[[#This Row],[Vertex]],GroupVertices[Vertex],0)),1,1,"")</f>
        <v>1</v>
      </c>
      <c r="AX286" s="49">
        <v>1</v>
      </c>
      <c r="AY286" s="50">
        <v>5.882352941176471</v>
      </c>
      <c r="AZ286" s="49">
        <v>0</v>
      </c>
      <c r="BA286" s="50">
        <v>0</v>
      </c>
      <c r="BB286" s="49">
        <v>0</v>
      </c>
      <c r="BC286" s="50">
        <v>0</v>
      </c>
      <c r="BD286" s="49">
        <v>16</v>
      </c>
      <c r="BE286" s="50">
        <v>94.11764705882354</v>
      </c>
      <c r="BF286" s="49">
        <v>17</v>
      </c>
      <c r="BG286" s="49"/>
      <c r="BH286" s="49"/>
      <c r="BI286" s="49"/>
      <c r="BJ286" s="49"/>
      <c r="BK286" s="49" t="s">
        <v>3389</v>
      </c>
      <c r="BL286" s="49" t="s">
        <v>3389</v>
      </c>
      <c r="BM286" s="112" t="s">
        <v>3788</v>
      </c>
      <c r="BN286" s="112" t="s">
        <v>3788</v>
      </c>
      <c r="BO286" s="112" t="s">
        <v>4266</v>
      </c>
      <c r="BP286" s="112" t="s">
        <v>4266</v>
      </c>
      <c r="BQ286" s="2"/>
      <c r="BR286" s="3"/>
      <c r="BS286" s="3"/>
      <c r="BT286" s="3"/>
      <c r="BU286" s="3"/>
    </row>
    <row r="287" spans="1:73" ht="15">
      <c r="A287" s="69" t="s">
        <v>500</v>
      </c>
      <c r="B287" s="70"/>
      <c r="C287" s="70"/>
      <c r="D287" s="71">
        <v>571.1256117455139</v>
      </c>
      <c r="E287" s="73"/>
      <c r="F287" s="103" t="s">
        <v>2101</v>
      </c>
      <c r="G287" s="70"/>
      <c r="H287" s="74" t="s">
        <v>995</v>
      </c>
      <c r="I287" s="75"/>
      <c r="J287" s="75"/>
      <c r="K287" s="74" t="s">
        <v>995</v>
      </c>
      <c r="L287" s="78">
        <v>284.68692159944123</v>
      </c>
      <c r="M287" s="79">
        <v>5936.44677734375</v>
      </c>
      <c r="N287" s="79">
        <v>1379.9197998046875</v>
      </c>
      <c r="O287" s="80"/>
      <c r="P287" s="81"/>
      <c r="Q287" s="81"/>
      <c r="R287" s="89"/>
      <c r="S287" s="49">
        <v>1</v>
      </c>
      <c r="T287" s="49">
        <v>1</v>
      </c>
      <c r="U287" s="50">
        <v>0</v>
      </c>
      <c r="V287" s="50">
        <v>0</v>
      </c>
      <c r="W287" s="50">
        <v>0.002</v>
      </c>
      <c r="X287" s="50">
        <v>0.999999</v>
      </c>
      <c r="Y287" s="50">
        <v>0</v>
      </c>
      <c r="Z287" s="50" t="s">
        <v>2322</v>
      </c>
      <c r="AA287" s="76">
        <v>287</v>
      </c>
      <c r="AB287" s="76"/>
      <c r="AC287" s="77"/>
      <c r="AD287" s="83" t="s">
        <v>1824</v>
      </c>
      <c r="AE287" s="85" t="s">
        <v>1490</v>
      </c>
      <c r="AF287" s="83" t="s">
        <v>995</v>
      </c>
      <c r="AG287" s="83" t="s">
        <v>716</v>
      </c>
      <c r="AH287" s="83"/>
      <c r="AI287" s="83" t="s">
        <v>2307</v>
      </c>
      <c r="AJ287" s="87">
        <v>43435.229166666664</v>
      </c>
      <c r="AK287" s="85" t="s">
        <v>2101</v>
      </c>
      <c r="AL287" s="85" t="s">
        <v>1490</v>
      </c>
      <c r="AM287" s="83">
        <v>2291</v>
      </c>
      <c r="AN287" s="83">
        <v>69</v>
      </c>
      <c r="AO287" s="83">
        <v>1070</v>
      </c>
      <c r="AP287" s="83"/>
      <c r="AQ287" s="83"/>
      <c r="AR287" s="83"/>
      <c r="AS287" s="83"/>
      <c r="AT287" s="83"/>
      <c r="AU287" s="83"/>
      <c r="AV287" s="83"/>
      <c r="AW287" s="83" t="str">
        <f>REPLACE(INDEX(GroupVertices[Group],MATCH(Vertices[[#This Row],[Vertex]],GroupVertices[Vertex],0)),1,1,"")</f>
        <v>1</v>
      </c>
      <c r="AX287" s="49">
        <v>2</v>
      </c>
      <c r="AY287" s="50">
        <v>7.407407407407407</v>
      </c>
      <c r="AZ287" s="49">
        <v>0</v>
      </c>
      <c r="BA287" s="50">
        <v>0</v>
      </c>
      <c r="BB287" s="49">
        <v>0</v>
      </c>
      <c r="BC287" s="50">
        <v>0</v>
      </c>
      <c r="BD287" s="49">
        <v>25</v>
      </c>
      <c r="BE287" s="50">
        <v>92.5925925925926</v>
      </c>
      <c r="BF287" s="49">
        <v>27</v>
      </c>
      <c r="BG287" s="49"/>
      <c r="BH287" s="49"/>
      <c r="BI287" s="49"/>
      <c r="BJ287" s="49"/>
      <c r="BK287" s="49" t="s">
        <v>3390</v>
      </c>
      <c r="BL287" s="49" t="s">
        <v>3390</v>
      </c>
      <c r="BM287" s="112" t="s">
        <v>3789</v>
      </c>
      <c r="BN287" s="112" t="s">
        <v>3789</v>
      </c>
      <c r="BO287" s="112" t="s">
        <v>4267</v>
      </c>
      <c r="BP287" s="112" t="s">
        <v>4267</v>
      </c>
      <c r="BQ287" s="2"/>
      <c r="BR287" s="3"/>
      <c r="BS287" s="3"/>
      <c r="BT287" s="3"/>
      <c r="BU287" s="3"/>
    </row>
    <row r="288" spans="1:73" ht="409.5">
      <c r="A288" s="69" t="s">
        <v>501</v>
      </c>
      <c r="B288" s="70"/>
      <c r="C288" s="70"/>
      <c r="D288" s="71">
        <v>231.48450244698205</v>
      </c>
      <c r="E288" s="73"/>
      <c r="F288" s="103" t="s">
        <v>2102</v>
      </c>
      <c r="G288" s="70"/>
      <c r="H288" s="51" t="s">
        <v>996</v>
      </c>
      <c r="I288" s="75"/>
      <c r="J288" s="75"/>
      <c r="K288" s="51" t="s">
        <v>996</v>
      </c>
      <c r="L288" s="78">
        <v>25.06662675546908</v>
      </c>
      <c r="M288" s="79">
        <v>8559.8984375</v>
      </c>
      <c r="N288" s="79">
        <v>8136.46875</v>
      </c>
      <c r="O288" s="80"/>
      <c r="P288" s="81"/>
      <c r="Q288" s="81"/>
      <c r="R288" s="89"/>
      <c r="S288" s="49">
        <v>1</v>
      </c>
      <c r="T288" s="49">
        <v>1</v>
      </c>
      <c r="U288" s="50">
        <v>0</v>
      </c>
      <c r="V288" s="50">
        <v>0</v>
      </c>
      <c r="W288" s="50">
        <v>0.002</v>
      </c>
      <c r="X288" s="50">
        <v>0.999999</v>
      </c>
      <c r="Y288" s="50">
        <v>0</v>
      </c>
      <c r="Z288" s="50" t="s">
        <v>2322</v>
      </c>
      <c r="AA288" s="76">
        <v>288</v>
      </c>
      <c r="AB288" s="76"/>
      <c r="AC288" s="77"/>
      <c r="AD288" s="83" t="s">
        <v>1824</v>
      </c>
      <c r="AE288" s="85" t="s">
        <v>1491</v>
      </c>
      <c r="AF288" s="83" t="s">
        <v>996</v>
      </c>
      <c r="AG288" s="83" t="s">
        <v>716</v>
      </c>
      <c r="AH288" s="83"/>
      <c r="AI288" s="83" t="s">
        <v>2307</v>
      </c>
      <c r="AJ288" s="87">
        <v>43435.54167824074</v>
      </c>
      <c r="AK288" s="85" t="s">
        <v>2102</v>
      </c>
      <c r="AL288" s="85" t="s">
        <v>1491</v>
      </c>
      <c r="AM288" s="83">
        <v>209</v>
      </c>
      <c r="AN288" s="83">
        <v>6</v>
      </c>
      <c r="AO288" s="83">
        <v>55</v>
      </c>
      <c r="AP288" s="83"/>
      <c r="AQ288" s="83"/>
      <c r="AR288" s="83"/>
      <c r="AS288" s="83"/>
      <c r="AT288" s="83"/>
      <c r="AU288" s="83"/>
      <c r="AV288" s="83"/>
      <c r="AW288" s="83" t="str">
        <f>REPLACE(INDEX(GroupVertices[Group],MATCH(Vertices[[#This Row],[Vertex]],GroupVertices[Vertex],0)),1,1,"")</f>
        <v>1</v>
      </c>
      <c r="AX288" s="49">
        <v>1</v>
      </c>
      <c r="AY288" s="50">
        <v>3.5714285714285716</v>
      </c>
      <c r="AZ288" s="49">
        <v>0</v>
      </c>
      <c r="BA288" s="50">
        <v>0</v>
      </c>
      <c r="BB288" s="49">
        <v>0</v>
      </c>
      <c r="BC288" s="50">
        <v>0</v>
      </c>
      <c r="BD288" s="49">
        <v>27</v>
      </c>
      <c r="BE288" s="50">
        <v>96.42857142857143</v>
      </c>
      <c r="BF288" s="49">
        <v>28</v>
      </c>
      <c r="BG288" s="49"/>
      <c r="BH288" s="49"/>
      <c r="BI288" s="49"/>
      <c r="BJ288" s="49"/>
      <c r="BK288" s="49"/>
      <c r="BL288" s="49"/>
      <c r="BM288" s="112" t="s">
        <v>3790</v>
      </c>
      <c r="BN288" s="112" t="s">
        <v>3790</v>
      </c>
      <c r="BO288" s="112" t="s">
        <v>4268</v>
      </c>
      <c r="BP288" s="112" t="s">
        <v>4268</v>
      </c>
      <c r="BQ288" s="2"/>
      <c r="BR288" s="3"/>
      <c r="BS288" s="3"/>
      <c r="BT288" s="3"/>
      <c r="BU288" s="3"/>
    </row>
    <row r="289" spans="1:73" ht="15">
      <c r="A289" s="69" t="s">
        <v>502</v>
      </c>
      <c r="B289" s="70"/>
      <c r="C289" s="70"/>
      <c r="D289" s="71">
        <v>298.36867862969007</v>
      </c>
      <c r="E289" s="73"/>
      <c r="F289" s="103" t="s">
        <v>2103</v>
      </c>
      <c r="G289" s="70"/>
      <c r="H289" s="74" t="s">
        <v>997</v>
      </c>
      <c r="I289" s="75"/>
      <c r="J289" s="75"/>
      <c r="K289" s="74" t="s">
        <v>997</v>
      </c>
      <c r="L289" s="78">
        <v>76.1926214173464</v>
      </c>
      <c r="M289" s="79">
        <v>689.5440063476562</v>
      </c>
      <c r="N289" s="79">
        <v>3792.97314453125</v>
      </c>
      <c r="O289" s="80"/>
      <c r="P289" s="81"/>
      <c r="Q289" s="81"/>
      <c r="R289" s="89"/>
      <c r="S289" s="49">
        <v>1</v>
      </c>
      <c r="T289" s="49">
        <v>1</v>
      </c>
      <c r="U289" s="50">
        <v>0</v>
      </c>
      <c r="V289" s="50">
        <v>0</v>
      </c>
      <c r="W289" s="50">
        <v>0.002</v>
      </c>
      <c r="X289" s="50">
        <v>0.999999</v>
      </c>
      <c r="Y289" s="50">
        <v>0</v>
      </c>
      <c r="Z289" s="50" t="s">
        <v>2322</v>
      </c>
      <c r="AA289" s="76">
        <v>289</v>
      </c>
      <c r="AB289" s="76"/>
      <c r="AC289" s="77"/>
      <c r="AD289" s="83" t="s">
        <v>1824</v>
      </c>
      <c r="AE289" s="85" t="s">
        <v>1492</v>
      </c>
      <c r="AF289" s="83" t="s">
        <v>997</v>
      </c>
      <c r="AG289" s="83" t="s">
        <v>716</v>
      </c>
      <c r="AH289" s="83"/>
      <c r="AI289" s="83" t="s">
        <v>2307</v>
      </c>
      <c r="AJ289" s="87">
        <v>43435.83541666667</v>
      </c>
      <c r="AK289" s="85" t="s">
        <v>2103</v>
      </c>
      <c r="AL289" s="85" t="s">
        <v>1492</v>
      </c>
      <c r="AM289" s="83">
        <v>619</v>
      </c>
      <c r="AN289" s="83">
        <v>35</v>
      </c>
      <c r="AO289" s="83">
        <v>997</v>
      </c>
      <c r="AP289" s="83"/>
      <c r="AQ289" s="83"/>
      <c r="AR289" s="83"/>
      <c r="AS289" s="83"/>
      <c r="AT289" s="83"/>
      <c r="AU289" s="83"/>
      <c r="AV289" s="83"/>
      <c r="AW289" s="83" t="str">
        <f>REPLACE(INDEX(GroupVertices[Group],MATCH(Vertices[[#This Row],[Vertex]],GroupVertices[Vertex],0)),1,1,"")</f>
        <v>1</v>
      </c>
      <c r="AX289" s="49">
        <v>1</v>
      </c>
      <c r="AY289" s="50">
        <v>3.125</v>
      </c>
      <c r="AZ289" s="49">
        <v>1</v>
      </c>
      <c r="BA289" s="50">
        <v>3.125</v>
      </c>
      <c r="BB289" s="49">
        <v>0</v>
      </c>
      <c r="BC289" s="50">
        <v>0</v>
      </c>
      <c r="BD289" s="49">
        <v>30</v>
      </c>
      <c r="BE289" s="50">
        <v>93.75</v>
      </c>
      <c r="BF289" s="49">
        <v>32</v>
      </c>
      <c r="BG289" s="49"/>
      <c r="BH289" s="49"/>
      <c r="BI289" s="49"/>
      <c r="BJ289" s="49"/>
      <c r="BK289" s="49" t="s">
        <v>3478</v>
      </c>
      <c r="BL289" s="49" t="s">
        <v>3478</v>
      </c>
      <c r="BM289" s="112" t="s">
        <v>3791</v>
      </c>
      <c r="BN289" s="112" t="s">
        <v>3791</v>
      </c>
      <c r="BO289" s="112" t="s">
        <v>4269</v>
      </c>
      <c r="BP289" s="112" t="s">
        <v>4269</v>
      </c>
      <c r="BQ289" s="2"/>
      <c r="BR289" s="3"/>
      <c r="BS289" s="3"/>
      <c r="BT289" s="3"/>
      <c r="BU289" s="3"/>
    </row>
    <row r="290" spans="1:73" ht="409.5">
      <c r="A290" s="69" t="s">
        <v>503</v>
      </c>
      <c r="B290" s="70"/>
      <c r="C290" s="70"/>
      <c r="D290" s="71">
        <v>255.95432300163134</v>
      </c>
      <c r="E290" s="73"/>
      <c r="F290" s="103" t="s">
        <v>2104</v>
      </c>
      <c r="G290" s="70"/>
      <c r="H290" s="51" t="s">
        <v>998</v>
      </c>
      <c r="I290" s="75"/>
      <c r="J290" s="75"/>
      <c r="K290" s="51" t="s">
        <v>998</v>
      </c>
      <c r="L290" s="78">
        <v>43.771258948838835</v>
      </c>
      <c r="M290" s="79">
        <v>2938.216552734375</v>
      </c>
      <c r="N290" s="79">
        <v>5723.416015625</v>
      </c>
      <c r="O290" s="80"/>
      <c r="P290" s="81"/>
      <c r="Q290" s="81"/>
      <c r="R290" s="89"/>
      <c r="S290" s="49">
        <v>1</v>
      </c>
      <c r="T290" s="49">
        <v>1</v>
      </c>
      <c r="U290" s="50">
        <v>0</v>
      </c>
      <c r="V290" s="50">
        <v>0</v>
      </c>
      <c r="W290" s="50">
        <v>0.002</v>
      </c>
      <c r="X290" s="50">
        <v>0.999999</v>
      </c>
      <c r="Y290" s="50">
        <v>0</v>
      </c>
      <c r="Z290" s="50" t="s">
        <v>2322</v>
      </c>
      <c r="AA290" s="76">
        <v>290</v>
      </c>
      <c r="AB290" s="76"/>
      <c r="AC290" s="77"/>
      <c r="AD290" s="83" t="s">
        <v>1824</v>
      </c>
      <c r="AE290" s="85" t="s">
        <v>1493</v>
      </c>
      <c r="AF290" s="83" t="s">
        <v>998</v>
      </c>
      <c r="AG290" s="83" t="s">
        <v>716</v>
      </c>
      <c r="AH290" s="83"/>
      <c r="AI290" s="83" t="s">
        <v>2307</v>
      </c>
      <c r="AJ290" s="87">
        <v>43436.25</v>
      </c>
      <c r="AK290" s="85" t="s">
        <v>2104</v>
      </c>
      <c r="AL290" s="85" t="s">
        <v>1493</v>
      </c>
      <c r="AM290" s="83">
        <v>359</v>
      </c>
      <c r="AN290" s="83">
        <v>21</v>
      </c>
      <c r="AO290" s="83">
        <v>92</v>
      </c>
      <c r="AP290" s="83"/>
      <c r="AQ290" s="83"/>
      <c r="AR290" s="83"/>
      <c r="AS290" s="83"/>
      <c r="AT290" s="83"/>
      <c r="AU290" s="83"/>
      <c r="AV290" s="83"/>
      <c r="AW290" s="83" t="str">
        <f>REPLACE(INDEX(GroupVertices[Group],MATCH(Vertices[[#This Row],[Vertex]],GroupVertices[Vertex],0)),1,1,"")</f>
        <v>1</v>
      </c>
      <c r="AX290" s="49">
        <v>0</v>
      </c>
      <c r="AY290" s="50">
        <v>0</v>
      </c>
      <c r="AZ290" s="49">
        <v>0</v>
      </c>
      <c r="BA290" s="50">
        <v>0</v>
      </c>
      <c r="BB290" s="49">
        <v>0</v>
      </c>
      <c r="BC290" s="50">
        <v>0</v>
      </c>
      <c r="BD290" s="49">
        <v>22</v>
      </c>
      <c r="BE290" s="50">
        <v>100</v>
      </c>
      <c r="BF290" s="49">
        <v>22</v>
      </c>
      <c r="BG290" s="49"/>
      <c r="BH290" s="49"/>
      <c r="BI290" s="49"/>
      <c r="BJ290" s="49"/>
      <c r="BK290" s="49" t="s">
        <v>3393</v>
      </c>
      <c r="BL290" s="49" t="s">
        <v>3393</v>
      </c>
      <c r="BM290" s="112" t="s">
        <v>3792</v>
      </c>
      <c r="BN290" s="112" t="s">
        <v>3792</v>
      </c>
      <c r="BO290" s="112" t="s">
        <v>4270</v>
      </c>
      <c r="BP290" s="112" t="s">
        <v>4270</v>
      </c>
      <c r="BQ290" s="2"/>
      <c r="BR290" s="3"/>
      <c r="BS290" s="3"/>
      <c r="BT290" s="3"/>
      <c r="BU290" s="3"/>
    </row>
    <row r="291" spans="1:73" ht="409.5">
      <c r="A291" s="69" t="s">
        <v>504</v>
      </c>
      <c r="B291" s="70"/>
      <c r="C291" s="70"/>
      <c r="D291" s="71">
        <v>313.5399673735726</v>
      </c>
      <c r="E291" s="73"/>
      <c r="F291" s="103" t="s">
        <v>2105</v>
      </c>
      <c r="G291" s="70"/>
      <c r="H291" s="51" t="s">
        <v>999</v>
      </c>
      <c r="I291" s="75"/>
      <c r="J291" s="75"/>
      <c r="K291" s="51" t="s">
        <v>999</v>
      </c>
      <c r="L291" s="78">
        <v>87.78949337723564</v>
      </c>
      <c r="M291" s="79">
        <v>9684.234375</v>
      </c>
      <c r="N291" s="79">
        <v>3792.97314453125</v>
      </c>
      <c r="O291" s="80"/>
      <c r="P291" s="81"/>
      <c r="Q291" s="81"/>
      <c r="R291" s="89"/>
      <c r="S291" s="49">
        <v>1</v>
      </c>
      <c r="T291" s="49">
        <v>1</v>
      </c>
      <c r="U291" s="50">
        <v>0</v>
      </c>
      <c r="V291" s="50">
        <v>0</v>
      </c>
      <c r="W291" s="50">
        <v>0.002</v>
      </c>
      <c r="X291" s="50">
        <v>0.999999</v>
      </c>
      <c r="Y291" s="50">
        <v>0</v>
      </c>
      <c r="Z291" s="50" t="s">
        <v>2322</v>
      </c>
      <c r="AA291" s="76">
        <v>291</v>
      </c>
      <c r="AB291" s="76"/>
      <c r="AC291" s="77"/>
      <c r="AD291" s="83" t="s">
        <v>1824</v>
      </c>
      <c r="AE291" s="85" t="s">
        <v>1494</v>
      </c>
      <c r="AF291" s="83" t="s">
        <v>999</v>
      </c>
      <c r="AG291" s="83" t="s">
        <v>716</v>
      </c>
      <c r="AH291" s="83"/>
      <c r="AI291" s="83" t="s">
        <v>2307</v>
      </c>
      <c r="AJ291" s="87">
        <v>43436.54167824074</v>
      </c>
      <c r="AK291" s="85" t="s">
        <v>2105</v>
      </c>
      <c r="AL291" s="85" t="s">
        <v>1494</v>
      </c>
      <c r="AM291" s="83">
        <v>712</v>
      </c>
      <c r="AN291" s="83">
        <v>22</v>
      </c>
      <c r="AO291" s="83">
        <v>184</v>
      </c>
      <c r="AP291" s="83"/>
      <c r="AQ291" s="83"/>
      <c r="AR291" s="83"/>
      <c r="AS291" s="83"/>
      <c r="AT291" s="83"/>
      <c r="AU291" s="83"/>
      <c r="AV291" s="83"/>
      <c r="AW291" s="83" t="str">
        <f>REPLACE(INDEX(GroupVertices[Group],MATCH(Vertices[[#This Row],[Vertex]],GroupVertices[Vertex],0)),1,1,"")</f>
        <v>1</v>
      </c>
      <c r="AX291" s="49">
        <v>0</v>
      </c>
      <c r="AY291" s="50">
        <v>0</v>
      </c>
      <c r="AZ291" s="49">
        <v>1</v>
      </c>
      <c r="BA291" s="50">
        <v>2.2222222222222223</v>
      </c>
      <c r="BB291" s="49">
        <v>0</v>
      </c>
      <c r="BC291" s="50">
        <v>0</v>
      </c>
      <c r="BD291" s="49">
        <v>44</v>
      </c>
      <c r="BE291" s="50">
        <v>97.77777777777777</v>
      </c>
      <c r="BF291" s="49">
        <v>45</v>
      </c>
      <c r="BG291" s="49"/>
      <c r="BH291" s="49"/>
      <c r="BI291" s="49"/>
      <c r="BJ291" s="49"/>
      <c r="BK291" s="49" t="s">
        <v>3391</v>
      </c>
      <c r="BL291" s="49" t="s">
        <v>3391</v>
      </c>
      <c r="BM291" s="112" t="s">
        <v>3793</v>
      </c>
      <c r="BN291" s="112" t="s">
        <v>3793</v>
      </c>
      <c r="BO291" s="112" t="s">
        <v>4271</v>
      </c>
      <c r="BP291" s="112" t="s">
        <v>4271</v>
      </c>
      <c r="BQ291" s="2"/>
      <c r="BR291" s="3"/>
      <c r="BS291" s="3"/>
      <c r="BT291" s="3"/>
      <c r="BU291" s="3"/>
    </row>
    <row r="292" spans="1:73" ht="15">
      <c r="A292" s="69" t="s">
        <v>505</v>
      </c>
      <c r="B292" s="70"/>
      <c r="C292" s="70"/>
      <c r="D292" s="71">
        <v>301.95758564437193</v>
      </c>
      <c r="E292" s="73"/>
      <c r="F292" s="103" t="s">
        <v>2106</v>
      </c>
      <c r="G292" s="70"/>
      <c r="H292" s="74" t="s">
        <v>1000</v>
      </c>
      <c r="I292" s="75"/>
      <c r="J292" s="75"/>
      <c r="K292" s="74" t="s">
        <v>1000</v>
      </c>
      <c r="L292" s="78">
        <v>78.93596747237397</v>
      </c>
      <c r="M292" s="79">
        <v>4437.33154296875</v>
      </c>
      <c r="N292" s="79">
        <v>3792.97314453125</v>
      </c>
      <c r="O292" s="80"/>
      <c r="P292" s="81"/>
      <c r="Q292" s="81"/>
      <c r="R292" s="89"/>
      <c r="S292" s="49">
        <v>1</v>
      </c>
      <c r="T292" s="49">
        <v>1</v>
      </c>
      <c r="U292" s="50">
        <v>0</v>
      </c>
      <c r="V292" s="50">
        <v>0</v>
      </c>
      <c r="W292" s="50">
        <v>0.002</v>
      </c>
      <c r="X292" s="50">
        <v>0.999999</v>
      </c>
      <c r="Y292" s="50">
        <v>0</v>
      </c>
      <c r="Z292" s="50" t="s">
        <v>2322</v>
      </c>
      <c r="AA292" s="76">
        <v>292</v>
      </c>
      <c r="AB292" s="76"/>
      <c r="AC292" s="77"/>
      <c r="AD292" s="83" t="s">
        <v>1824</v>
      </c>
      <c r="AE292" s="85" t="s">
        <v>1495</v>
      </c>
      <c r="AF292" s="83" t="s">
        <v>1000</v>
      </c>
      <c r="AG292" s="83" t="s">
        <v>716</v>
      </c>
      <c r="AH292" s="83"/>
      <c r="AI292" s="83" t="s">
        <v>2307</v>
      </c>
      <c r="AJ292" s="87">
        <v>43436.916666666664</v>
      </c>
      <c r="AK292" s="85" t="s">
        <v>2106</v>
      </c>
      <c r="AL292" s="85" t="s">
        <v>1495</v>
      </c>
      <c r="AM292" s="83">
        <v>641</v>
      </c>
      <c r="AN292" s="83">
        <v>15</v>
      </c>
      <c r="AO292" s="83">
        <v>227</v>
      </c>
      <c r="AP292" s="83"/>
      <c r="AQ292" s="83"/>
      <c r="AR292" s="83"/>
      <c r="AS292" s="83"/>
      <c r="AT292" s="83"/>
      <c r="AU292" s="83"/>
      <c r="AV292" s="83"/>
      <c r="AW292" s="83" t="str">
        <f>REPLACE(INDEX(GroupVertices[Group],MATCH(Vertices[[#This Row],[Vertex]],GroupVertices[Vertex],0)),1,1,"")</f>
        <v>1</v>
      </c>
      <c r="AX292" s="49">
        <v>0</v>
      </c>
      <c r="AY292" s="50">
        <v>0</v>
      </c>
      <c r="AZ292" s="49">
        <v>0</v>
      </c>
      <c r="BA292" s="50">
        <v>0</v>
      </c>
      <c r="BB292" s="49">
        <v>0</v>
      </c>
      <c r="BC292" s="50">
        <v>0</v>
      </c>
      <c r="BD292" s="49">
        <v>15</v>
      </c>
      <c r="BE292" s="50">
        <v>100</v>
      </c>
      <c r="BF292" s="49">
        <v>15</v>
      </c>
      <c r="BG292" s="49"/>
      <c r="BH292" s="49"/>
      <c r="BI292" s="49"/>
      <c r="BJ292" s="49"/>
      <c r="BK292" s="49"/>
      <c r="BL292" s="49"/>
      <c r="BM292" s="112" t="s">
        <v>3794</v>
      </c>
      <c r="BN292" s="112" t="s">
        <v>3794</v>
      </c>
      <c r="BO292" s="112" t="s">
        <v>4272</v>
      </c>
      <c r="BP292" s="112" t="s">
        <v>4272</v>
      </c>
      <c r="BQ292" s="2"/>
      <c r="BR292" s="3"/>
      <c r="BS292" s="3"/>
      <c r="BT292" s="3"/>
      <c r="BU292" s="3"/>
    </row>
    <row r="293" spans="1:73" ht="15">
      <c r="A293" s="69" t="s">
        <v>506</v>
      </c>
      <c r="B293" s="70"/>
      <c r="C293" s="70"/>
      <c r="D293" s="71">
        <v>460.5220228384992</v>
      </c>
      <c r="E293" s="73"/>
      <c r="F293" s="103" t="s">
        <v>2107</v>
      </c>
      <c r="G293" s="70"/>
      <c r="H293" s="74" t="s">
        <v>1001</v>
      </c>
      <c r="I293" s="75"/>
      <c r="J293" s="75"/>
      <c r="K293" s="74" t="s">
        <v>1001</v>
      </c>
      <c r="L293" s="78">
        <v>200.14198408540997</v>
      </c>
      <c r="M293" s="79">
        <v>5561.66845703125</v>
      </c>
      <c r="N293" s="79">
        <v>1862.5308837890625</v>
      </c>
      <c r="O293" s="80"/>
      <c r="P293" s="81"/>
      <c r="Q293" s="81"/>
      <c r="R293" s="89"/>
      <c r="S293" s="49">
        <v>1</v>
      </c>
      <c r="T293" s="49">
        <v>1</v>
      </c>
      <c r="U293" s="50">
        <v>0</v>
      </c>
      <c r="V293" s="50">
        <v>0</v>
      </c>
      <c r="W293" s="50">
        <v>0.002</v>
      </c>
      <c r="X293" s="50">
        <v>0.999999</v>
      </c>
      <c r="Y293" s="50">
        <v>0</v>
      </c>
      <c r="Z293" s="50" t="s">
        <v>2322</v>
      </c>
      <c r="AA293" s="76">
        <v>293</v>
      </c>
      <c r="AB293" s="76"/>
      <c r="AC293" s="77"/>
      <c r="AD293" s="83" t="s">
        <v>1824</v>
      </c>
      <c r="AE293" s="85" t="s">
        <v>1496</v>
      </c>
      <c r="AF293" s="83" t="s">
        <v>1001</v>
      </c>
      <c r="AG293" s="83" t="s">
        <v>716</v>
      </c>
      <c r="AH293" s="83"/>
      <c r="AI293" s="83" t="s">
        <v>2307</v>
      </c>
      <c r="AJ293" s="87">
        <v>43437.10721064815</v>
      </c>
      <c r="AK293" s="85" t="s">
        <v>2107</v>
      </c>
      <c r="AL293" s="85" t="s">
        <v>1496</v>
      </c>
      <c r="AM293" s="83">
        <v>1613</v>
      </c>
      <c r="AN293" s="83">
        <v>42</v>
      </c>
      <c r="AO293" s="83">
        <v>287</v>
      </c>
      <c r="AP293" s="83"/>
      <c r="AQ293" s="83"/>
      <c r="AR293" s="83"/>
      <c r="AS293" s="83"/>
      <c r="AT293" s="83"/>
      <c r="AU293" s="83"/>
      <c r="AV293" s="83"/>
      <c r="AW293" s="83" t="str">
        <f>REPLACE(INDEX(GroupVertices[Group],MATCH(Vertices[[#This Row],[Vertex]],GroupVertices[Vertex],0)),1,1,"")</f>
        <v>1</v>
      </c>
      <c r="AX293" s="49">
        <v>1</v>
      </c>
      <c r="AY293" s="50">
        <v>6.25</v>
      </c>
      <c r="AZ293" s="49">
        <v>0</v>
      </c>
      <c r="BA293" s="50">
        <v>0</v>
      </c>
      <c r="BB293" s="49">
        <v>0</v>
      </c>
      <c r="BC293" s="50">
        <v>0</v>
      </c>
      <c r="BD293" s="49">
        <v>15</v>
      </c>
      <c r="BE293" s="50">
        <v>93.75</v>
      </c>
      <c r="BF293" s="49">
        <v>16</v>
      </c>
      <c r="BG293" s="49"/>
      <c r="BH293" s="49"/>
      <c r="BI293" s="49"/>
      <c r="BJ293" s="49"/>
      <c r="BK293" s="49"/>
      <c r="BL293" s="49"/>
      <c r="BM293" s="112" t="s">
        <v>3795</v>
      </c>
      <c r="BN293" s="112" t="s">
        <v>3795</v>
      </c>
      <c r="BO293" s="112" t="s">
        <v>4273</v>
      </c>
      <c r="BP293" s="112" t="s">
        <v>4273</v>
      </c>
      <c r="BQ293" s="2"/>
      <c r="BR293" s="3"/>
      <c r="BS293" s="3"/>
      <c r="BT293" s="3"/>
      <c r="BU293" s="3"/>
    </row>
    <row r="294" spans="1:73" ht="409.5">
      <c r="A294" s="69" t="s">
        <v>507</v>
      </c>
      <c r="B294" s="70"/>
      <c r="C294" s="70"/>
      <c r="D294" s="71">
        <v>236.3784665579119</v>
      </c>
      <c r="E294" s="73"/>
      <c r="F294" s="103" t="s">
        <v>2108</v>
      </c>
      <c r="G294" s="70"/>
      <c r="H294" s="51" t="s">
        <v>1002</v>
      </c>
      <c r="I294" s="75"/>
      <c r="J294" s="75"/>
      <c r="K294" s="51" t="s">
        <v>1002</v>
      </c>
      <c r="L294" s="78">
        <v>28.807553194143033</v>
      </c>
      <c r="M294" s="79">
        <v>5936.44677734375</v>
      </c>
      <c r="N294" s="79">
        <v>7653.85888671875</v>
      </c>
      <c r="O294" s="80"/>
      <c r="P294" s="81"/>
      <c r="Q294" s="81"/>
      <c r="R294" s="89"/>
      <c r="S294" s="49">
        <v>1</v>
      </c>
      <c r="T294" s="49">
        <v>1</v>
      </c>
      <c r="U294" s="50">
        <v>0</v>
      </c>
      <c r="V294" s="50">
        <v>0</v>
      </c>
      <c r="W294" s="50">
        <v>0.002</v>
      </c>
      <c r="X294" s="50">
        <v>0.999999</v>
      </c>
      <c r="Y294" s="50">
        <v>0</v>
      </c>
      <c r="Z294" s="50" t="s">
        <v>2322</v>
      </c>
      <c r="AA294" s="76">
        <v>294</v>
      </c>
      <c r="AB294" s="76"/>
      <c r="AC294" s="77"/>
      <c r="AD294" s="83" t="s">
        <v>1824</v>
      </c>
      <c r="AE294" s="85" t="s">
        <v>1497</v>
      </c>
      <c r="AF294" s="83" t="s">
        <v>1002</v>
      </c>
      <c r="AG294" s="83" t="s">
        <v>716</v>
      </c>
      <c r="AH294" s="83"/>
      <c r="AI294" s="83" t="s">
        <v>2307</v>
      </c>
      <c r="AJ294" s="87">
        <v>43437.34233796296</v>
      </c>
      <c r="AK294" s="85" t="s">
        <v>2108</v>
      </c>
      <c r="AL294" s="85" t="s">
        <v>1497</v>
      </c>
      <c r="AM294" s="83">
        <v>239</v>
      </c>
      <c r="AN294" s="83">
        <v>7</v>
      </c>
      <c r="AO294" s="83">
        <v>67</v>
      </c>
      <c r="AP294" s="83"/>
      <c r="AQ294" s="83"/>
      <c r="AR294" s="83"/>
      <c r="AS294" s="83"/>
      <c r="AT294" s="83"/>
      <c r="AU294" s="83"/>
      <c r="AV294" s="83"/>
      <c r="AW294" s="83" t="str">
        <f>REPLACE(INDEX(GroupVertices[Group],MATCH(Vertices[[#This Row],[Vertex]],GroupVertices[Vertex],0)),1,1,"")</f>
        <v>1</v>
      </c>
      <c r="AX294" s="49">
        <v>5</v>
      </c>
      <c r="AY294" s="50">
        <v>11.11111111111111</v>
      </c>
      <c r="AZ294" s="49">
        <v>2</v>
      </c>
      <c r="BA294" s="50">
        <v>4.444444444444445</v>
      </c>
      <c r="BB294" s="49">
        <v>0</v>
      </c>
      <c r="BC294" s="50">
        <v>0</v>
      </c>
      <c r="BD294" s="49">
        <v>38</v>
      </c>
      <c r="BE294" s="50">
        <v>84.44444444444444</v>
      </c>
      <c r="BF294" s="49">
        <v>45</v>
      </c>
      <c r="BG294" s="49"/>
      <c r="BH294" s="49"/>
      <c r="BI294" s="49"/>
      <c r="BJ294" s="49"/>
      <c r="BK294" s="49"/>
      <c r="BL294" s="49"/>
      <c r="BM294" s="112" t="s">
        <v>3796</v>
      </c>
      <c r="BN294" s="112" t="s">
        <v>3796</v>
      </c>
      <c r="BO294" s="112" t="s">
        <v>4274</v>
      </c>
      <c r="BP294" s="112" t="s">
        <v>4274</v>
      </c>
      <c r="BQ294" s="2"/>
      <c r="BR294" s="3"/>
      <c r="BS294" s="3"/>
      <c r="BT294" s="3"/>
      <c r="BU294" s="3"/>
    </row>
    <row r="295" spans="1:73" ht="270">
      <c r="A295" s="69" t="s">
        <v>508</v>
      </c>
      <c r="B295" s="70"/>
      <c r="C295" s="70"/>
      <c r="D295" s="71">
        <v>257.4225122349103</v>
      </c>
      <c r="E295" s="73"/>
      <c r="F295" s="103" t="s">
        <v>2109</v>
      </c>
      <c r="G295" s="70"/>
      <c r="H295" s="51" t="s">
        <v>1003</v>
      </c>
      <c r="I295" s="75"/>
      <c r="J295" s="75"/>
      <c r="K295" s="51" t="s">
        <v>1003</v>
      </c>
      <c r="L295" s="78">
        <v>44.89353688044102</v>
      </c>
      <c r="M295" s="79">
        <v>4812.11083984375</v>
      </c>
      <c r="N295" s="79">
        <v>5723.416015625</v>
      </c>
      <c r="O295" s="80"/>
      <c r="P295" s="81"/>
      <c r="Q295" s="81"/>
      <c r="R295" s="89"/>
      <c r="S295" s="49">
        <v>1</v>
      </c>
      <c r="T295" s="49">
        <v>1</v>
      </c>
      <c r="U295" s="50">
        <v>0</v>
      </c>
      <c r="V295" s="50">
        <v>0</v>
      </c>
      <c r="W295" s="50">
        <v>0.002</v>
      </c>
      <c r="X295" s="50">
        <v>0.999999</v>
      </c>
      <c r="Y295" s="50">
        <v>0</v>
      </c>
      <c r="Z295" s="50" t="s">
        <v>2322</v>
      </c>
      <c r="AA295" s="76">
        <v>295</v>
      </c>
      <c r="AB295" s="76"/>
      <c r="AC295" s="77"/>
      <c r="AD295" s="83" t="s">
        <v>1824</v>
      </c>
      <c r="AE295" s="85" t="s">
        <v>1498</v>
      </c>
      <c r="AF295" s="83" t="s">
        <v>1003</v>
      </c>
      <c r="AG295" s="83" t="s">
        <v>716</v>
      </c>
      <c r="AH295" s="83"/>
      <c r="AI295" s="83" t="s">
        <v>2307</v>
      </c>
      <c r="AJ295" s="87">
        <v>43437.51868055556</v>
      </c>
      <c r="AK295" s="85" t="s">
        <v>2109</v>
      </c>
      <c r="AL295" s="85" t="s">
        <v>1498</v>
      </c>
      <c r="AM295" s="83">
        <v>368</v>
      </c>
      <c r="AN295" s="83">
        <v>19</v>
      </c>
      <c r="AO295" s="83">
        <v>167</v>
      </c>
      <c r="AP295" s="83"/>
      <c r="AQ295" s="83"/>
      <c r="AR295" s="83"/>
      <c r="AS295" s="83"/>
      <c r="AT295" s="83"/>
      <c r="AU295" s="83"/>
      <c r="AV295" s="83"/>
      <c r="AW295" s="83" t="str">
        <f>REPLACE(INDEX(GroupVertices[Group],MATCH(Vertices[[#This Row],[Vertex]],GroupVertices[Vertex],0)),1,1,"")</f>
        <v>1</v>
      </c>
      <c r="AX295" s="49">
        <v>1</v>
      </c>
      <c r="AY295" s="50">
        <v>5.882352941176471</v>
      </c>
      <c r="AZ295" s="49">
        <v>0</v>
      </c>
      <c r="BA295" s="50">
        <v>0</v>
      </c>
      <c r="BB295" s="49">
        <v>0</v>
      </c>
      <c r="BC295" s="50">
        <v>0</v>
      </c>
      <c r="BD295" s="49">
        <v>16</v>
      </c>
      <c r="BE295" s="50">
        <v>94.11764705882354</v>
      </c>
      <c r="BF295" s="49">
        <v>17</v>
      </c>
      <c r="BG295" s="49"/>
      <c r="BH295" s="49"/>
      <c r="BI295" s="49"/>
      <c r="BJ295" s="49"/>
      <c r="BK295" s="49" t="s">
        <v>3395</v>
      </c>
      <c r="BL295" s="49" t="s">
        <v>3395</v>
      </c>
      <c r="BM295" s="112" t="s">
        <v>3797</v>
      </c>
      <c r="BN295" s="112" t="s">
        <v>3797</v>
      </c>
      <c r="BO295" s="112" t="s">
        <v>4275</v>
      </c>
      <c r="BP295" s="112" t="s">
        <v>4275</v>
      </c>
      <c r="BQ295" s="2"/>
      <c r="BR295" s="3"/>
      <c r="BS295" s="3"/>
      <c r="BT295" s="3"/>
      <c r="BU295" s="3"/>
    </row>
    <row r="296" spans="1:73" ht="409.5">
      <c r="A296" s="69" t="s">
        <v>509</v>
      </c>
      <c r="B296" s="70"/>
      <c r="C296" s="70"/>
      <c r="D296" s="71">
        <v>292.33278955954324</v>
      </c>
      <c r="E296" s="73"/>
      <c r="F296" s="103" t="s">
        <v>2110</v>
      </c>
      <c r="G296" s="70"/>
      <c r="H296" s="51" t="s">
        <v>1004</v>
      </c>
      <c r="I296" s="75"/>
      <c r="J296" s="75"/>
      <c r="K296" s="51" t="s">
        <v>1004</v>
      </c>
      <c r="L296" s="78">
        <v>71.57881214298186</v>
      </c>
      <c r="M296" s="79">
        <v>7060.783203125</v>
      </c>
      <c r="N296" s="79">
        <v>4275.583984375</v>
      </c>
      <c r="O296" s="80"/>
      <c r="P296" s="81"/>
      <c r="Q296" s="81"/>
      <c r="R296" s="89"/>
      <c r="S296" s="49">
        <v>1</v>
      </c>
      <c r="T296" s="49">
        <v>1</v>
      </c>
      <c r="U296" s="50">
        <v>0</v>
      </c>
      <c r="V296" s="50">
        <v>0</v>
      </c>
      <c r="W296" s="50">
        <v>0.002</v>
      </c>
      <c r="X296" s="50">
        <v>0.999999</v>
      </c>
      <c r="Y296" s="50">
        <v>0</v>
      </c>
      <c r="Z296" s="50" t="s">
        <v>2322</v>
      </c>
      <c r="AA296" s="76">
        <v>296</v>
      </c>
      <c r="AB296" s="76"/>
      <c r="AC296" s="77"/>
      <c r="AD296" s="83" t="s">
        <v>1824</v>
      </c>
      <c r="AE296" s="85" t="s">
        <v>1499</v>
      </c>
      <c r="AF296" s="83" t="s">
        <v>1004</v>
      </c>
      <c r="AG296" s="83" t="s">
        <v>716</v>
      </c>
      <c r="AH296" s="83"/>
      <c r="AI296" s="83" t="s">
        <v>2307</v>
      </c>
      <c r="AJ296" s="87">
        <v>43437.6</v>
      </c>
      <c r="AK296" s="85" t="s">
        <v>2110</v>
      </c>
      <c r="AL296" s="85" t="s">
        <v>1499</v>
      </c>
      <c r="AM296" s="83">
        <v>582</v>
      </c>
      <c r="AN296" s="83">
        <v>78</v>
      </c>
      <c r="AO296" s="83">
        <v>571</v>
      </c>
      <c r="AP296" s="83"/>
      <c r="AQ296" s="83"/>
      <c r="AR296" s="83"/>
      <c r="AS296" s="83"/>
      <c r="AT296" s="83"/>
      <c r="AU296" s="83"/>
      <c r="AV296" s="83"/>
      <c r="AW296" s="83" t="str">
        <f>REPLACE(INDEX(GroupVertices[Group],MATCH(Vertices[[#This Row],[Vertex]],GroupVertices[Vertex],0)),1,1,"")</f>
        <v>1</v>
      </c>
      <c r="AX296" s="49">
        <v>1</v>
      </c>
      <c r="AY296" s="50">
        <v>1.8181818181818181</v>
      </c>
      <c r="AZ296" s="49">
        <v>5</v>
      </c>
      <c r="BA296" s="50">
        <v>9.090909090909092</v>
      </c>
      <c r="BB296" s="49">
        <v>0</v>
      </c>
      <c r="BC296" s="50">
        <v>0</v>
      </c>
      <c r="BD296" s="49">
        <v>49</v>
      </c>
      <c r="BE296" s="50">
        <v>89.0909090909091</v>
      </c>
      <c r="BF296" s="49">
        <v>55</v>
      </c>
      <c r="BG296" s="49"/>
      <c r="BH296" s="49"/>
      <c r="BI296" s="49"/>
      <c r="BJ296" s="49"/>
      <c r="BK296" s="49" t="s">
        <v>3479</v>
      </c>
      <c r="BL296" s="49" t="s">
        <v>3479</v>
      </c>
      <c r="BM296" s="112" t="s">
        <v>3798</v>
      </c>
      <c r="BN296" s="112" t="s">
        <v>3798</v>
      </c>
      <c r="BO296" s="112" t="s">
        <v>4276</v>
      </c>
      <c r="BP296" s="112" t="s">
        <v>4276</v>
      </c>
      <c r="BQ296" s="2"/>
      <c r="BR296" s="3"/>
      <c r="BS296" s="3"/>
      <c r="BT296" s="3"/>
      <c r="BU296" s="3"/>
    </row>
    <row r="297" spans="1:73" ht="409.5">
      <c r="A297" s="69" t="s">
        <v>510</v>
      </c>
      <c r="B297" s="70"/>
      <c r="C297" s="70"/>
      <c r="D297" s="71">
        <v>229.52691680261012</v>
      </c>
      <c r="E297" s="73"/>
      <c r="F297" s="103" t="s">
        <v>2111</v>
      </c>
      <c r="G297" s="70"/>
      <c r="H297" s="51" t="s">
        <v>1005</v>
      </c>
      <c r="I297" s="75"/>
      <c r="J297" s="75"/>
      <c r="K297" s="51" t="s">
        <v>1005</v>
      </c>
      <c r="L297" s="78">
        <v>23.5702561799995</v>
      </c>
      <c r="M297" s="79">
        <v>4062.552978515625</v>
      </c>
      <c r="N297" s="79">
        <v>8136.46875</v>
      </c>
      <c r="O297" s="80"/>
      <c r="P297" s="81"/>
      <c r="Q297" s="81"/>
      <c r="R297" s="89"/>
      <c r="S297" s="49">
        <v>1</v>
      </c>
      <c r="T297" s="49">
        <v>1</v>
      </c>
      <c r="U297" s="50">
        <v>0</v>
      </c>
      <c r="V297" s="50">
        <v>0</v>
      </c>
      <c r="W297" s="50">
        <v>0.002</v>
      </c>
      <c r="X297" s="50">
        <v>0.999999</v>
      </c>
      <c r="Y297" s="50">
        <v>0</v>
      </c>
      <c r="Z297" s="50" t="s">
        <v>2322</v>
      </c>
      <c r="AA297" s="76">
        <v>297</v>
      </c>
      <c r="AB297" s="76"/>
      <c r="AC297" s="77"/>
      <c r="AD297" s="83" t="s">
        <v>1824</v>
      </c>
      <c r="AE297" s="85" t="s">
        <v>1500</v>
      </c>
      <c r="AF297" s="83" t="s">
        <v>1005</v>
      </c>
      <c r="AG297" s="83" t="s">
        <v>716</v>
      </c>
      <c r="AH297" s="83"/>
      <c r="AI297" s="83" t="s">
        <v>2307</v>
      </c>
      <c r="AJ297" s="87">
        <v>43437.79783564815</v>
      </c>
      <c r="AK297" s="85" t="s">
        <v>2111</v>
      </c>
      <c r="AL297" s="85" t="s">
        <v>1500</v>
      </c>
      <c r="AM297" s="83">
        <v>197</v>
      </c>
      <c r="AN297" s="83">
        <v>20</v>
      </c>
      <c r="AO297" s="83">
        <v>278</v>
      </c>
      <c r="AP297" s="83"/>
      <c r="AQ297" s="83"/>
      <c r="AR297" s="83"/>
      <c r="AS297" s="83"/>
      <c r="AT297" s="83"/>
      <c r="AU297" s="83"/>
      <c r="AV297" s="83"/>
      <c r="AW297" s="83" t="str">
        <f>REPLACE(INDEX(GroupVertices[Group],MATCH(Vertices[[#This Row],[Vertex]],GroupVertices[Vertex],0)),1,1,"")</f>
        <v>1</v>
      </c>
      <c r="AX297" s="49">
        <v>1</v>
      </c>
      <c r="AY297" s="50">
        <v>3.5714285714285716</v>
      </c>
      <c r="AZ297" s="49">
        <v>0</v>
      </c>
      <c r="BA297" s="50">
        <v>0</v>
      </c>
      <c r="BB297" s="49">
        <v>0</v>
      </c>
      <c r="BC297" s="50">
        <v>0</v>
      </c>
      <c r="BD297" s="49">
        <v>27</v>
      </c>
      <c r="BE297" s="50">
        <v>96.42857142857143</v>
      </c>
      <c r="BF297" s="49">
        <v>28</v>
      </c>
      <c r="BG297" s="49"/>
      <c r="BH297" s="49"/>
      <c r="BI297" s="49"/>
      <c r="BJ297" s="49"/>
      <c r="BK297" s="49" t="s">
        <v>3389</v>
      </c>
      <c r="BL297" s="49" t="s">
        <v>3389</v>
      </c>
      <c r="BM297" s="112" t="s">
        <v>3799</v>
      </c>
      <c r="BN297" s="112" t="s">
        <v>3799</v>
      </c>
      <c r="BO297" s="112" t="s">
        <v>4277</v>
      </c>
      <c r="BP297" s="112" t="s">
        <v>4277</v>
      </c>
      <c r="BQ297" s="2"/>
      <c r="BR297" s="3"/>
      <c r="BS297" s="3"/>
      <c r="BT297" s="3"/>
      <c r="BU297" s="3"/>
    </row>
    <row r="298" spans="1:73" ht="165">
      <c r="A298" s="69" t="s">
        <v>511</v>
      </c>
      <c r="B298" s="70"/>
      <c r="C298" s="70"/>
      <c r="D298" s="71">
        <v>234.09461663947798</v>
      </c>
      <c r="E298" s="73"/>
      <c r="F298" s="103" t="s">
        <v>2112</v>
      </c>
      <c r="G298" s="70"/>
      <c r="H298" s="51" t="s">
        <v>1006</v>
      </c>
      <c r="I298" s="75"/>
      <c r="J298" s="75"/>
      <c r="K298" s="51" t="s">
        <v>1006</v>
      </c>
      <c r="L298" s="78">
        <v>27.061787522761854</v>
      </c>
      <c r="M298" s="79">
        <v>2938.216552734375</v>
      </c>
      <c r="N298" s="79">
        <v>7653.85888671875</v>
      </c>
      <c r="O298" s="80"/>
      <c r="P298" s="81"/>
      <c r="Q298" s="81"/>
      <c r="R298" s="89"/>
      <c r="S298" s="49">
        <v>1</v>
      </c>
      <c r="T298" s="49">
        <v>1</v>
      </c>
      <c r="U298" s="50">
        <v>0</v>
      </c>
      <c r="V298" s="50">
        <v>0</v>
      </c>
      <c r="W298" s="50">
        <v>0.002</v>
      </c>
      <c r="X298" s="50">
        <v>0.999999</v>
      </c>
      <c r="Y298" s="50">
        <v>0</v>
      </c>
      <c r="Z298" s="50" t="s">
        <v>2322</v>
      </c>
      <c r="AA298" s="76">
        <v>298</v>
      </c>
      <c r="AB298" s="76"/>
      <c r="AC298" s="77"/>
      <c r="AD298" s="83" t="s">
        <v>1824</v>
      </c>
      <c r="AE298" s="85" t="s">
        <v>1501</v>
      </c>
      <c r="AF298" s="83" t="s">
        <v>1006</v>
      </c>
      <c r="AG298" s="83" t="s">
        <v>716</v>
      </c>
      <c r="AH298" s="83"/>
      <c r="AI298" s="83" t="s">
        <v>2307</v>
      </c>
      <c r="AJ298" s="87">
        <v>43437.96875</v>
      </c>
      <c r="AK298" s="85" t="s">
        <v>2112</v>
      </c>
      <c r="AL298" s="85" t="s">
        <v>1501</v>
      </c>
      <c r="AM298" s="83">
        <v>225</v>
      </c>
      <c r="AN298" s="83">
        <v>4</v>
      </c>
      <c r="AO298" s="83">
        <v>63</v>
      </c>
      <c r="AP298" s="83"/>
      <c r="AQ298" s="83"/>
      <c r="AR298" s="83"/>
      <c r="AS298" s="83"/>
      <c r="AT298" s="83"/>
      <c r="AU298" s="83"/>
      <c r="AV298" s="83"/>
      <c r="AW298" s="83" t="str">
        <f>REPLACE(INDEX(GroupVertices[Group],MATCH(Vertices[[#This Row],[Vertex]],GroupVertices[Vertex],0)),1,1,"")</f>
        <v>1</v>
      </c>
      <c r="AX298" s="49">
        <v>0</v>
      </c>
      <c r="AY298" s="50">
        <v>0</v>
      </c>
      <c r="AZ298" s="49">
        <v>0</v>
      </c>
      <c r="BA298" s="50">
        <v>0</v>
      </c>
      <c r="BB298" s="49">
        <v>0</v>
      </c>
      <c r="BC298" s="50">
        <v>0</v>
      </c>
      <c r="BD298" s="49">
        <v>8</v>
      </c>
      <c r="BE298" s="50">
        <v>100</v>
      </c>
      <c r="BF298" s="49">
        <v>8</v>
      </c>
      <c r="BG298" s="49"/>
      <c r="BH298" s="49"/>
      <c r="BI298" s="49"/>
      <c r="BJ298" s="49"/>
      <c r="BK298" s="49" t="s">
        <v>3392</v>
      </c>
      <c r="BL298" s="49" t="s">
        <v>3392</v>
      </c>
      <c r="BM298" s="112" t="s">
        <v>3800</v>
      </c>
      <c r="BN298" s="112" t="s">
        <v>3800</v>
      </c>
      <c r="BO298" s="112" t="s">
        <v>4278</v>
      </c>
      <c r="BP298" s="112" t="s">
        <v>4278</v>
      </c>
      <c r="BQ298" s="2"/>
      <c r="BR298" s="3"/>
      <c r="BS298" s="3"/>
      <c r="BT298" s="3"/>
      <c r="BU298" s="3"/>
    </row>
    <row r="299" spans="1:73" ht="15">
      <c r="A299" s="69" t="s">
        <v>512</v>
      </c>
      <c r="B299" s="70"/>
      <c r="C299" s="70"/>
      <c r="D299" s="71">
        <v>372.4306688417618</v>
      </c>
      <c r="E299" s="73"/>
      <c r="F299" s="103" t="s">
        <v>2113</v>
      </c>
      <c r="G299" s="70"/>
      <c r="H299" s="74" t="s">
        <v>1007</v>
      </c>
      <c r="I299" s="75"/>
      <c r="J299" s="75"/>
      <c r="K299" s="74" t="s">
        <v>1007</v>
      </c>
      <c r="L299" s="78">
        <v>132.80530818927886</v>
      </c>
      <c r="M299" s="79">
        <v>689.5440063476562</v>
      </c>
      <c r="N299" s="79">
        <v>2345.14111328125</v>
      </c>
      <c r="O299" s="80"/>
      <c r="P299" s="81"/>
      <c r="Q299" s="81"/>
      <c r="R299" s="89"/>
      <c r="S299" s="49">
        <v>1</v>
      </c>
      <c r="T299" s="49">
        <v>1</v>
      </c>
      <c r="U299" s="50">
        <v>0</v>
      </c>
      <c r="V299" s="50">
        <v>0</v>
      </c>
      <c r="W299" s="50">
        <v>0.002</v>
      </c>
      <c r="X299" s="50">
        <v>0.999999</v>
      </c>
      <c r="Y299" s="50">
        <v>0</v>
      </c>
      <c r="Z299" s="50" t="s">
        <v>2322</v>
      </c>
      <c r="AA299" s="76">
        <v>299</v>
      </c>
      <c r="AB299" s="76"/>
      <c r="AC299" s="77"/>
      <c r="AD299" s="83" t="s">
        <v>1824</v>
      </c>
      <c r="AE299" s="85" t="s">
        <v>1502</v>
      </c>
      <c r="AF299" s="83" t="s">
        <v>1007</v>
      </c>
      <c r="AG299" s="83" t="s">
        <v>716</v>
      </c>
      <c r="AH299" s="83"/>
      <c r="AI299" s="83" t="s">
        <v>2307</v>
      </c>
      <c r="AJ299" s="87">
        <v>43438.17591435185</v>
      </c>
      <c r="AK299" s="85" t="s">
        <v>2113</v>
      </c>
      <c r="AL299" s="85" t="s">
        <v>1502</v>
      </c>
      <c r="AM299" s="83">
        <v>1073</v>
      </c>
      <c r="AN299" s="83">
        <v>47</v>
      </c>
      <c r="AO299" s="83">
        <v>491</v>
      </c>
      <c r="AP299" s="83"/>
      <c r="AQ299" s="83"/>
      <c r="AR299" s="83"/>
      <c r="AS299" s="83"/>
      <c r="AT299" s="83"/>
      <c r="AU299" s="83"/>
      <c r="AV299" s="83"/>
      <c r="AW299" s="83" t="str">
        <f>REPLACE(INDEX(GroupVertices[Group],MATCH(Vertices[[#This Row],[Vertex]],GroupVertices[Vertex],0)),1,1,"")</f>
        <v>1</v>
      </c>
      <c r="AX299" s="49">
        <v>0</v>
      </c>
      <c r="AY299" s="50">
        <v>0</v>
      </c>
      <c r="AZ299" s="49">
        <v>0</v>
      </c>
      <c r="BA299" s="50">
        <v>0</v>
      </c>
      <c r="BB299" s="49">
        <v>0</v>
      </c>
      <c r="BC299" s="50">
        <v>0</v>
      </c>
      <c r="BD299" s="49">
        <v>19</v>
      </c>
      <c r="BE299" s="50">
        <v>100</v>
      </c>
      <c r="BF299" s="49">
        <v>19</v>
      </c>
      <c r="BG299" s="49"/>
      <c r="BH299" s="49"/>
      <c r="BI299" s="49"/>
      <c r="BJ299" s="49"/>
      <c r="BK299" s="49" t="s">
        <v>3395</v>
      </c>
      <c r="BL299" s="49" t="s">
        <v>3395</v>
      </c>
      <c r="BM299" s="112" t="s">
        <v>3801</v>
      </c>
      <c r="BN299" s="112" t="s">
        <v>3801</v>
      </c>
      <c r="BO299" s="112" t="s">
        <v>4279</v>
      </c>
      <c r="BP299" s="112" t="s">
        <v>4279</v>
      </c>
      <c r="BQ299" s="2"/>
      <c r="BR299" s="3"/>
      <c r="BS299" s="3"/>
      <c r="BT299" s="3"/>
      <c r="BU299" s="3"/>
    </row>
    <row r="300" spans="1:73" ht="409.5">
      <c r="A300" s="69" t="s">
        <v>513</v>
      </c>
      <c r="B300" s="70"/>
      <c r="C300" s="70"/>
      <c r="D300" s="71">
        <v>289.3964110929853</v>
      </c>
      <c r="E300" s="73"/>
      <c r="F300" s="103" t="s">
        <v>2114</v>
      </c>
      <c r="G300" s="70"/>
      <c r="H300" s="51" t="s">
        <v>1008</v>
      </c>
      <c r="I300" s="75"/>
      <c r="J300" s="75"/>
      <c r="K300" s="51" t="s">
        <v>1008</v>
      </c>
      <c r="L300" s="78">
        <v>69.33425627977749</v>
      </c>
      <c r="M300" s="79">
        <v>5936.44677734375</v>
      </c>
      <c r="N300" s="79">
        <v>4275.583984375</v>
      </c>
      <c r="O300" s="80"/>
      <c r="P300" s="81"/>
      <c r="Q300" s="81"/>
      <c r="R300" s="89"/>
      <c r="S300" s="49">
        <v>1</v>
      </c>
      <c r="T300" s="49">
        <v>1</v>
      </c>
      <c r="U300" s="50">
        <v>0</v>
      </c>
      <c r="V300" s="50">
        <v>0</v>
      </c>
      <c r="W300" s="50">
        <v>0.002</v>
      </c>
      <c r="X300" s="50">
        <v>0.999999</v>
      </c>
      <c r="Y300" s="50">
        <v>0</v>
      </c>
      <c r="Z300" s="50" t="s">
        <v>2322</v>
      </c>
      <c r="AA300" s="76">
        <v>300</v>
      </c>
      <c r="AB300" s="76"/>
      <c r="AC300" s="77"/>
      <c r="AD300" s="83" t="s">
        <v>1824</v>
      </c>
      <c r="AE300" s="85" t="s">
        <v>1503</v>
      </c>
      <c r="AF300" s="83" t="s">
        <v>1008</v>
      </c>
      <c r="AG300" s="83" t="s">
        <v>716</v>
      </c>
      <c r="AH300" s="83"/>
      <c r="AI300" s="83" t="s">
        <v>2307</v>
      </c>
      <c r="AJ300" s="87">
        <v>43438.29744212963</v>
      </c>
      <c r="AK300" s="85" t="s">
        <v>2114</v>
      </c>
      <c r="AL300" s="85" t="s">
        <v>1503</v>
      </c>
      <c r="AM300" s="83">
        <v>564</v>
      </c>
      <c r="AN300" s="83">
        <v>11</v>
      </c>
      <c r="AO300" s="83">
        <v>196</v>
      </c>
      <c r="AP300" s="83"/>
      <c r="AQ300" s="83"/>
      <c r="AR300" s="83"/>
      <c r="AS300" s="83"/>
      <c r="AT300" s="83"/>
      <c r="AU300" s="83"/>
      <c r="AV300" s="83"/>
      <c r="AW300" s="83" t="str">
        <f>REPLACE(INDEX(GroupVertices[Group],MATCH(Vertices[[#This Row],[Vertex]],GroupVertices[Vertex],0)),1,1,"")</f>
        <v>1</v>
      </c>
      <c r="AX300" s="49">
        <v>1</v>
      </c>
      <c r="AY300" s="50">
        <v>3.125</v>
      </c>
      <c r="AZ300" s="49">
        <v>0</v>
      </c>
      <c r="BA300" s="50">
        <v>0</v>
      </c>
      <c r="BB300" s="49">
        <v>0</v>
      </c>
      <c r="BC300" s="50">
        <v>0</v>
      </c>
      <c r="BD300" s="49">
        <v>31</v>
      </c>
      <c r="BE300" s="50">
        <v>96.875</v>
      </c>
      <c r="BF300" s="49">
        <v>32</v>
      </c>
      <c r="BG300" s="49"/>
      <c r="BH300" s="49"/>
      <c r="BI300" s="49"/>
      <c r="BJ300" s="49"/>
      <c r="BK300" s="49" t="s">
        <v>3390</v>
      </c>
      <c r="BL300" s="49" t="s">
        <v>3390</v>
      </c>
      <c r="BM300" s="112" t="s">
        <v>3802</v>
      </c>
      <c r="BN300" s="112" t="s">
        <v>3802</v>
      </c>
      <c r="BO300" s="112" t="s">
        <v>4280</v>
      </c>
      <c r="BP300" s="112" t="s">
        <v>4280</v>
      </c>
      <c r="BQ300" s="2"/>
      <c r="BR300" s="3"/>
      <c r="BS300" s="3"/>
      <c r="BT300" s="3"/>
      <c r="BU300" s="3"/>
    </row>
    <row r="301" spans="1:73" ht="409.5">
      <c r="A301" s="69" t="s">
        <v>514</v>
      </c>
      <c r="B301" s="70"/>
      <c r="C301" s="70"/>
      <c r="D301" s="71">
        <v>234.58401305057095</v>
      </c>
      <c r="E301" s="73"/>
      <c r="F301" s="103" t="s">
        <v>2115</v>
      </c>
      <c r="G301" s="70"/>
      <c r="H301" s="51" t="s">
        <v>1009</v>
      </c>
      <c r="I301" s="75"/>
      <c r="J301" s="75"/>
      <c r="K301" s="51" t="s">
        <v>1009</v>
      </c>
      <c r="L301" s="78">
        <v>27.43588016662925</v>
      </c>
      <c r="M301" s="79">
        <v>4812.11083984375</v>
      </c>
      <c r="N301" s="79">
        <v>7653.85888671875</v>
      </c>
      <c r="O301" s="80"/>
      <c r="P301" s="81"/>
      <c r="Q301" s="81"/>
      <c r="R301" s="89"/>
      <c r="S301" s="49">
        <v>1</v>
      </c>
      <c r="T301" s="49">
        <v>1</v>
      </c>
      <c r="U301" s="50">
        <v>0</v>
      </c>
      <c r="V301" s="50">
        <v>0</v>
      </c>
      <c r="W301" s="50">
        <v>0.002</v>
      </c>
      <c r="X301" s="50">
        <v>0.999999</v>
      </c>
      <c r="Y301" s="50">
        <v>0</v>
      </c>
      <c r="Z301" s="50" t="s">
        <v>2322</v>
      </c>
      <c r="AA301" s="76">
        <v>301</v>
      </c>
      <c r="AB301" s="76"/>
      <c r="AC301" s="77"/>
      <c r="AD301" s="83" t="s">
        <v>1824</v>
      </c>
      <c r="AE301" s="85" t="s">
        <v>1504</v>
      </c>
      <c r="AF301" s="83" t="s">
        <v>1009</v>
      </c>
      <c r="AG301" s="83" t="s">
        <v>716</v>
      </c>
      <c r="AH301" s="83"/>
      <c r="AI301" s="83" t="s">
        <v>2307</v>
      </c>
      <c r="AJ301" s="87">
        <v>43438.51299768518</v>
      </c>
      <c r="AK301" s="85" t="s">
        <v>2115</v>
      </c>
      <c r="AL301" s="85" t="s">
        <v>1504</v>
      </c>
      <c r="AM301" s="83">
        <v>228</v>
      </c>
      <c r="AN301" s="83">
        <v>5</v>
      </c>
      <c r="AO301" s="83">
        <v>34</v>
      </c>
      <c r="AP301" s="83"/>
      <c r="AQ301" s="83"/>
      <c r="AR301" s="83"/>
      <c r="AS301" s="83"/>
      <c r="AT301" s="83"/>
      <c r="AU301" s="83"/>
      <c r="AV301" s="83"/>
      <c r="AW301" s="83" t="str">
        <f>REPLACE(INDEX(GroupVertices[Group],MATCH(Vertices[[#This Row],[Vertex]],GroupVertices[Vertex],0)),1,1,"")</f>
        <v>1</v>
      </c>
      <c r="AX301" s="49">
        <v>1</v>
      </c>
      <c r="AY301" s="50">
        <v>2.272727272727273</v>
      </c>
      <c r="AZ301" s="49">
        <v>0</v>
      </c>
      <c r="BA301" s="50">
        <v>0</v>
      </c>
      <c r="BB301" s="49">
        <v>0</v>
      </c>
      <c r="BC301" s="50">
        <v>0</v>
      </c>
      <c r="BD301" s="49">
        <v>43</v>
      </c>
      <c r="BE301" s="50">
        <v>97.72727272727273</v>
      </c>
      <c r="BF301" s="49">
        <v>44</v>
      </c>
      <c r="BG301" s="49"/>
      <c r="BH301" s="49"/>
      <c r="BI301" s="49"/>
      <c r="BJ301" s="49"/>
      <c r="BK301" s="49" t="s">
        <v>3480</v>
      </c>
      <c r="BL301" s="49" t="s">
        <v>3480</v>
      </c>
      <c r="BM301" s="112" t="s">
        <v>3803</v>
      </c>
      <c r="BN301" s="112" t="s">
        <v>3803</v>
      </c>
      <c r="BO301" s="112" t="s">
        <v>4281</v>
      </c>
      <c r="BP301" s="112" t="s">
        <v>4281</v>
      </c>
      <c r="BQ301" s="2"/>
      <c r="BR301" s="3"/>
      <c r="BS301" s="3"/>
      <c r="BT301" s="3"/>
      <c r="BU301" s="3"/>
    </row>
    <row r="302" spans="1:73" ht="409.5">
      <c r="A302" s="69" t="s">
        <v>515</v>
      </c>
      <c r="B302" s="70"/>
      <c r="C302" s="70"/>
      <c r="D302" s="71">
        <v>344.37194127243066</v>
      </c>
      <c r="E302" s="73"/>
      <c r="F302" s="103" t="s">
        <v>2116</v>
      </c>
      <c r="G302" s="70"/>
      <c r="H302" s="51" t="s">
        <v>1010</v>
      </c>
      <c r="I302" s="75"/>
      <c r="J302" s="75"/>
      <c r="K302" s="51" t="s">
        <v>1010</v>
      </c>
      <c r="L302" s="78">
        <v>111.35732994088154</v>
      </c>
      <c r="M302" s="79">
        <v>1813.8802490234375</v>
      </c>
      <c r="N302" s="79">
        <v>2827.751953125</v>
      </c>
      <c r="O302" s="80"/>
      <c r="P302" s="81"/>
      <c r="Q302" s="81"/>
      <c r="R302" s="89"/>
      <c r="S302" s="49">
        <v>1</v>
      </c>
      <c r="T302" s="49">
        <v>1</v>
      </c>
      <c r="U302" s="50">
        <v>0</v>
      </c>
      <c r="V302" s="50">
        <v>0</v>
      </c>
      <c r="W302" s="50">
        <v>0.002</v>
      </c>
      <c r="X302" s="50">
        <v>0.999999</v>
      </c>
      <c r="Y302" s="50">
        <v>0</v>
      </c>
      <c r="Z302" s="50" t="s">
        <v>2322</v>
      </c>
      <c r="AA302" s="76">
        <v>302</v>
      </c>
      <c r="AB302" s="76"/>
      <c r="AC302" s="77"/>
      <c r="AD302" s="83" t="s">
        <v>1824</v>
      </c>
      <c r="AE302" s="85" t="s">
        <v>1505</v>
      </c>
      <c r="AF302" s="83" t="s">
        <v>1010</v>
      </c>
      <c r="AG302" s="83" t="s">
        <v>716</v>
      </c>
      <c r="AH302" s="83"/>
      <c r="AI302" s="83" t="s">
        <v>2307</v>
      </c>
      <c r="AJ302" s="87">
        <v>43438.60653935185</v>
      </c>
      <c r="AK302" s="85" t="s">
        <v>2116</v>
      </c>
      <c r="AL302" s="85" t="s">
        <v>1505</v>
      </c>
      <c r="AM302" s="83">
        <v>901</v>
      </c>
      <c r="AN302" s="83">
        <v>39</v>
      </c>
      <c r="AO302" s="83">
        <v>221</v>
      </c>
      <c r="AP302" s="83"/>
      <c r="AQ302" s="83"/>
      <c r="AR302" s="83"/>
      <c r="AS302" s="83"/>
      <c r="AT302" s="83"/>
      <c r="AU302" s="83"/>
      <c r="AV302" s="83"/>
      <c r="AW302" s="83" t="str">
        <f>REPLACE(INDEX(GroupVertices[Group],MATCH(Vertices[[#This Row],[Vertex]],GroupVertices[Vertex],0)),1,1,"")</f>
        <v>1</v>
      </c>
      <c r="AX302" s="49">
        <v>1</v>
      </c>
      <c r="AY302" s="50">
        <v>3.0303030303030303</v>
      </c>
      <c r="AZ302" s="49">
        <v>1</v>
      </c>
      <c r="BA302" s="50">
        <v>3.0303030303030303</v>
      </c>
      <c r="BB302" s="49">
        <v>0</v>
      </c>
      <c r="BC302" s="50">
        <v>0</v>
      </c>
      <c r="BD302" s="49">
        <v>31</v>
      </c>
      <c r="BE302" s="50">
        <v>93.93939393939394</v>
      </c>
      <c r="BF302" s="49">
        <v>33</v>
      </c>
      <c r="BG302" s="49"/>
      <c r="BH302" s="49"/>
      <c r="BI302" s="49"/>
      <c r="BJ302" s="49"/>
      <c r="BK302" s="49" t="s">
        <v>3481</v>
      </c>
      <c r="BL302" s="49" t="s">
        <v>3481</v>
      </c>
      <c r="BM302" s="112" t="s">
        <v>3804</v>
      </c>
      <c r="BN302" s="112" t="s">
        <v>3804</v>
      </c>
      <c r="BO302" s="112" t="s">
        <v>4282</v>
      </c>
      <c r="BP302" s="112" t="s">
        <v>4282</v>
      </c>
      <c r="BQ302" s="2"/>
      <c r="BR302" s="3"/>
      <c r="BS302" s="3"/>
      <c r="BT302" s="3"/>
      <c r="BU302" s="3"/>
    </row>
    <row r="303" spans="1:73" ht="15">
      <c r="A303" s="69" t="s">
        <v>516</v>
      </c>
      <c r="B303" s="70"/>
      <c r="C303" s="70"/>
      <c r="D303" s="71">
        <v>221.04404567699837</v>
      </c>
      <c r="E303" s="73"/>
      <c r="F303" s="103" t="s">
        <v>2117</v>
      </c>
      <c r="G303" s="70"/>
      <c r="H303" s="74" t="s">
        <v>1011</v>
      </c>
      <c r="I303" s="75"/>
      <c r="J303" s="75"/>
      <c r="K303" s="74" t="s">
        <v>1011</v>
      </c>
      <c r="L303" s="78">
        <v>17.085983686297986</v>
      </c>
      <c r="M303" s="79">
        <v>5561.66845703125</v>
      </c>
      <c r="N303" s="79">
        <v>9101.69140625</v>
      </c>
      <c r="O303" s="80"/>
      <c r="P303" s="81"/>
      <c r="Q303" s="81"/>
      <c r="R303" s="89"/>
      <c r="S303" s="49">
        <v>1</v>
      </c>
      <c r="T303" s="49">
        <v>1</v>
      </c>
      <c r="U303" s="50">
        <v>0</v>
      </c>
      <c r="V303" s="50">
        <v>0</v>
      </c>
      <c r="W303" s="50">
        <v>0.002</v>
      </c>
      <c r="X303" s="50">
        <v>0.999999</v>
      </c>
      <c r="Y303" s="50">
        <v>0</v>
      </c>
      <c r="Z303" s="50" t="s">
        <v>2322</v>
      </c>
      <c r="AA303" s="76">
        <v>303</v>
      </c>
      <c r="AB303" s="76"/>
      <c r="AC303" s="77"/>
      <c r="AD303" s="83" t="s">
        <v>1824</v>
      </c>
      <c r="AE303" s="85" t="s">
        <v>1506</v>
      </c>
      <c r="AF303" s="83" t="s">
        <v>1011</v>
      </c>
      <c r="AG303" s="83" t="s">
        <v>716</v>
      </c>
      <c r="AH303" s="83"/>
      <c r="AI303" s="83" t="s">
        <v>2307</v>
      </c>
      <c r="AJ303" s="87">
        <v>43438.958344907405</v>
      </c>
      <c r="AK303" s="85" t="s">
        <v>2117</v>
      </c>
      <c r="AL303" s="85" t="s">
        <v>1506</v>
      </c>
      <c r="AM303" s="83">
        <v>145</v>
      </c>
      <c r="AN303" s="83">
        <v>3</v>
      </c>
      <c r="AO303" s="83">
        <v>49</v>
      </c>
      <c r="AP303" s="83"/>
      <c r="AQ303" s="83"/>
      <c r="AR303" s="83"/>
      <c r="AS303" s="83"/>
      <c r="AT303" s="83"/>
      <c r="AU303" s="83"/>
      <c r="AV303" s="83"/>
      <c r="AW303" s="83" t="str">
        <f>REPLACE(INDEX(GroupVertices[Group],MATCH(Vertices[[#This Row],[Vertex]],GroupVertices[Vertex],0)),1,1,"")</f>
        <v>1</v>
      </c>
      <c r="AX303" s="49">
        <v>2</v>
      </c>
      <c r="AY303" s="50">
        <v>4.3478260869565215</v>
      </c>
      <c r="AZ303" s="49">
        <v>0</v>
      </c>
      <c r="BA303" s="50">
        <v>0</v>
      </c>
      <c r="BB303" s="49">
        <v>0</v>
      </c>
      <c r="BC303" s="50">
        <v>0</v>
      </c>
      <c r="BD303" s="49">
        <v>44</v>
      </c>
      <c r="BE303" s="50">
        <v>95.65217391304348</v>
      </c>
      <c r="BF303" s="49">
        <v>46</v>
      </c>
      <c r="BG303" s="49"/>
      <c r="BH303" s="49"/>
      <c r="BI303" s="49"/>
      <c r="BJ303" s="49"/>
      <c r="BK303" s="49"/>
      <c r="BL303" s="49"/>
      <c r="BM303" s="112" t="s">
        <v>3805</v>
      </c>
      <c r="BN303" s="112" t="s">
        <v>3805</v>
      </c>
      <c r="BO303" s="112" t="s">
        <v>4283</v>
      </c>
      <c r="BP303" s="112" t="s">
        <v>4283</v>
      </c>
      <c r="BQ303" s="2"/>
      <c r="BR303" s="3"/>
      <c r="BS303" s="3"/>
      <c r="BT303" s="3"/>
      <c r="BU303" s="3"/>
    </row>
    <row r="304" spans="1:73" ht="409.5">
      <c r="A304" s="69" t="s">
        <v>517</v>
      </c>
      <c r="B304" s="70"/>
      <c r="C304" s="70"/>
      <c r="D304" s="71">
        <v>430.1794453507341</v>
      </c>
      <c r="E304" s="73"/>
      <c r="F304" s="103" t="s">
        <v>2118</v>
      </c>
      <c r="G304" s="70"/>
      <c r="H304" s="51" t="s">
        <v>1012</v>
      </c>
      <c r="I304" s="75"/>
      <c r="J304" s="75"/>
      <c r="K304" s="51" t="s">
        <v>1012</v>
      </c>
      <c r="L304" s="78">
        <v>176.94824016563146</v>
      </c>
      <c r="M304" s="79">
        <v>314.76519775390625</v>
      </c>
      <c r="N304" s="79">
        <v>1862.5308837890625</v>
      </c>
      <c r="O304" s="80"/>
      <c r="P304" s="81"/>
      <c r="Q304" s="81"/>
      <c r="R304" s="89"/>
      <c r="S304" s="49">
        <v>1</v>
      </c>
      <c r="T304" s="49">
        <v>1</v>
      </c>
      <c r="U304" s="50">
        <v>0</v>
      </c>
      <c r="V304" s="50">
        <v>0</v>
      </c>
      <c r="W304" s="50">
        <v>0.002</v>
      </c>
      <c r="X304" s="50">
        <v>0.999999</v>
      </c>
      <c r="Y304" s="50">
        <v>0</v>
      </c>
      <c r="Z304" s="50" t="s">
        <v>2322</v>
      </c>
      <c r="AA304" s="76">
        <v>304</v>
      </c>
      <c r="AB304" s="76"/>
      <c r="AC304" s="77"/>
      <c r="AD304" s="83" t="s">
        <v>1824</v>
      </c>
      <c r="AE304" s="85" t="s">
        <v>1507</v>
      </c>
      <c r="AF304" s="83" t="s">
        <v>1012</v>
      </c>
      <c r="AG304" s="83" t="s">
        <v>716</v>
      </c>
      <c r="AH304" s="83"/>
      <c r="AI304" s="83" t="s">
        <v>2307</v>
      </c>
      <c r="AJ304" s="87">
        <v>43439.21219907407</v>
      </c>
      <c r="AK304" s="85" t="s">
        <v>2118</v>
      </c>
      <c r="AL304" s="85" t="s">
        <v>1507</v>
      </c>
      <c r="AM304" s="83">
        <v>1427</v>
      </c>
      <c r="AN304" s="83">
        <v>122</v>
      </c>
      <c r="AO304" s="83">
        <v>1243</v>
      </c>
      <c r="AP304" s="83"/>
      <c r="AQ304" s="83"/>
      <c r="AR304" s="83"/>
      <c r="AS304" s="83"/>
      <c r="AT304" s="83"/>
      <c r="AU304" s="83"/>
      <c r="AV304" s="83"/>
      <c r="AW304" s="83" t="str">
        <f>REPLACE(INDEX(GroupVertices[Group],MATCH(Vertices[[#This Row],[Vertex]],GroupVertices[Vertex],0)),1,1,"")</f>
        <v>1</v>
      </c>
      <c r="AX304" s="49">
        <v>0</v>
      </c>
      <c r="AY304" s="50">
        <v>0</v>
      </c>
      <c r="AZ304" s="49">
        <v>0</v>
      </c>
      <c r="BA304" s="50">
        <v>0</v>
      </c>
      <c r="BB304" s="49">
        <v>0</v>
      </c>
      <c r="BC304" s="50">
        <v>0</v>
      </c>
      <c r="BD304" s="49">
        <v>22</v>
      </c>
      <c r="BE304" s="50">
        <v>100</v>
      </c>
      <c r="BF304" s="49">
        <v>22</v>
      </c>
      <c r="BG304" s="49"/>
      <c r="BH304" s="49"/>
      <c r="BI304" s="49"/>
      <c r="BJ304" s="49"/>
      <c r="BK304" s="49" t="s">
        <v>3393</v>
      </c>
      <c r="BL304" s="49" t="s">
        <v>3393</v>
      </c>
      <c r="BM304" s="112" t="s">
        <v>3792</v>
      </c>
      <c r="BN304" s="112" t="s">
        <v>3792</v>
      </c>
      <c r="BO304" s="112" t="s">
        <v>4270</v>
      </c>
      <c r="BP304" s="112" t="s">
        <v>4270</v>
      </c>
      <c r="BQ304" s="2"/>
      <c r="BR304" s="3"/>
      <c r="BS304" s="3"/>
      <c r="BT304" s="3"/>
      <c r="BU304" s="3"/>
    </row>
    <row r="305" spans="1:73" ht="409.5">
      <c r="A305" s="69" t="s">
        <v>518</v>
      </c>
      <c r="B305" s="70"/>
      <c r="C305" s="70"/>
      <c r="D305" s="71">
        <v>230.66884176182708</v>
      </c>
      <c r="E305" s="73"/>
      <c r="F305" s="103" t="s">
        <v>2119</v>
      </c>
      <c r="G305" s="70"/>
      <c r="H305" s="51" t="s">
        <v>1013</v>
      </c>
      <c r="I305" s="75"/>
      <c r="J305" s="75"/>
      <c r="K305" s="51" t="s">
        <v>1013</v>
      </c>
      <c r="L305" s="78">
        <v>24.44313901569009</v>
      </c>
      <c r="M305" s="79">
        <v>5561.66845703125</v>
      </c>
      <c r="N305" s="79">
        <v>8136.46875</v>
      </c>
      <c r="O305" s="80"/>
      <c r="P305" s="81"/>
      <c r="Q305" s="81"/>
      <c r="R305" s="89"/>
      <c r="S305" s="49">
        <v>1</v>
      </c>
      <c r="T305" s="49">
        <v>1</v>
      </c>
      <c r="U305" s="50">
        <v>0</v>
      </c>
      <c r="V305" s="50">
        <v>0</v>
      </c>
      <c r="W305" s="50">
        <v>0.002</v>
      </c>
      <c r="X305" s="50">
        <v>0.999999</v>
      </c>
      <c r="Y305" s="50">
        <v>0</v>
      </c>
      <c r="Z305" s="50" t="s">
        <v>2322</v>
      </c>
      <c r="AA305" s="76">
        <v>305</v>
      </c>
      <c r="AB305" s="76"/>
      <c r="AC305" s="77"/>
      <c r="AD305" s="83" t="s">
        <v>1824</v>
      </c>
      <c r="AE305" s="85" t="s">
        <v>1508</v>
      </c>
      <c r="AF305" s="83" t="s">
        <v>1013</v>
      </c>
      <c r="AG305" s="83" t="s">
        <v>716</v>
      </c>
      <c r="AH305" s="83"/>
      <c r="AI305" s="83" t="s">
        <v>2307</v>
      </c>
      <c r="AJ305" s="87">
        <v>43439.31260416667</v>
      </c>
      <c r="AK305" s="85" t="s">
        <v>2119</v>
      </c>
      <c r="AL305" s="85" t="s">
        <v>1508</v>
      </c>
      <c r="AM305" s="83">
        <v>204</v>
      </c>
      <c r="AN305" s="83">
        <v>95</v>
      </c>
      <c r="AO305" s="83">
        <v>86</v>
      </c>
      <c r="AP305" s="83"/>
      <c r="AQ305" s="83"/>
      <c r="AR305" s="83"/>
      <c r="AS305" s="83"/>
      <c r="AT305" s="83"/>
      <c r="AU305" s="83"/>
      <c r="AV305" s="83"/>
      <c r="AW305" s="83" t="str">
        <f>REPLACE(INDEX(GroupVertices[Group],MATCH(Vertices[[#This Row],[Vertex]],GroupVertices[Vertex],0)),1,1,"")</f>
        <v>1</v>
      </c>
      <c r="AX305" s="49">
        <v>4</v>
      </c>
      <c r="AY305" s="50">
        <v>8</v>
      </c>
      <c r="AZ305" s="49">
        <v>1</v>
      </c>
      <c r="BA305" s="50">
        <v>2</v>
      </c>
      <c r="BB305" s="49">
        <v>0</v>
      </c>
      <c r="BC305" s="50">
        <v>0</v>
      </c>
      <c r="BD305" s="49">
        <v>45</v>
      </c>
      <c r="BE305" s="50">
        <v>90</v>
      </c>
      <c r="BF305" s="49">
        <v>50</v>
      </c>
      <c r="BG305" s="49"/>
      <c r="BH305" s="49"/>
      <c r="BI305" s="49"/>
      <c r="BJ305" s="49"/>
      <c r="BK305" s="49"/>
      <c r="BL305" s="49"/>
      <c r="BM305" s="112" t="s">
        <v>3806</v>
      </c>
      <c r="BN305" s="112" t="s">
        <v>3806</v>
      </c>
      <c r="BO305" s="112" t="s">
        <v>4284</v>
      </c>
      <c r="BP305" s="112" t="s">
        <v>4284</v>
      </c>
      <c r="BQ305" s="2"/>
      <c r="BR305" s="3"/>
      <c r="BS305" s="3"/>
      <c r="BT305" s="3"/>
      <c r="BU305" s="3"/>
    </row>
    <row r="306" spans="1:73" ht="409.5">
      <c r="A306" s="69" t="s">
        <v>519</v>
      </c>
      <c r="B306" s="70"/>
      <c r="C306" s="70"/>
      <c r="D306" s="71">
        <v>213.0505709624796</v>
      </c>
      <c r="E306" s="73"/>
      <c r="F306" s="103" t="s">
        <v>2120</v>
      </c>
      <c r="G306" s="70"/>
      <c r="H306" s="51" t="s">
        <v>1014</v>
      </c>
      <c r="I306" s="75"/>
      <c r="J306" s="75"/>
      <c r="K306" s="51" t="s">
        <v>1014</v>
      </c>
      <c r="L306" s="78">
        <v>10.975803836463868</v>
      </c>
      <c r="M306" s="79">
        <v>7435.56201171875</v>
      </c>
      <c r="N306" s="79">
        <v>9584.3017578125</v>
      </c>
      <c r="O306" s="80"/>
      <c r="P306" s="81"/>
      <c r="Q306" s="81"/>
      <c r="R306" s="89"/>
      <c r="S306" s="49">
        <v>1</v>
      </c>
      <c r="T306" s="49">
        <v>1</v>
      </c>
      <c r="U306" s="50">
        <v>0</v>
      </c>
      <c r="V306" s="50">
        <v>0</v>
      </c>
      <c r="W306" s="50">
        <v>0.002</v>
      </c>
      <c r="X306" s="50">
        <v>0.999999</v>
      </c>
      <c r="Y306" s="50">
        <v>0</v>
      </c>
      <c r="Z306" s="50" t="s">
        <v>2322</v>
      </c>
      <c r="AA306" s="76">
        <v>306</v>
      </c>
      <c r="AB306" s="76"/>
      <c r="AC306" s="77"/>
      <c r="AD306" s="83" t="s">
        <v>1824</v>
      </c>
      <c r="AE306" s="85" t="s">
        <v>1509</v>
      </c>
      <c r="AF306" s="83" t="s">
        <v>1014</v>
      </c>
      <c r="AG306" s="83" t="s">
        <v>716</v>
      </c>
      <c r="AH306" s="83"/>
      <c r="AI306" s="83" t="s">
        <v>2307</v>
      </c>
      <c r="AJ306" s="87">
        <v>43439.31260416667</v>
      </c>
      <c r="AK306" s="85" t="s">
        <v>2120</v>
      </c>
      <c r="AL306" s="85" t="s">
        <v>1509</v>
      </c>
      <c r="AM306" s="83">
        <v>96</v>
      </c>
      <c r="AN306" s="83">
        <v>64</v>
      </c>
      <c r="AO306" s="83">
        <v>25</v>
      </c>
      <c r="AP306" s="83"/>
      <c r="AQ306" s="83"/>
      <c r="AR306" s="83"/>
      <c r="AS306" s="83"/>
      <c r="AT306" s="83"/>
      <c r="AU306" s="83"/>
      <c r="AV306" s="83"/>
      <c r="AW306" s="83" t="str">
        <f>REPLACE(INDEX(GroupVertices[Group],MATCH(Vertices[[#This Row],[Vertex]],GroupVertices[Vertex],0)),1,1,"")</f>
        <v>1</v>
      </c>
      <c r="AX306" s="49">
        <v>4</v>
      </c>
      <c r="AY306" s="50">
        <v>7.547169811320755</v>
      </c>
      <c r="AZ306" s="49">
        <v>1</v>
      </c>
      <c r="BA306" s="50">
        <v>1.8867924528301887</v>
      </c>
      <c r="BB306" s="49">
        <v>0</v>
      </c>
      <c r="BC306" s="50">
        <v>0</v>
      </c>
      <c r="BD306" s="49">
        <v>48</v>
      </c>
      <c r="BE306" s="50">
        <v>90.56603773584905</v>
      </c>
      <c r="BF306" s="49">
        <v>53</v>
      </c>
      <c r="BG306" s="49"/>
      <c r="BH306" s="49"/>
      <c r="BI306" s="49"/>
      <c r="BJ306" s="49"/>
      <c r="BK306" s="49"/>
      <c r="BL306" s="49"/>
      <c r="BM306" s="112" t="s">
        <v>3806</v>
      </c>
      <c r="BN306" s="112" t="s">
        <v>3806</v>
      </c>
      <c r="BO306" s="112" t="s">
        <v>4284</v>
      </c>
      <c r="BP306" s="112" t="s">
        <v>4284</v>
      </c>
      <c r="BQ306" s="2"/>
      <c r="BR306" s="3"/>
      <c r="BS306" s="3"/>
      <c r="BT306" s="3"/>
      <c r="BU306" s="3"/>
    </row>
    <row r="307" spans="1:73" ht="15">
      <c r="A307" s="69" t="s">
        <v>520</v>
      </c>
      <c r="B307" s="70"/>
      <c r="C307" s="70"/>
      <c r="D307" s="71">
        <v>234.58401305057095</v>
      </c>
      <c r="E307" s="73"/>
      <c r="F307" s="103" t="s">
        <v>2121</v>
      </c>
      <c r="G307" s="70"/>
      <c r="H307" s="74"/>
      <c r="I307" s="75"/>
      <c r="J307" s="75"/>
      <c r="K307" s="74"/>
      <c r="L307" s="78">
        <v>27.43588016662925</v>
      </c>
      <c r="M307" s="79">
        <v>5186.88916015625</v>
      </c>
      <c r="N307" s="79">
        <v>7653.85888671875</v>
      </c>
      <c r="O307" s="80"/>
      <c r="P307" s="81"/>
      <c r="Q307" s="81"/>
      <c r="R307" s="89"/>
      <c r="S307" s="49">
        <v>1</v>
      </c>
      <c r="T307" s="49">
        <v>1</v>
      </c>
      <c r="U307" s="50">
        <v>0</v>
      </c>
      <c r="V307" s="50">
        <v>0</v>
      </c>
      <c r="W307" s="50">
        <v>0.002</v>
      </c>
      <c r="X307" s="50">
        <v>0.999999</v>
      </c>
      <c r="Y307" s="50">
        <v>0</v>
      </c>
      <c r="Z307" s="50" t="s">
        <v>2322</v>
      </c>
      <c r="AA307" s="76">
        <v>307</v>
      </c>
      <c r="AB307" s="76"/>
      <c r="AC307" s="77"/>
      <c r="AD307" s="83" t="s">
        <v>1824</v>
      </c>
      <c r="AE307" s="85" t="s">
        <v>1510</v>
      </c>
      <c r="AF307" s="83"/>
      <c r="AG307" s="83" t="s">
        <v>716</v>
      </c>
      <c r="AH307" s="83"/>
      <c r="AI307" s="83" t="s">
        <v>2307</v>
      </c>
      <c r="AJ307" s="87">
        <v>43439.3403587963</v>
      </c>
      <c r="AK307" s="85" t="s">
        <v>2121</v>
      </c>
      <c r="AL307" s="85" t="s">
        <v>1510</v>
      </c>
      <c r="AM307" s="83">
        <v>228</v>
      </c>
      <c r="AN307" s="83">
        <v>16</v>
      </c>
      <c r="AO307" s="83">
        <v>40</v>
      </c>
      <c r="AP307" s="83"/>
      <c r="AQ307" s="83"/>
      <c r="AR307" s="83"/>
      <c r="AS307" s="83"/>
      <c r="AT307" s="83"/>
      <c r="AU307" s="83"/>
      <c r="AV307" s="83"/>
      <c r="AW307" s="83" t="str">
        <f>REPLACE(INDEX(GroupVertices[Group],MATCH(Vertices[[#This Row],[Vertex]],GroupVertices[Vertex],0)),1,1,"")</f>
        <v>1</v>
      </c>
      <c r="AX307" s="49"/>
      <c r="AY307" s="50"/>
      <c r="AZ307" s="49"/>
      <c r="BA307" s="50"/>
      <c r="BB307" s="49"/>
      <c r="BC307" s="50"/>
      <c r="BD307" s="49"/>
      <c r="BE307" s="50"/>
      <c r="BF307" s="49"/>
      <c r="BG307" s="49"/>
      <c r="BH307" s="49"/>
      <c r="BI307" s="49"/>
      <c r="BJ307" s="49"/>
      <c r="BK307" s="49"/>
      <c r="BL307" s="49"/>
      <c r="BM307" s="112" t="s">
        <v>2306</v>
      </c>
      <c r="BN307" s="112" t="s">
        <v>2306</v>
      </c>
      <c r="BO307" s="112" t="s">
        <v>2306</v>
      </c>
      <c r="BP307" s="112" t="s">
        <v>2306</v>
      </c>
      <c r="BQ307" s="2"/>
      <c r="BR307" s="3"/>
      <c r="BS307" s="3"/>
      <c r="BT307" s="3"/>
      <c r="BU307" s="3"/>
    </row>
    <row r="308" spans="1:73" ht="409.5">
      <c r="A308" s="69" t="s">
        <v>521</v>
      </c>
      <c r="B308" s="70"/>
      <c r="C308" s="70"/>
      <c r="D308" s="71">
        <v>227.2430668841762</v>
      </c>
      <c r="E308" s="73"/>
      <c r="F308" s="103" t="s">
        <v>2122</v>
      </c>
      <c r="G308" s="70"/>
      <c r="H308" s="51" t="s">
        <v>1015</v>
      </c>
      <c r="I308" s="75"/>
      <c r="J308" s="75"/>
      <c r="K308" s="51" t="s">
        <v>1015</v>
      </c>
      <c r="L308" s="78">
        <v>21.824490508618325</v>
      </c>
      <c r="M308" s="79">
        <v>7810.3408203125</v>
      </c>
      <c r="N308" s="79">
        <v>8619.080078125</v>
      </c>
      <c r="O308" s="80"/>
      <c r="P308" s="81"/>
      <c r="Q308" s="81"/>
      <c r="R308" s="89"/>
      <c r="S308" s="49">
        <v>1</v>
      </c>
      <c r="T308" s="49">
        <v>1</v>
      </c>
      <c r="U308" s="50">
        <v>0</v>
      </c>
      <c r="V308" s="50">
        <v>0</v>
      </c>
      <c r="W308" s="50">
        <v>0.002</v>
      </c>
      <c r="X308" s="50">
        <v>0.999999</v>
      </c>
      <c r="Y308" s="50">
        <v>0</v>
      </c>
      <c r="Z308" s="50" t="s">
        <v>2322</v>
      </c>
      <c r="AA308" s="76">
        <v>308</v>
      </c>
      <c r="AB308" s="76"/>
      <c r="AC308" s="77"/>
      <c r="AD308" s="83" t="s">
        <v>1824</v>
      </c>
      <c r="AE308" s="85" t="s">
        <v>1511</v>
      </c>
      <c r="AF308" s="83" t="s">
        <v>1015</v>
      </c>
      <c r="AG308" s="83" t="s">
        <v>716</v>
      </c>
      <c r="AH308" s="83"/>
      <c r="AI308" s="83" t="s">
        <v>2307</v>
      </c>
      <c r="AJ308" s="87">
        <v>43439.41805555556</v>
      </c>
      <c r="AK308" s="85" t="s">
        <v>2122</v>
      </c>
      <c r="AL308" s="85" t="s">
        <v>1511</v>
      </c>
      <c r="AM308" s="83">
        <v>183</v>
      </c>
      <c r="AN308" s="83">
        <v>1</v>
      </c>
      <c r="AO308" s="83">
        <v>128</v>
      </c>
      <c r="AP308" s="83"/>
      <c r="AQ308" s="83"/>
      <c r="AR308" s="83"/>
      <c r="AS308" s="83"/>
      <c r="AT308" s="83"/>
      <c r="AU308" s="83"/>
      <c r="AV308" s="83"/>
      <c r="AW308" s="83" t="str">
        <f>REPLACE(INDEX(GroupVertices[Group],MATCH(Vertices[[#This Row],[Vertex]],GroupVertices[Vertex],0)),1,1,"")</f>
        <v>1</v>
      </c>
      <c r="AX308" s="49">
        <v>1</v>
      </c>
      <c r="AY308" s="50">
        <v>3.125</v>
      </c>
      <c r="AZ308" s="49">
        <v>2</v>
      </c>
      <c r="BA308" s="50">
        <v>6.25</v>
      </c>
      <c r="BB308" s="49">
        <v>0</v>
      </c>
      <c r="BC308" s="50">
        <v>0</v>
      </c>
      <c r="BD308" s="49">
        <v>29</v>
      </c>
      <c r="BE308" s="50">
        <v>90.625</v>
      </c>
      <c r="BF308" s="49">
        <v>32</v>
      </c>
      <c r="BG308" s="49"/>
      <c r="BH308" s="49"/>
      <c r="BI308" s="49"/>
      <c r="BJ308" s="49"/>
      <c r="BK308" s="49"/>
      <c r="BL308" s="49"/>
      <c r="BM308" s="112" t="s">
        <v>3807</v>
      </c>
      <c r="BN308" s="112" t="s">
        <v>3807</v>
      </c>
      <c r="BO308" s="112" t="s">
        <v>4285</v>
      </c>
      <c r="BP308" s="112" t="s">
        <v>4285</v>
      </c>
      <c r="BQ308" s="2"/>
      <c r="BR308" s="3"/>
      <c r="BS308" s="3"/>
      <c r="BT308" s="3"/>
      <c r="BU308" s="3"/>
    </row>
    <row r="309" spans="1:73" ht="15">
      <c r="A309" s="69" t="s">
        <v>522</v>
      </c>
      <c r="B309" s="70"/>
      <c r="C309" s="70"/>
      <c r="D309" s="71">
        <v>231.32137030995105</v>
      </c>
      <c r="E309" s="73"/>
      <c r="F309" s="103" t="s">
        <v>2123</v>
      </c>
      <c r="G309" s="70"/>
      <c r="H309" s="74"/>
      <c r="I309" s="75"/>
      <c r="J309" s="75"/>
      <c r="K309" s="74"/>
      <c r="L309" s="78">
        <v>24.941929207513283</v>
      </c>
      <c r="M309" s="79">
        <v>8185.11962890625</v>
      </c>
      <c r="N309" s="79">
        <v>8136.46875</v>
      </c>
      <c r="O309" s="80"/>
      <c r="P309" s="81"/>
      <c r="Q309" s="81"/>
      <c r="R309" s="89"/>
      <c r="S309" s="49">
        <v>1</v>
      </c>
      <c r="T309" s="49">
        <v>1</v>
      </c>
      <c r="U309" s="50">
        <v>0</v>
      </c>
      <c r="V309" s="50">
        <v>0</v>
      </c>
      <c r="W309" s="50">
        <v>0.002</v>
      </c>
      <c r="X309" s="50">
        <v>0.999999</v>
      </c>
      <c r="Y309" s="50">
        <v>0</v>
      </c>
      <c r="Z309" s="50" t="s">
        <v>2322</v>
      </c>
      <c r="AA309" s="76">
        <v>309</v>
      </c>
      <c r="AB309" s="76"/>
      <c r="AC309" s="77"/>
      <c r="AD309" s="83" t="s">
        <v>1824</v>
      </c>
      <c r="AE309" s="85" t="s">
        <v>1512</v>
      </c>
      <c r="AF309" s="83"/>
      <c r="AG309" s="83" t="s">
        <v>716</v>
      </c>
      <c r="AH309" s="83"/>
      <c r="AI309" s="83" t="s">
        <v>2307</v>
      </c>
      <c r="AJ309" s="87">
        <v>43439.85912037037</v>
      </c>
      <c r="AK309" s="85" t="s">
        <v>2123</v>
      </c>
      <c r="AL309" s="85" t="s">
        <v>1512</v>
      </c>
      <c r="AM309" s="83">
        <v>208</v>
      </c>
      <c r="AN309" s="83">
        <v>7</v>
      </c>
      <c r="AO309" s="83">
        <v>25</v>
      </c>
      <c r="AP309" s="83"/>
      <c r="AQ309" s="83"/>
      <c r="AR309" s="83"/>
      <c r="AS309" s="83"/>
      <c r="AT309" s="83"/>
      <c r="AU309" s="83"/>
      <c r="AV309" s="83"/>
      <c r="AW309" s="83" t="str">
        <f>REPLACE(INDEX(GroupVertices[Group],MATCH(Vertices[[#This Row],[Vertex]],GroupVertices[Vertex],0)),1,1,"")</f>
        <v>1</v>
      </c>
      <c r="AX309" s="49"/>
      <c r="AY309" s="50"/>
      <c r="AZ309" s="49"/>
      <c r="BA309" s="50"/>
      <c r="BB309" s="49"/>
      <c r="BC309" s="50"/>
      <c r="BD309" s="49"/>
      <c r="BE309" s="50"/>
      <c r="BF309" s="49"/>
      <c r="BG309" s="49"/>
      <c r="BH309" s="49"/>
      <c r="BI309" s="49"/>
      <c r="BJ309" s="49"/>
      <c r="BK309" s="49"/>
      <c r="BL309" s="49"/>
      <c r="BM309" s="112" t="s">
        <v>2306</v>
      </c>
      <c r="BN309" s="112" t="s">
        <v>2306</v>
      </c>
      <c r="BO309" s="112" t="s">
        <v>2306</v>
      </c>
      <c r="BP309" s="112" t="s">
        <v>2306</v>
      </c>
      <c r="BQ309" s="2"/>
      <c r="BR309" s="3"/>
      <c r="BS309" s="3"/>
      <c r="BT309" s="3"/>
      <c r="BU309" s="3"/>
    </row>
    <row r="310" spans="1:73" ht="15">
      <c r="A310" s="69" t="s">
        <v>523</v>
      </c>
      <c r="B310" s="70"/>
      <c r="C310" s="70"/>
      <c r="D310" s="71">
        <v>239.15171288743883</v>
      </c>
      <c r="E310" s="73"/>
      <c r="F310" s="103" t="s">
        <v>2124</v>
      </c>
      <c r="G310" s="70"/>
      <c r="H310" s="74" t="s">
        <v>1016</v>
      </c>
      <c r="I310" s="75"/>
      <c r="J310" s="75"/>
      <c r="K310" s="74" t="s">
        <v>1016</v>
      </c>
      <c r="L310" s="78">
        <v>30.927411509391604</v>
      </c>
      <c r="M310" s="79">
        <v>1813.8802490234375</v>
      </c>
      <c r="N310" s="79">
        <v>7171.248046875</v>
      </c>
      <c r="O310" s="80"/>
      <c r="P310" s="81"/>
      <c r="Q310" s="81"/>
      <c r="R310" s="89"/>
      <c r="S310" s="49">
        <v>1</v>
      </c>
      <c r="T310" s="49">
        <v>1</v>
      </c>
      <c r="U310" s="50">
        <v>0</v>
      </c>
      <c r="V310" s="50">
        <v>0</v>
      </c>
      <c r="W310" s="50">
        <v>0.002</v>
      </c>
      <c r="X310" s="50">
        <v>0.999999</v>
      </c>
      <c r="Y310" s="50">
        <v>0</v>
      </c>
      <c r="Z310" s="50" t="s">
        <v>2322</v>
      </c>
      <c r="AA310" s="76">
        <v>310</v>
      </c>
      <c r="AB310" s="76"/>
      <c r="AC310" s="77"/>
      <c r="AD310" s="83" t="s">
        <v>1824</v>
      </c>
      <c r="AE310" s="85" t="s">
        <v>1513</v>
      </c>
      <c r="AF310" s="83" t="s">
        <v>1016</v>
      </c>
      <c r="AG310" s="83" t="s">
        <v>716</v>
      </c>
      <c r="AH310" s="83"/>
      <c r="AI310" s="83" t="s">
        <v>2307</v>
      </c>
      <c r="AJ310" s="87">
        <v>43439.93173611111</v>
      </c>
      <c r="AK310" s="85" t="s">
        <v>2124</v>
      </c>
      <c r="AL310" s="85" t="s">
        <v>1513</v>
      </c>
      <c r="AM310" s="83">
        <v>256</v>
      </c>
      <c r="AN310" s="83">
        <v>71</v>
      </c>
      <c r="AO310" s="83">
        <v>176</v>
      </c>
      <c r="AP310" s="83"/>
      <c r="AQ310" s="83"/>
      <c r="AR310" s="83"/>
      <c r="AS310" s="83"/>
      <c r="AT310" s="83"/>
      <c r="AU310" s="83"/>
      <c r="AV310" s="83"/>
      <c r="AW310" s="83" t="str">
        <f>REPLACE(INDEX(GroupVertices[Group],MATCH(Vertices[[#This Row],[Vertex]],GroupVertices[Vertex],0)),1,1,"")</f>
        <v>1</v>
      </c>
      <c r="AX310" s="49">
        <v>1</v>
      </c>
      <c r="AY310" s="50">
        <v>9.090909090909092</v>
      </c>
      <c r="AZ310" s="49">
        <v>1</v>
      </c>
      <c r="BA310" s="50">
        <v>9.090909090909092</v>
      </c>
      <c r="BB310" s="49">
        <v>0</v>
      </c>
      <c r="BC310" s="50">
        <v>0</v>
      </c>
      <c r="BD310" s="49">
        <v>9</v>
      </c>
      <c r="BE310" s="50">
        <v>81.81818181818181</v>
      </c>
      <c r="BF310" s="49">
        <v>11</v>
      </c>
      <c r="BG310" s="49"/>
      <c r="BH310" s="49"/>
      <c r="BI310" s="49"/>
      <c r="BJ310" s="49"/>
      <c r="BK310" s="49"/>
      <c r="BL310" s="49"/>
      <c r="BM310" s="112" t="s">
        <v>3808</v>
      </c>
      <c r="BN310" s="112" t="s">
        <v>3808</v>
      </c>
      <c r="BO310" s="112" t="s">
        <v>4286</v>
      </c>
      <c r="BP310" s="112" t="s">
        <v>4286</v>
      </c>
      <c r="BQ310" s="2"/>
      <c r="BR310" s="3"/>
      <c r="BS310" s="3"/>
      <c r="BT310" s="3"/>
      <c r="BU310" s="3"/>
    </row>
    <row r="311" spans="1:73" ht="15">
      <c r="A311" s="69" t="s">
        <v>524</v>
      </c>
      <c r="B311" s="70"/>
      <c r="C311" s="70"/>
      <c r="D311" s="71">
        <v>315.49755301794454</v>
      </c>
      <c r="E311" s="73"/>
      <c r="F311" s="103" t="s">
        <v>2125</v>
      </c>
      <c r="G311" s="70"/>
      <c r="H311" s="74" t="s">
        <v>1017</v>
      </c>
      <c r="I311" s="75"/>
      <c r="J311" s="75"/>
      <c r="K311" s="74" t="s">
        <v>1017</v>
      </c>
      <c r="L311" s="78">
        <v>89.28586395270523</v>
      </c>
      <c r="M311" s="79">
        <v>689.5440063476562</v>
      </c>
      <c r="N311" s="79">
        <v>3310.36279296875</v>
      </c>
      <c r="O311" s="80"/>
      <c r="P311" s="81"/>
      <c r="Q311" s="81"/>
      <c r="R311" s="89"/>
      <c r="S311" s="49">
        <v>1</v>
      </c>
      <c r="T311" s="49">
        <v>1</v>
      </c>
      <c r="U311" s="50">
        <v>0</v>
      </c>
      <c r="V311" s="50">
        <v>0</v>
      </c>
      <c r="W311" s="50">
        <v>0.002</v>
      </c>
      <c r="X311" s="50">
        <v>0.999999</v>
      </c>
      <c r="Y311" s="50">
        <v>0</v>
      </c>
      <c r="Z311" s="50" t="s">
        <v>2322</v>
      </c>
      <c r="AA311" s="76">
        <v>311</v>
      </c>
      <c r="AB311" s="76"/>
      <c r="AC311" s="77"/>
      <c r="AD311" s="83" t="s">
        <v>1824</v>
      </c>
      <c r="AE311" s="85" t="s">
        <v>1514</v>
      </c>
      <c r="AF311" s="83" t="s">
        <v>1017</v>
      </c>
      <c r="AG311" s="83" t="s">
        <v>716</v>
      </c>
      <c r="AH311" s="83"/>
      <c r="AI311" s="83" t="s">
        <v>2307</v>
      </c>
      <c r="AJ311" s="87">
        <v>43440.16667824074</v>
      </c>
      <c r="AK311" s="85" t="s">
        <v>2125</v>
      </c>
      <c r="AL311" s="85" t="s">
        <v>1514</v>
      </c>
      <c r="AM311" s="83">
        <v>724</v>
      </c>
      <c r="AN311" s="83">
        <v>14</v>
      </c>
      <c r="AO311" s="83">
        <v>120</v>
      </c>
      <c r="AP311" s="83"/>
      <c r="AQ311" s="83"/>
      <c r="AR311" s="83"/>
      <c r="AS311" s="83"/>
      <c r="AT311" s="83"/>
      <c r="AU311" s="83"/>
      <c r="AV311" s="83"/>
      <c r="AW311" s="83" t="str">
        <f>REPLACE(INDEX(GroupVertices[Group],MATCH(Vertices[[#This Row],[Vertex]],GroupVertices[Vertex],0)),1,1,"")</f>
        <v>1</v>
      </c>
      <c r="AX311" s="49">
        <v>1</v>
      </c>
      <c r="AY311" s="50">
        <v>6.25</v>
      </c>
      <c r="AZ311" s="49">
        <v>0</v>
      </c>
      <c r="BA311" s="50">
        <v>0</v>
      </c>
      <c r="BB311" s="49">
        <v>0</v>
      </c>
      <c r="BC311" s="50">
        <v>0</v>
      </c>
      <c r="BD311" s="49">
        <v>15</v>
      </c>
      <c r="BE311" s="50">
        <v>93.75</v>
      </c>
      <c r="BF311" s="49">
        <v>16</v>
      </c>
      <c r="BG311" s="49"/>
      <c r="BH311" s="49"/>
      <c r="BI311" s="49"/>
      <c r="BJ311" s="49"/>
      <c r="BK311" s="49"/>
      <c r="BL311" s="49"/>
      <c r="BM311" s="112" t="s">
        <v>3809</v>
      </c>
      <c r="BN311" s="112" t="s">
        <v>3809</v>
      </c>
      <c r="BO311" s="112" t="s">
        <v>4287</v>
      </c>
      <c r="BP311" s="112" t="s">
        <v>4287</v>
      </c>
      <c r="BQ311" s="2"/>
      <c r="BR311" s="3"/>
      <c r="BS311" s="3"/>
      <c r="BT311" s="3"/>
      <c r="BU311" s="3"/>
    </row>
    <row r="312" spans="1:73" ht="345">
      <c r="A312" s="69" t="s">
        <v>525</v>
      </c>
      <c r="B312" s="70"/>
      <c r="C312" s="70"/>
      <c r="D312" s="71">
        <v>222.83849918433933</v>
      </c>
      <c r="E312" s="73"/>
      <c r="F312" s="103" t="s">
        <v>2126</v>
      </c>
      <c r="G312" s="70"/>
      <c r="H312" s="51" t="s">
        <v>1018</v>
      </c>
      <c r="I312" s="75"/>
      <c r="J312" s="75"/>
      <c r="K312" s="51" t="s">
        <v>1018</v>
      </c>
      <c r="L312" s="78">
        <v>18.45765671381177</v>
      </c>
      <c r="M312" s="79">
        <v>9684.234375</v>
      </c>
      <c r="N312" s="79">
        <v>9101.69140625</v>
      </c>
      <c r="O312" s="80"/>
      <c r="P312" s="81"/>
      <c r="Q312" s="81"/>
      <c r="R312" s="89"/>
      <c r="S312" s="49">
        <v>1</v>
      </c>
      <c r="T312" s="49">
        <v>1</v>
      </c>
      <c r="U312" s="50">
        <v>0</v>
      </c>
      <c r="V312" s="50">
        <v>0</v>
      </c>
      <c r="W312" s="50">
        <v>0.002</v>
      </c>
      <c r="X312" s="50">
        <v>0.999999</v>
      </c>
      <c r="Y312" s="50">
        <v>0</v>
      </c>
      <c r="Z312" s="50" t="s">
        <v>2322</v>
      </c>
      <c r="AA312" s="76">
        <v>312</v>
      </c>
      <c r="AB312" s="76"/>
      <c r="AC312" s="77"/>
      <c r="AD312" s="83" t="s">
        <v>1824</v>
      </c>
      <c r="AE312" s="85" t="s">
        <v>1515</v>
      </c>
      <c r="AF312" s="83" t="s">
        <v>1018</v>
      </c>
      <c r="AG312" s="83" t="s">
        <v>716</v>
      </c>
      <c r="AH312" s="83"/>
      <c r="AI312" s="83" t="s">
        <v>2307</v>
      </c>
      <c r="AJ312" s="87">
        <v>43440.45694444444</v>
      </c>
      <c r="AK312" s="85" t="s">
        <v>2126</v>
      </c>
      <c r="AL312" s="85" t="s">
        <v>1515</v>
      </c>
      <c r="AM312" s="83">
        <v>156</v>
      </c>
      <c r="AN312" s="83">
        <v>12</v>
      </c>
      <c r="AO312" s="83">
        <v>72</v>
      </c>
      <c r="AP312" s="83"/>
      <c r="AQ312" s="83"/>
      <c r="AR312" s="83"/>
      <c r="AS312" s="83"/>
      <c r="AT312" s="83"/>
      <c r="AU312" s="83"/>
      <c r="AV312" s="83"/>
      <c r="AW312" s="83" t="str">
        <f>REPLACE(INDEX(GroupVertices[Group],MATCH(Vertices[[#This Row],[Vertex]],GroupVertices[Vertex],0)),1,1,"")</f>
        <v>1</v>
      </c>
      <c r="AX312" s="49">
        <v>0</v>
      </c>
      <c r="AY312" s="50">
        <v>0</v>
      </c>
      <c r="AZ312" s="49">
        <v>3</v>
      </c>
      <c r="BA312" s="50">
        <v>13.043478260869565</v>
      </c>
      <c r="BB312" s="49">
        <v>0</v>
      </c>
      <c r="BC312" s="50">
        <v>0</v>
      </c>
      <c r="BD312" s="49">
        <v>20</v>
      </c>
      <c r="BE312" s="50">
        <v>86.95652173913044</v>
      </c>
      <c r="BF312" s="49">
        <v>23</v>
      </c>
      <c r="BG312" s="49"/>
      <c r="BH312" s="49"/>
      <c r="BI312" s="49"/>
      <c r="BJ312" s="49"/>
      <c r="BK312" s="49"/>
      <c r="BL312" s="49"/>
      <c r="BM312" s="112" t="s">
        <v>3810</v>
      </c>
      <c r="BN312" s="112" t="s">
        <v>3810</v>
      </c>
      <c r="BO312" s="112" t="s">
        <v>4288</v>
      </c>
      <c r="BP312" s="112" t="s">
        <v>4288</v>
      </c>
      <c r="BQ312" s="2"/>
      <c r="BR312" s="3"/>
      <c r="BS312" s="3"/>
      <c r="BT312" s="3"/>
      <c r="BU312" s="3"/>
    </row>
    <row r="313" spans="1:73" ht="15">
      <c r="A313" s="69" t="s">
        <v>526</v>
      </c>
      <c r="B313" s="70"/>
      <c r="C313" s="70"/>
      <c r="D313" s="71">
        <v>359.38009787928223</v>
      </c>
      <c r="E313" s="73"/>
      <c r="F313" s="103" t="s">
        <v>2127</v>
      </c>
      <c r="G313" s="70"/>
      <c r="H313" s="74" t="s">
        <v>1019</v>
      </c>
      <c r="I313" s="75"/>
      <c r="J313" s="75"/>
      <c r="K313" s="74" t="s">
        <v>1019</v>
      </c>
      <c r="L313" s="78">
        <v>122.829504352815</v>
      </c>
      <c r="M313" s="79">
        <v>5936.44677734375</v>
      </c>
      <c r="N313" s="79">
        <v>2827.751953125</v>
      </c>
      <c r="O313" s="80"/>
      <c r="P313" s="81"/>
      <c r="Q313" s="81"/>
      <c r="R313" s="89"/>
      <c r="S313" s="49">
        <v>1</v>
      </c>
      <c r="T313" s="49">
        <v>1</v>
      </c>
      <c r="U313" s="50">
        <v>0</v>
      </c>
      <c r="V313" s="50">
        <v>0</v>
      </c>
      <c r="W313" s="50">
        <v>0.002</v>
      </c>
      <c r="X313" s="50">
        <v>0.999999</v>
      </c>
      <c r="Y313" s="50">
        <v>0</v>
      </c>
      <c r="Z313" s="50" t="s">
        <v>2322</v>
      </c>
      <c r="AA313" s="76">
        <v>313</v>
      </c>
      <c r="AB313" s="76"/>
      <c r="AC313" s="77"/>
      <c r="AD313" s="83" t="s">
        <v>1824</v>
      </c>
      <c r="AE313" s="85" t="s">
        <v>1516</v>
      </c>
      <c r="AF313" s="83" t="s">
        <v>1019</v>
      </c>
      <c r="AG313" s="83" t="s">
        <v>716</v>
      </c>
      <c r="AH313" s="83"/>
      <c r="AI313" s="83" t="s">
        <v>2307</v>
      </c>
      <c r="AJ313" s="87">
        <v>43440.80380787037</v>
      </c>
      <c r="AK313" s="85" t="s">
        <v>2127</v>
      </c>
      <c r="AL313" s="85" t="s">
        <v>1516</v>
      </c>
      <c r="AM313" s="83">
        <v>993</v>
      </c>
      <c r="AN313" s="83">
        <v>116</v>
      </c>
      <c r="AO313" s="83">
        <v>1705</v>
      </c>
      <c r="AP313" s="83"/>
      <c r="AQ313" s="83"/>
      <c r="AR313" s="83"/>
      <c r="AS313" s="83"/>
      <c r="AT313" s="83"/>
      <c r="AU313" s="83"/>
      <c r="AV313" s="83"/>
      <c r="AW313" s="83" t="str">
        <f>REPLACE(INDEX(GroupVertices[Group],MATCH(Vertices[[#This Row],[Vertex]],GroupVertices[Vertex],0)),1,1,"")</f>
        <v>1</v>
      </c>
      <c r="AX313" s="49">
        <v>0</v>
      </c>
      <c r="AY313" s="50">
        <v>0</v>
      </c>
      <c r="AZ313" s="49">
        <v>0</v>
      </c>
      <c r="BA313" s="50">
        <v>0</v>
      </c>
      <c r="BB313" s="49">
        <v>0</v>
      </c>
      <c r="BC313" s="50">
        <v>0</v>
      </c>
      <c r="BD313" s="49">
        <v>9</v>
      </c>
      <c r="BE313" s="50">
        <v>100</v>
      </c>
      <c r="BF313" s="49">
        <v>9</v>
      </c>
      <c r="BG313" s="49"/>
      <c r="BH313" s="49"/>
      <c r="BI313" s="49"/>
      <c r="BJ313" s="49"/>
      <c r="BK313" s="49"/>
      <c r="BL313" s="49"/>
      <c r="BM313" s="112" t="s">
        <v>3811</v>
      </c>
      <c r="BN313" s="112" t="s">
        <v>3811</v>
      </c>
      <c r="BO313" s="112" t="s">
        <v>4289</v>
      </c>
      <c r="BP313" s="112" t="s">
        <v>4289</v>
      </c>
      <c r="BQ313" s="2"/>
      <c r="BR313" s="3"/>
      <c r="BS313" s="3"/>
      <c r="BT313" s="3"/>
      <c r="BU313" s="3"/>
    </row>
    <row r="314" spans="1:73" ht="15">
      <c r="A314" s="69" t="s">
        <v>527</v>
      </c>
      <c r="B314" s="70"/>
      <c r="C314" s="70"/>
      <c r="D314" s="71">
        <v>292.00652528548125</v>
      </c>
      <c r="E314" s="73"/>
      <c r="F314" s="103" t="s">
        <v>2128</v>
      </c>
      <c r="G314" s="70"/>
      <c r="H314" s="74" t="s">
        <v>1020</v>
      </c>
      <c r="I314" s="75"/>
      <c r="J314" s="75"/>
      <c r="K314" s="74" t="s">
        <v>1020</v>
      </c>
      <c r="L314" s="78">
        <v>71.32941704707027</v>
      </c>
      <c r="M314" s="79">
        <v>6686.0048828125</v>
      </c>
      <c r="N314" s="79">
        <v>4275.583984375</v>
      </c>
      <c r="O314" s="80"/>
      <c r="P314" s="81"/>
      <c r="Q314" s="81"/>
      <c r="R314" s="89"/>
      <c r="S314" s="49">
        <v>1</v>
      </c>
      <c r="T314" s="49">
        <v>1</v>
      </c>
      <c r="U314" s="50">
        <v>0</v>
      </c>
      <c r="V314" s="50">
        <v>0</v>
      </c>
      <c r="W314" s="50">
        <v>0.002</v>
      </c>
      <c r="X314" s="50">
        <v>0.999999</v>
      </c>
      <c r="Y314" s="50">
        <v>0</v>
      </c>
      <c r="Z314" s="50" t="s">
        <v>2322</v>
      </c>
      <c r="AA314" s="76">
        <v>314</v>
      </c>
      <c r="AB314" s="76"/>
      <c r="AC314" s="77"/>
      <c r="AD314" s="83" t="s">
        <v>1824</v>
      </c>
      <c r="AE314" s="85" t="s">
        <v>1517</v>
      </c>
      <c r="AF314" s="83" t="s">
        <v>1020</v>
      </c>
      <c r="AG314" s="83" t="s">
        <v>716</v>
      </c>
      <c r="AH314" s="83"/>
      <c r="AI314" s="83" t="s">
        <v>2307</v>
      </c>
      <c r="AJ314" s="87">
        <v>43440.958333333336</v>
      </c>
      <c r="AK314" s="85" t="s">
        <v>2128</v>
      </c>
      <c r="AL314" s="85" t="s">
        <v>1517</v>
      </c>
      <c r="AM314" s="83">
        <v>580</v>
      </c>
      <c r="AN314" s="83">
        <v>78</v>
      </c>
      <c r="AO314" s="83">
        <v>980</v>
      </c>
      <c r="AP314" s="83"/>
      <c r="AQ314" s="83"/>
      <c r="AR314" s="83"/>
      <c r="AS314" s="83"/>
      <c r="AT314" s="83"/>
      <c r="AU314" s="83"/>
      <c r="AV314" s="83"/>
      <c r="AW314" s="83" t="str">
        <f>REPLACE(INDEX(GroupVertices[Group],MATCH(Vertices[[#This Row],[Vertex]],GroupVertices[Vertex],0)),1,1,"")</f>
        <v>1</v>
      </c>
      <c r="AX314" s="49">
        <v>0</v>
      </c>
      <c r="AY314" s="50">
        <v>0</v>
      </c>
      <c r="AZ314" s="49">
        <v>0</v>
      </c>
      <c r="BA314" s="50">
        <v>0</v>
      </c>
      <c r="BB314" s="49">
        <v>0</v>
      </c>
      <c r="BC314" s="50">
        <v>0</v>
      </c>
      <c r="BD314" s="49">
        <v>0</v>
      </c>
      <c r="BE314" s="50">
        <v>0</v>
      </c>
      <c r="BF314" s="49">
        <v>0</v>
      </c>
      <c r="BG314" s="49"/>
      <c r="BH314" s="49"/>
      <c r="BI314" s="49"/>
      <c r="BJ314" s="49"/>
      <c r="BK314" s="49"/>
      <c r="BL314" s="49"/>
      <c r="BM314" s="112" t="s">
        <v>2306</v>
      </c>
      <c r="BN314" s="112" t="s">
        <v>2306</v>
      </c>
      <c r="BO314" s="112" t="s">
        <v>2306</v>
      </c>
      <c r="BP314" s="112" t="s">
        <v>2306</v>
      </c>
      <c r="BQ314" s="2"/>
      <c r="BR314" s="3"/>
      <c r="BS314" s="3"/>
      <c r="BT314" s="3"/>
      <c r="BU314" s="3"/>
    </row>
    <row r="315" spans="1:73" ht="360">
      <c r="A315" s="69" t="s">
        <v>528</v>
      </c>
      <c r="B315" s="70"/>
      <c r="C315" s="70"/>
      <c r="D315" s="71">
        <v>309.7879282218597</v>
      </c>
      <c r="E315" s="73"/>
      <c r="F315" s="103" t="s">
        <v>2129</v>
      </c>
      <c r="G315" s="70"/>
      <c r="H315" s="51" t="s">
        <v>1021</v>
      </c>
      <c r="I315" s="75"/>
      <c r="J315" s="75"/>
      <c r="K315" s="51" t="s">
        <v>1021</v>
      </c>
      <c r="L315" s="78">
        <v>84.9214497742523</v>
      </c>
      <c r="M315" s="79">
        <v>7060.783203125</v>
      </c>
      <c r="N315" s="79">
        <v>3792.97314453125</v>
      </c>
      <c r="O315" s="80"/>
      <c r="P315" s="81"/>
      <c r="Q315" s="81"/>
      <c r="R315" s="89"/>
      <c r="S315" s="49">
        <v>1</v>
      </c>
      <c r="T315" s="49">
        <v>1</v>
      </c>
      <c r="U315" s="50">
        <v>0</v>
      </c>
      <c r="V315" s="50">
        <v>0</v>
      </c>
      <c r="W315" s="50">
        <v>0.002</v>
      </c>
      <c r="X315" s="50">
        <v>0.999999</v>
      </c>
      <c r="Y315" s="50">
        <v>0</v>
      </c>
      <c r="Z315" s="50" t="s">
        <v>2322</v>
      </c>
      <c r="AA315" s="76">
        <v>315</v>
      </c>
      <c r="AB315" s="76"/>
      <c r="AC315" s="77"/>
      <c r="AD315" s="83" t="s">
        <v>1824</v>
      </c>
      <c r="AE315" s="85" t="s">
        <v>1518</v>
      </c>
      <c r="AF315" s="83" t="s">
        <v>1021</v>
      </c>
      <c r="AG315" s="83" t="s">
        <v>716</v>
      </c>
      <c r="AH315" s="83"/>
      <c r="AI315" s="83" t="s">
        <v>2307</v>
      </c>
      <c r="AJ315" s="87">
        <v>43441.166666666664</v>
      </c>
      <c r="AK315" s="85" t="s">
        <v>2129</v>
      </c>
      <c r="AL315" s="85" t="s">
        <v>1518</v>
      </c>
      <c r="AM315" s="83">
        <v>689</v>
      </c>
      <c r="AN315" s="83">
        <v>105</v>
      </c>
      <c r="AO315" s="83">
        <v>209</v>
      </c>
      <c r="AP315" s="83"/>
      <c r="AQ315" s="83"/>
      <c r="AR315" s="83"/>
      <c r="AS315" s="83"/>
      <c r="AT315" s="83"/>
      <c r="AU315" s="83"/>
      <c r="AV315" s="83"/>
      <c r="AW315" s="83" t="str">
        <f>REPLACE(INDEX(GroupVertices[Group],MATCH(Vertices[[#This Row],[Vertex]],GroupVertices[Vertex],0)),1,1,"")</f>
        <v>1</v>
      </c>
      <c r="AX315" s="49">
        <v>0</v>
      </c>
      <c r="AY315" s="50">
        <v>0</v>
      </c>
      <c r="AZ315" s="49">
        <v>0</v>
      </c>
      <c r="BA315" s="50">
        <v>0</v>
      </c>
      <c r="BB315" s="49">
        <v>0</v>
      </c>
      <c r="BC315" s="50">
        <v>0</v>
      </c>
      <c r="BD315" s="49">
        <v>19</v>
      </c>
      <c r="BE315" s="50">
        <v>100</v>
      </c>
      <c r="BF315" s="49">
        <v>19</v>
      </c>
      <c r="BG315" s="49"/>
      <c r="BH315" s="49"/>
      <c r="BI315" s="49"/>
      <c r="BJ315" s="49"/>
      <c r="BK315" s="49" t="s">
        <v>3482</v>
      </c>
      <c r="BL315" s="49" t="s">
        <v>3482</v>
      </c>
      <c r="BM315" s="112" t="s">
        <v>3812</v>
      </c>
      <c r="BN315" s="112" t="s">
        <v>3812</v>
      </c>
      <c r="BO315" s="112" t="s">
        <v>4290</v>
      </c>
      <c r="BP315" s="112" t="s">
        <v>4290</v>
      </c>
      <c r="BQ315" s="2"/>
      <c r="BR315" s="3"/>
      <c r="BS315" s="3"/>
      <c r="BT315" s="3"/>
      <c r="BU315" s="3"/>
    </row>
    <row r="316" spans="1:73" ht="180">
      <c r="A316" s="69" t="s">
        <v>529</v>
      </c>
      <c r="B316" s="70"/>
      <c r="C316" s="70"/>
      <c r="D316" s="71">
        <v>299.18433931484503</v>
      </c>
      <c r="E316" s="73"/>
      <c r="F316" s="103" t="s">
        <v>2130</v>
      </c>
      <c r="G316" s="70"/>
      <c r="H316" s="51" t="s">
        <v>1022</v>
      </c>
      <c r="I316" s="75"/>
      <c r="J316" s="75"/>
      <c r="K316" s="51" t="s">
        <v>1022</v>
      </c>
      <c r="L316" s="78">
        <v>76.8161091571254</v>
      </c>
      <c r="M316" s="79">
        <v>1439.1015625</v>
      </c>
      <c r="N316" s="79">
        <v>3792.97314453125</v>
      </c>
      <c r="O316" s="80"/>
      <c r="P316" s="81"/>
      <c r="Q316" s="81"/>
      <c r="R316" s="89"/>
      <c r="S316" s="49">
        <v>1</v>
      </c>
      <c r="T316" s="49">
        <v>1</v>
      </c>
      <c r="U316" s="50">
        <v>0</v>
      </c>
      <c r="V316" s="50">
        <v>0</v>
      </c>
      <c r="W316" s="50">
        <v>0.002</v>
      </c>
      <c r="X316" s="50">
        <v>0.999999</v>
      </c>
      <c r="Y316" s="50">
        <v>0</v>
      </c>
      <c r="Z316" s="50" t="s">
        <v>2322</v>
      </c>
      <c r="AA316" s="76">
        <v>316</v>
      </c>
      <c r="AB316" s="76"/>
      <c r="AC316" s="77"/>
      <c r="AD316" s="83" t="s">
        <v>1824</v>
      </c>
      <c r="AE316" s="85" t="s">
        <v>1519</v>
      </c>
      <c r="AF316" s="83" t="s">
        <v>1022</v>
      </c>
      <c r="AG316" s="83" t="s">
        <v>716</v>
      </c>
      <c r="AH316" s="83"/>
      <c r="AI316" s="83" t="s">
        <v>2307</v>
      </c>
      <c r="AJ316" s="87">
        <v>43441.60469907407</v>
      </c>
      <c r="AK316" s="85" t="s">
        <v>2130</v>
      </c>
      <c r="AL316" s="85" t="s">
        <v>1519</v>
      </c>
      <c r="AM316" s="83">
        <v>624</v>
      </c>
      <c r="AN316" s="83">
        <v>71</v>
      </c>
      <c r="AO316" s="83">
        <v>595</v>
      </c>
      <c r="AP316" s="83"/>
      <c r="AQ316" s="83"/>
      <c r="AR316" s="83"/>
      <c r="AS316" s="83"/>
      <c r="AT316" s="83"/>
      <c r="AU316" s="83"/>
      <c r="AV316" s="83"/>
      <c r="AW316" s="83" t="str">
        <f>REPLACE(INDEX(GroupVertices[Group],MATCH(Vertices[[#This Row],[Vertex]],GroupVertices[Vertex],0)),1,1,"")</f>
        <v>1</v>
      </c>
      <c r="AX316" s="49">
        <v>0</v>
      </c>
      <c r="AY316" s="50">
        <v>0</v>
      </c>
      <c r="AZ316" s="49">
        <v>0</v>
      </c>
      <c r="BA316" s="50">
        <v>0</v>
      </c>
      <c r="BB316" s="49">
        <v>0</v>
      </c>
      <c r="BC316" s="50">
        <v>0</v>
      </c>
      <c r="BD316" s="49">
        <v>13</v>
      </c>
      <c r="BE316" s="50">
        <v>100</v>
      </c>
      <c r="BF316" s="49">
        <v>13</v>
      </c>
      <c r="BG316" s="49"/>
      <c r="BH316" s="49"/>
      <c r="BI316" s="49"/>
      <c r="BJ316" s="49"/>
      <c r="BK316" s="49" t="s">
        <v>3395</v>
      </c>
      <c r="BL316" s="49" t="s">
        <v>3395</v>
      </c>
      <c r="BM316" s="112" t="s">
        <v>3813</v>
      </c>
      <c r="BN316" s="112" t="s">
        <v>3813</v>
      </c>
      <c r="BO316" s="112" t="s">
        <v>4291</v>
      </c>
      <c r="BP316" s="112" t="s">
        <v>4291</v>
      </c>
      <c r="BQ316" s="2"/>
      <c r="BR316" s="3"/>
      <c r="BS316" s="3"/>
      <c r="BT316" s="3"/>
      <c r="BU316" s="3"/>
    </row>
    <row r="317" spans="1:73" ht="300">
      <c r="A317" s="69" t="s">
        <v>530</v>
      </c>
      <c r="B317" s="70"/>
      <c r="C317" s="70"/>
      <c r="D317" s="71">
        <v>221.37030995106036</v>
      </c>
      <c r="E317" s="73"/>
      <c r="F317" s="103" t="s">
        <v>2131</v>
      </c>
      <c r="G317" s="70"/>
      <c r="H317" s="51" t="s">
        <v>1023</v>
      </c>
      <c r="I317" s="75"/>
      <c r="J317" s="75"/>
      <c r="K317" s="51" t="s">
        <v>1023</v>
      </c>
      <c r="L317" s="78">
        <v>17.335378782209585</v>
      </c>
      <c r="M317" s="79">
        <v>5936.44677734375</v>
      </c>
      <c r="N317" s="79">
        <v>9101.69140625</v>
      </c>
      <c r="O317" s="80"/>
      <c r="P317" s="81"/>
      <c r="Q317" s="81"/>
      <c r="R317" s="89"/>
      <c r="S317" s="49">
        <v>1</v>
      </c>
      <c r="T317" s="49">
        <v>1</v>
      </c>
      <c r="U317" s="50">
        <v>0</v>
      </c>
      <c r="V317" s="50">
        <v>0</v>
      </c>
      <c r="W317" s="50">
        <v>0.002</v>
      </c>
      <c r="X317" s="50">
        <v>0.999999</v>
      </c>
      <c r="Y317" s="50">
        <v>0</v>
      </c>
      <c r="Z317" s="50" t="s">
        <v>2322</v>
      </c>
      <c r="AA317" s="76">
        <v>317</v>
      </c>
      <c r="AB317" s="76"/>
      <c r="AC317" s="77"/>
      <c r="AD317" s="83" t="s">
        <v>1824</v>
      </c>
      <c r="AE317" s="85" t="s">
        <v>1520</v>
      </c>
      <c r="AF317" s="83" t="s">
        <v>1023</v>
      </c>
      <c r="AG317" s="83" t="s">
        <v>716</v>
      </c>
      <c r="AH317" s="83"/>
      <c r="AI317" s="83" t="s">
        <v>2307</v>
      </c>
      <c r="AJ317" s="87">
        <v>43441.643055555556</v>
      </c>
      <c r="AK317" s="85" t="s">
        <v>2131</v>
      </c>
      <c r="AL317" s="85" t="s">
        <v>1520</v>
      </c>
      <c r="AM317" s="83">
        <v>147</v>
      </c>
      <c r="AN317" s="83">
        <v>5</v>
      </c>
      <c r="AO317" s="83">
        <v>50</v>
      </c>
      <c r="AP317" s="83"/>
      <c r="AQ317" s="83"/>
      <c r="AR317" s="83"/>
      <c r="AS317" s="83"/>
      <c r="AT317" s="83"/>
      <c r="AU317" s="83"/>
      <c r="AV317" s="83"/>
      <c r="AW317" s="83" t="str">
        <f>REPLACE(INDEX(GroupVertices[Group],MATCH(Vertices[[#This Row],[Vertex]],GroupVertices[Vertex],0)),1,1,"")</f>
        <v>1</v>
      </c>
      <c r="AX317" s="49">
        <v>1</v>
      </c>
      <c r="AY317" s="50">
        <v>4.761904761904762</v>
      </c>
      <c r="AZ317" s="49">
        <v>0</v>
      </c>
      <c r="BA317" s="50">
        <v>0</v>
      </c>
      <c r="BB317" s="49">
        <v>0</v>
      </c>
      <c r="BC317" s="50">
        <v>0</v>
      </c>
      <c r="BD317" s="49">
        <v>20</v>
      </c>
      <c r="BE317" s="50">
        <v>95.23809523809524</v>
      </c>
      <c r="BF317" s="49">
        <v>21</v>
      </c>
      <c r="BG317" s="49"/>
      <c r="BH317" s="49"/>
      <c r="BI317" s="49"/>
      <c r="BJ317" s="49"/>
      <c r="BK317" s="49" t="s">
        <v>3395</v>
      </c>
      <c r="BL317" s="49" t="s">
        <v>3395</v>
      </c>
      <c r="BM317" s="112" t="s">
        <v>3814</v>
      </c>
      <c r="BN317" s="112" t="s">
        <v>3814</v>
      </c>
      <c r="BO317" s="112" t="s">
        <v>4292</v>
      </c>
      <c r="BP317" s="112" t="s">
        <v>4292</v>
      </c>
      <c r="BQ317" s="2"/>
      <c r="BR317" s="3"/>
      <c r="BS317" s="3"/>
      <c r="BT317" s="3"/>
      <c r="BU317" s="3"/>
    </row>
    <row r="318" spans="1:73" ht="15">
      <c r="A318" s="69" t="s">
        <v>531</v>
      </c>
      <c r="B318" s="70"/>
      <c r="C318" s="70"/>
      <c r="D318" s="71">
        <v>234.42088091353997</v>
      </c>
      <c r="E318" s="73"/>
      <c r="F318" s="103" t="s">
        <v>2132</v>
      </c>
      <c r="G318" s="70"/>
      <c r="H318" s="74" t="s">
        <v>1024</v>
      </c>
      <c r="I318" s="75"/>
      <c r="J318" s="75"/>
      <c r="K318" s="74" t="s">
        <v>1024</v>
      </c>
      <c r="L318" s="78">
        <v>27.311182618673453</v>
      </c>
      <c r="M318" s="79">
        <v>4437.33154296875</v>
      </c>
      <c r="N318" s="79">
        <v>7653.85888671875</v>
      </c>
      <c r="O318" s="80"/>
      <c r="P318" s="81"/>
      <c r="Q318" s="81"/>
      <c r="R318" s="89"/>
      <c r="S318" s="49">
        <v>1</v>
      </c>
      <c r="T318" s="49">
        <v>1</v>
      </c>
      <c r="U318" s="50">
        <v>0</v>
      </c>
      <c r="V318" s="50">
        <v>0</v>
      </c>
      <c r="W318" s="50">
        <v>0.002</v>
      </c>
      <c r="X318" s="50">
        <v>0.999999</v>
      </c>
      <c r="Y318" s="50">
        <v>0</v>
      </c>
      <c r="Z318" s="50" t="s">
        <v>2322</v>
      </c>
      <c r="AA318" s="76">
        <v>318</v>
      </c>
      <c r="AB318" s="76"/>
      <c r="AC318" s="77"/>
      <c r="AD318" s="83" t="s">
        <v>1824</v>
      </c>
      <c r="AE318" s="85" t="s">
        <v>1521</v>
      </c>
      <c r="AF318" s="83" t="s">
        <v>1024</v>
      </c>
      <c r="AG318" s="83" t="s">
        <v>716</v>
      </c>
      <c r="AH318" s="83"/>
      <c r="AI318" s="83" t="s">
        <v>2307</v>
      </c>
      <c r="AJ318" s="87">
        <v>43441.83326388889</v>
      </c>
      <c r="AK318" s="85" t="s">
        <v>2132</v>
      </c>
      <c r="AL318" s="85" t="s">
        <v>1521</v>
      </c>
      <c r="AM318" s="83">
        <v>227</v>
      </c>
      <c r="AN318" s="83">
        <v>3</v>
      </c>
      <c r="AO318" s="83">
        <v>260</v>
      </c>
      <c r="AP318" s="83"/>
      <c r="AQ318" s="83"/>
      <c r="AR318" s="83"/>
      <c r="AS318" s="83"/>
      <c r="AT318" s="83"/>
      <c r="AU318" s="83"/>
      <c r="AV318" s="83"/>
      <c r="AW318" s="83" t="str">
        <f>REPLACE(INDEX(GroupVertices[Group],MATCH(Vertices[[#This Row],[Vertex]],GroupVertices[Vertex],0)),1,1,"")</f>
        <v>1</v>
      </c>
      <c r="AX318" s="49">
        <v>0</v>
      </c>
      <c r="AY318" s="50">
        <v>0</v>
      </c>
      <c r="AZ318" s="49">
        <v>0</v>
      </c>
      <c r="BA318" s="50">
        <v>0</v>
      </c>
      <c r="BB318" s="49">
        <v>0</v>
      </c>
      <c r="BC318" s="50">
        <v>0</v>
      </c>
      <c r="BD318" s="49">
        <v>17</v>
      </c>
      <c r="BE318" s="50">
        <v>100</v>
      </c>
      <c r="BF318" s="49">
        <v>17</v>
      </c>
      <c r="BG318" s="49"/>
      <c r="BH318" s="49"/>
      <c r="BI318" s="49"/>
      <c r="BJ318" s="49"/>
      <c r="BK318" s="49"/>
      <c r="BL318" s="49"/>
      <c r="BM318" s="112" t="s">
        <v>3815</v>
      </c>
      <c r="BN318" s="112" t="s">
        <v>3815</v>
      </c>
      <c r="BO318" s="112" t="s">
        <v>4293</v>
      </c>
      <c r="BP318" s="112" t="s">
        <v>4293</v>
      </c>
      <c r="BQ318" s="2"/>
      <c r="BR318" s="3"/>
      <c r="BS318" s="3"/>
      <c r="BT318" s="3"/>
      <c r="BU318" s="3"/>
    </row>
    <row r="319" spans="1:73" ht="409.5">
      <c r="A319" s="69" t="s">
        <v>532</v>
      </c>
      <c r="B319" s="70"/>
      <c r="C319" s="70"/>
      <c r="D319" s="71">
        <v>282.38172920065256</v>
      </c>
      <c r="E319" s="73"/>
      <c r="F319" s="103" t="s">
        <v>2133</v>
      </c>
      <c r="G319" s="70"/>
      <c r="H319" s="51" t="s">
        <v>1025</v>
      </c>
      <c r="I319" s="75"/>
      <c r="J319" s="75"/>
      <c r="K319" s="51" t="s">
        <v>1025</v>
      </c>
      <c r="L319" s="78">
        <v>63.972261717678165</v>
      </c>
      <c r="M319" s="79">
        <v>9309.455078125</v>
      </c>
      <c r="N319" s="79">
        <v>4758.1943359375</v>
      </c>
      <c r="O319" s="80"/>
      <c r="P319" s="81"/>
      <c r="Q319" s="81"/>
      <c r="R319" s="89"/>
      <c r="S319" s="49">
        <v>1</v>
      </c>
      <c r="T319" s="49">
        <v>1</v>
      </c>
      <c r="U319" s="50">
        <v>0</v>
      </c>
      <c r="V319" s="50">
        <v>0</v>
      </c>
      <c r="W319" s="50">
        <v>0.002</v>
      </c>
      <c r="X319" s="50">
        <v>0.999999</v>
      </c>
      <c r="Y319" s="50">
        <v>0</v>
      </c>
      <c r="Z319" s="50" t="s">
        <v>2322</v>
      </c>
      <c r="AA319" s="76">
        <v>319</v>
      </c>
      <c r="AB319" s="76"/>
      <c r="AC319" s="77"/>
      <c r="AD319" s="83" t="s">
        <v>1824</v>
      </c>
      <c r="AE319" s="85" t="s">
        <v>1522</v>
      </c>
      <c r="AF319" s="83" t="s">
        <v>1025</v>
      </c>
      <c r="AG319" s="83" t="s">
        <v>716</v>
      </c>
      <c r="AH319" s="83"/>
      <c r="AI319" s="83" t="s">
        <v>2307</v>
      </c>
      <c r="AJ319" s="87">
        <v>43441.954780092594</v>
      </c>
      <c r="AK319" s="85" t="s">
        <v>2133</v>
      </c>
      <c r="AL319" s="85" t="s">
        <v>1522</v>
      </c>
      <c r="AM319" s="83">
        <v>521</v>
      </c>
      <c r="AN319" s="83">
        <v>28</v>
      </c>
      <c r="AO319" s="83">
        <v>270</v>
      </c>
      <c r="AP319" s="83"/>
      <c r="AQ319" s="83"/>
      <c r="AR319" s="83"/>
      <c r="AS319" s="83"/>
      <c r="AT319" s="83"/>
      <c r="AU319" s="83"/>
      <c r="AV319" s="83"/>
      <c r="AW319" s="83" t="str">
        <f>REPLACE(INDEX(GroupVertices[Group],MATCH(Vertices[[#This Row],[Vertex]],GroupVertices[Vertex],0)),1,1,"")</f>
        <v>1</v>
      </c>
      <c r="AX319" s="49">
        <v>1</v>
      </c>
      <c r="AY319" s="50">
        <v>2.7027027027027026</v>
      </c>
      <c r="AZ319" s="49">
        <v>2</v>
      </c>
      <c r="BA319" s="50">
        <v>5.405405405405405</v>
      </c>
      <c r="BB319" s="49">
        <v>0</v>
      </c>
      <c r="BC319" s="50">
        <v>0</v>
      </c>
      <c r="BD319" s="49">
        <v>34</v>
      </c>
      <c r="BE319" s="50">
        <v>91.89189189189189</v>
      </c>
      <c r="BF319" s="49">
        <v>37</v>
      </c>
      <c r="BG319" s="49"/>
      <c r="BH319" s="49"/>
      <c r="BI319" s="49"/>
      <c r="BJ319" s="49"/>
      <c r="BK319" s="49"/>
      <c r="BL319" s="49"/>
      <c r="BM319" s="112" t="s">
        <v>3816</v>
      </c>
      <c r="BN319" s="112" t="s">
        <v>3816</v>
      </c>
      <c r="BO319" s="112" t="s">
        <v>4294</v>
      </c>
      <c r="BP319" s="112" t="s">
        <v>4294</v>
      </c>
      <c r="BQ319" s="2"/>
      <c r="BR319" s="3"/>
      <c r="BS319" s="3"/>
      <c r="BT319" s="3"/>
      <c r="BU319" s="3"/>
    </row>
    <row r="320" spans="1:73" ht="409.5">
      <c r="A320" s="69" t="s">
        <v>533</v>
      </c>
      <c r="B320" s="70"/>
      <c r="C320" s="70"/>
      <c r="D320" s="71">
        <v>245.02446982055466</v>
      </c>
      <c r="E320" s="73"/>
      <c r="F320" s="103" t="s">
        <v>2134</v>
      </c>
      <c r="G320" s="70"/>
      <c r="H320" s="51" t="s">
        <v>1026</v>
      </c>
      <c r="I320" s="75"/>
      <c r="J320" s="75"/>
      <c r="K320" s="51" t="s">
        <v>1026</v>
      </c>
      <c r="L320" s="78">
        <v>35.41652323580034</v>
      </c>
      <c r="M320" s="79">
        <v>5561.66845703125</v>
      </c>
      <c r="N320" s="79">
        <v>6688.63720703125</v>
      </c>
      <c r="O320" s="80"/>
      <c r="P320" s="81"/>
      <c r="Q320" s="81"/>
      <c r="R320" s="89"/>
      <c r="S320" s="49">
        <v>1</v>
      </c>
      <c r="T320" s="49">
        <v>1</v>
      </c>
      <c r="U320" s="50">
        <v>0</v>
      </c>
      <c r="V320" s="50">
        <v>0</v>
      </c>
      <c r="W320" s="50">
        <v>0.002</v>
      </c>
      <c r="X320" s="50">
        <v>0.999999</v>
      </c>
      <c r="Y320" s="50">
        <v>0</v>
      </c>
      <c r="Z320" s="50" t="s">
        <v>2322</v>
      </c>
      <c r="AA320" s="76">
        <v>320</v>
      </c>
      <c r="AB320" s="76"/>
      <c r="AC320" s="77"/>
      <c r="AD320" s="83" t="s">
        <v>1824</v>
      </c>
      <c r="AE320" s="85" t="s">
        <v>1523</v>
      </c>
      <c r="AF320" s="83" t="s">
        <v>1026</v>
      </c>
      <c r="AG320" s="83" t="s">
        <v>716</v>
      </c>
      <c r="AH320" s="83"/>
      <c r="AI320" s="83" t="s">
        <v>2307</v>
      </c>
      <c r="AJ320" s="87">
        <v>43442.2505787037</v>
      </c>
      <c r="AK320" s="85" t="s">
        <v>2134</v>
      </c>
      <c r="AL320" s="85" t="s">
        <v>1523</v>
      </c>
      <c r="AM320" s="83">
        <v>292</v>
      </c>
      <c r="AN320" s="83">
        <v>13</v>
      </c>
      <c r="AO320" s="83">
        <v>128</v>
      </c>
      <c r="AP320" s="83"/>
      <c r="AQ320" s="83"/>
      <c r="AR320" s="83"/>
      <c r="AS320" s="83"/>
      <c r="AT320" s="83"/>
      <c r="AU320" s="83"/>
      <c r="AV320" s="83"/>
      <c r="AW320" s="83" t="str">
        <f>REPLACE(INDEX(GroupVertices[Group],MATCH(Vertices[[#This Row],[Vertex]],GroupVertices[Vertex],0)),1,1,"")</f>
        <v>1</v>
      </c>
      <c r="AX320" s="49">
        <v>2</v>
      </c>
      <c r="AY320" s="50">
        <v>5.882352941176471</v>
      </c>
      <c r="AZ320" s="49">
        <v>1</v>
      </c>
      <c r="BA320" s="50">
        <v>2.9411764705882355</v>
      </c>
      <c r="BB320" s="49">
        <v>0</v>
      </c>
      <c r="BC320" s="50">
        <v>0</v>
      </c>
      <c r="BD320" s="49">
        <v>31</v>
      </c>
      <c r="BE320" s="50">
        <v>91.17647058823529</v>
      </c>
      <c r="BF320" s="49">
        <v>34</v>
      </c>
      <c r="BG320" s="49"/>
      <c r="BH320" s="49"/>
      <c r="BI320" s="49"/>
      <c r="BJ320" s="49"/>
      <c r="BK320" s="49"/>
      <c r="BL320" s="49"/>
      <c r="BM320" s="112" t="s">
        <v>3817</v>
      </c>
      <c r="BN320" s="112" t="s">
        <v>3817</v>
      </c>
      <c r="BO320" s="112" t="s">
        <v>4295</v>
      </c>
      <c r="BP320" s="112" t="s">
        <v>4295</v>
      </c>
      <c r="BQ320" s="2"/>
      <c r="BR320" s="3"/>
      <c r="BS320" s="3"/>
      <c r="BT320" s="3"/>
      <c r="BU320" s="3"/>
    </row>
    <row r="321" spans="1:73" ht="375">
      <c r="A321" s="69" t="s">
        <v>534</v>
      </c>
      <c r="B321" s="70"/>
      <c r="C321" s="70"/>
      <c r="D321" s="71">
        <v>220.71778140293637</v>
      </c>
      <c r="E321" s="73"/>
      <c r="F321" s="103" t="s">
        <v>2135</v>
      </c>
      <c r="G321" s="70"/>
      <c r="H321" s="51" t="s">
        <v>1027</v>
      </c>
      <c r="I321" s="75"/>
      <c r="J321" s="75"/>
      <c r="K321" s="51" t="s">
        <v>1027</v>
      </c>
      <c r="L321" s="78">
        <v>16.83658859038639</v>
      </c>
      <c r="M321" s="79">
        <v>4062.552978515625</v>
      </c>
      <c r="N321" s="79">
        <v>9101.69140625</v>
      </c>
      <c r="O321" s="80"/>
      <c r="P321" s="81"/>
      <c r="Q321" s="81"/>
      <c r="R321" s="89"/>
      <c r="S321" s="49">
        <v>1</v>
      </c>
      <c r="T321" s="49">
        <v>1</v>
      </c>
      <c r="U321" s="50">
        <v>0</v>
      </c>
      <c r="V321" s="50">
        <v>0</v>
      </c>
      <c r="W321" s="50">
        <v>0.002</v>
      </c>
      <c r="X321" s="50">
        <v>0.999999</v>
      </c>
      <c r="Y321" s="50">
        <v>0</v>
      </c>
      <c r="Z321" s="50" t="s">
        <v>2322</v>
      </c>
      <c r="AA321" s="76">
        <v>321</v>
      </c>
      <c r="AB321" s="76"/>
      <c r="AC321" s="77"/>
      <c r="AD321" s="83" t="s">
        <v>1824</v>
      </c>
      <c r="AE321" s="85" t="s">
        <v>1524</v>
      </c>
      <c r="AF321" s="83" t="s">
        <v>1027</v>
      </c>
      <c r="AG321" s="83" t="s">
        <v>716</v>
      </c>
      <c r="AH321" s="83"/>
      <c r="AI321" s="83" t="s">
        <v>2307</v>
      </c>
      <c r="AJ321" s="87">
        <v>43442.8125</v>
      </c>
      <c r="AK321" s="85" t="s">
        <v>2135</v>
      </c>
      <c r="AL321" s="85" t="s">
        <v>1524</v>
      </c>
      <c r="AM321" s="83">
        <v>143</v>
      </c>
      <c r="AN321" s="83">
        <v>11</v>
      </c>
      <c r="AO321" s="83">
        <v>24</v>
      </c>
      <c r="AP321" s="83"/>
      <c r="AQ321" s="83"/>
      <c r="AR321" s="83"/>
      <c r="AS321" s="83"/>
      <c r="AT321" s="83"/>
      <c r="AU321" s="83"/>
      <c r="AV321" s="83"/>
      <c r="AW321" s="83" t="str">
        <f>REPLACE(INDEX(GroupVertices[Group],MATCH(Vertices[[#This Row],[Vertex]],GroupVertices[Vertex],0)),1,1,"")</f>
        <v>1</v>
      </c>
      <c r="AX321" s="49">
        <v>3</v>
      </c>
      <c r="AY321" s="50">
        <v>14.285714285714286</v>
      </c>
      <c r="AZ321" s="49">
        <v>0</v>
      </c>
      <c r="BA321" s="50">
        <v>0</v>
      </c>
      <c r="BB321" s="49">
        <v>0</v>
      </c>
      <c r="BC321" s="50">
        <v>0</v>
      </c>
      <c r="BD321" s="49">
        <v>18</v>
      </c>
      <c r="BE321" s="50">
        <v>85.71428571428571</v>
      </c>
      <c r="BF321" s="49">
        <v>21</v>
      </c>
      <c r="BG321" s="49"/>
      <c r="BH321" s="49"/>
      <c r="BI321" s="49"/>
      <c r="BJ321" s="49"/>
      <c r="BK321" s="49"/>
      <c r="BL321" s="49"/>
      <c r="BM321" s="112" t="s">
        <v>3818</v>
      </c>
      <c r="BN321" s="112" t="s">
        <v>3818</v>
      </c>
      <c r="BO321" s="112" t="s">
        <v>4296</v>
      </c>
      <c r="BP321" s="112" t="s">
        <v>4296</v>
      </c>
      <c r="BQ321" s="2"/>
      <c r="BR321" s="3"/>
      <c r="BS321" s="3"/>
      <c r="BT321" s="3"/>
      <c r="BU321" s="3"/>
    </row>
    <row r="322" spans="1:73" ht="15">
      <c r="A322" s="69" t="s">
        <v>535</v>
      </c>
      <c r="B322" s="70"/>
      <c r="C322" s="70"/>
      <c r="D322" s="71">
        <v>488.0913539967374</v>
      </c>
      <c r="E322" s="73"/>
      <c r="F322" s="103" t="s">
        <v>2136</v>
      </c>
      <c r="G322" s="70"/>
      <c r="H322" s="74" t="s">
        <v>1028</v>
      </c>
      <c r="I322" s="75"/>
      <c r="J322" s="75"/>
      <c r="K322" s="74" t="s">
        <v>1028</v>
      </c>
      <c r="L322" s="78">
        <v>221.2158696899399</v>
      </c>
      <c r="M322" s="79">
        <v>7810.3408203125</v>
      </c>
      <c r="N322" s="79">
        <v>1862.5308837890625</v>
      </c>
      <c r="O322" s="80"/>
      <c r="P322" s="81"/>
      <c r="Q322" s="81"/>
      <c r="R322" s="89"/>
      <c r="S322" s="49">
        <v>1</v>
      </c>
      <c r="T322" s="49">
        <v>1</v>
      </c>
      <c r="U322" s="50">
        <v>0</v>
      </c>
      <c r="V322" s="50">
        <v>0</v>
      </c>
      <c r="W322" s="50">
        <v>0.002</v>
      </c>
      <c r="X322" s="50">
        <v>0.999999</v>
      </c>
      <c r="Y322" s="50">
        <v>0</v>
      </c>
      <c r="Z322" s="50" t="s">
        <v>2322</v>
      </c>
      <c r="AA322" s="76">
        <v>322</v>
      </c>
      <c r="AB322" s="76"/>
      <c r="AC322" s="77"/>
      <c r="AD322" s="83" t="s">
        <v>1824</v>
      </c>
      <c r="AE322" s="85" t="s">
        <v>1525</v>
      </c>
      <c r="AF322" s="83" t="s">
        <v>1028</v>
      </c>
      <c r="AG322" s="83" t="s">
        <v>716</v>
      </c>
      <c r="AH322" s="83"/>
      <c r="AI322" s="83" t="s">
        <v>2307</v>
      </c>
      <c r="AJ322" s="87">
        <v>43443.208958333336</v>
      </c>
      <c r="AK322" s="85" t="s">
        <v>2136</v>
      </c>
      <c r="AL322" s="85" t="s">
        <v>1525</v>
      </c>
      <c r="AM322" s="83">
        <v>1782</v>
      </c>
      <c r="AN322" s="83">
        <v>41</v>
      </c>
      <c r="AO322" s="83">
        <v>1045</v>
      </c>
      <c r="AP322" s="83"/>
      <c r="AQ322" s="83"/>
      <c r="AR322" s="83"/>
      <c r="AS322" s="83"/>
      <c r="AT322" s="83"/>
      <c r="AU322" s="83"/>
      <c r="AV322" s="83"/>
      <c r="AW322" s="83" t="str">
        <f>REPLACE(INDEX(GroupVertices[Group],MATCH(Vertices[[#This Row],[Vertex]],GroupVertices[Vertex],0)),1,1,"")</f>
        <v>1</v>
      </c>
      <c r="AX322" s="49">
        <v>1</v>
      </c>
      <c r="AY322" s="50">
        <v>11.11111111111111</v>
      </c>
      <c r="AZ322" s="49">
        <v>0</v>
      </c>
      <c r="BA322" s="50">
        <v>0</v>
      </c>
      <c r="BB322" s="49">
        <v>0</v>
      </c>
      <c r="BC322" s="50">
        <v>0</v>
      </c>
      <c r="BD322" s="49">
        <v>8</v>
      </c>
      <c r="BE322" s="50">
        <v>88.88888888888889</v>
      </c>
      <c r="BF322" s="49">
        <v>9</v>
      </c>
      <c r="BG322" s="49"/>
      <c r="BH322" s="49"/>
      <c r="BI322" s="49"/>
      <c r="BJ322" s="49"/>
      <c r="BK322" s="49"/>
      <c r="BL322" s="49"/>
      <c r="BM322" s="112" t="s">
        <v>3819</v>
      </c>
      <c r="BN322" s="112" t="s">
        <v>3819</v>
      </c>
      <c r="BO322" s="112" t="s">
        <v>4297</v>
      </c>
      <c r="BP322" s="112" t="s">
        <v>4297</v>
      </c>
      <c r="BQ322" s="2"/>
      <c r="BR322" s="3"/>
      <c r="BS322" s="3"/>
      <c r="BT322" s="3"/>
      <c r="BU322" s="3"/>
    </row>
    <row r="323" spans="1:73" ht="15">
      <c r="A323" s="69" t="s">
        <v>536</v>
      </c>
      <c r="B323" s="70"/>
      <c r="C323" s="70"/>
      <c r="D323" s="71">
        <v>274.8776508972268</v>
      </c>
      <c r="E323" s="73"/>
      <c r="F323" s="103" t="s">
        <v>2137</v>
      </c>
      <c r="G323" s="70"/>
      <c r="H323" s="74" t="s">
        <v>1029</v>
      </c>
      <c r="I323" s="75"/>
      <c r="J323" s="75"/>
      <c r="K323" s="74" t="s">
        <v>1029</v>
      </c>
      <c r="L323" s="78">
        <v>58.23617451171144</v>
      </c>
      <c r="M323" s="79">
        <v>1439.1015625</v>
      </c>
      <c r="N323" s="79">
        <v>4758.1943359375</v>
      </c>
      <c r="O323" s="80"/>
      <c r="P323" s="81"/>
      <c r="Q323" s="81"/>
      <c r="R323" s="89"/>
      <c r="S323" s="49">
        <v>1</v>
      </c>
      <c r="T323" s="49">
        <v>1</v>
      </c>
      <c r="U323" s="50">
        <v>0</v>
      </c>
      <c r="V323" s="50">
        <v>0</v>
      </c>
      <c r="W323" s="50">
        <v>0.002</v>
      </c>
      <c r="X323" s="50">
        <v>0.999999</v>
      </c>
      <c r="Y323" s="50">
        <v>0</v>
      </c>
      <c r="Z323" s="50" t="s">
        <v>2322</v>
      </c>
      <c r="AA323" s="76">
        <v>323</v>
      </c>
      <c r="AB323" s="76"/>
      <c r="AC323" s="77"/>
      <c r="AD323" s="83" t="s">
        <v>1824</v>
      </c>
      <c r="AE323" s="85" t="s">
        <v>1526</v>
      </c>
      <c r="AF323" s="83" t="s">
        <v>1029</v>
      </c>
      <c r="AG323" s="83" t="s">
        <v>716</v>
      </c>
      <c r="AH323" s="83"/>
      <c r="AI323" s="83" t="s">
        <v>2307</v>
      </c>
      <c r="AJ323" s="87">
        <v>43443.836863425924</v>
      </c>
      <c r="AK323" s="85" t="s">
        <v>2137</v>
      </c>
      <c r="AL323" s="85" t="s">
        <v>1526</v>
      </c>
      <c r="AM323" s="83">
        <v>475</v>
      </c>
      <c r="AN323" s="83">
        <v>37</v>
      </c>
      <c r="AO323" s="83">
        <v>725</v>
      </c>
      <c r="AP323" s="83"/>
      <c r="AQ323" s="83"/>
      <c r="AR323" s="83"/>
      <c r="AS323" s="83"/>
      <c r="AT323" s="83"/>
      <c r="AU323" s="83"/>
      <c r="AV323" s="83"/>
      <c r="AW323" s="83" t="str">
        <f>REPLACE(INDEX(GroupVertices[Group],MATCH(Vertices[[#This Row],[Vertex]],GroupVertices[Vertex],0)),1,1,"")</f>
        <v>1</v>
      </c>
      <c r="AX323" s="49">
        <v>0</v>
      </c>
      <c r="AY323" s="50">
        <v>0</v>
      </c>
      <c r="AZ323" s="49">
        <v>0</v>
      </c>
      <c r="BA323" s="50">
        <v>0</v>
      </c>
      <c r="BB323" s="49">
        <v>0</v>
      </c>
      <c r="BC323" s="50">
        <v>0</v>
      </c>
      <c r="BD323" s="49">
        <v>18</v>
      </c>
      <c r="BE323" s="50">
        <v>100</v>
      </c>
      <c r="BF323" s="49">
        <v>18</v>
      </c>
      <c r="BG323" s="49"/>
      <c r="BH323" s="49"/>
      <c r="BI323" s="49"/>
      <c r="BJ323" s="49"/>
      <c r="BK323" s="49"/>
      <c r="BL323" s="49"/>
      <c r="BM323" s="112" t="s">
        <v>3820</v>
      </c>
      <c r="BN323" s="112" t="s">
        <v>3820</v>
      </c>
      <c r="BO323" s="112" t="s">
        <v>4298</v>
      </c>
      <c r="BP323" s="112" t="s">
        <v>4298</v>
      </c>
      <c r="BQ323" s="2"/>
      <c r="BR323" s="3"/>
      <c r="BS323" s="3"/>
      <c r="BT323" s="3"/>
      <c r="BU323" s="3"/>
    </row>
    <row r="324" spans="1:73" ht="330">
      <c r="A324" s="69" t="s">
        <v>537</v>
      </c>
      <c r="B324" s="70"/>
      <c r="C324" s="70"/>
      <c r="D324" s="71">
        <v>298.04241435562807</v>
      </c>
      <c r="E324" s="73"/>
      <c r="F324" s="70"/>
      <c r="G324" s="70"/>
      <c r="H324" s="51" t="s">
        <v>1030</v>
      </c>
      <c r="I324" s="75"/>
      <c r="J324" s="75"/>
      <c r="K324" s="51" t="s">
        <v>1030</v>
      </c>
      <c r="L324" s="78">
        <v>75.9432263214348</v>
      </c>
      <c r="M324" s="79">
        <v>9684.234375</v>
      </c>
      <c r="N324" s="79">
        <v>4275.583984375</v>
      </c>
      <c r="O324" s="80"/>
      <c r="P324" s="81"/>
      <c r="Q324" s="81"/>
      <c r="R324" s="89"/>
      <c r="S324" s="49">
        <v>1</v>
      </c>
      <c r="T324" s="49">
        <v>1</v>
      </c>
      <c r="U324" s="50">
        <v>0</v>
      </c>
      <c r="V324" s="50">
        <v>0</v>
      </c>
      <c r="W324" s="50">
        <v>0.002</v>
      </c>
      <c r="X324" s="50">
        <v>0.999999</v>
      </c>
      <c r="Y324" s="50">
        <v>0</v>
      </c>
      <c r="Z324" s="50" t="s">
        <v>2322</v>
      </c>
      <c r="AA324" s="76">
        <v>324</v>
      </c>
      <c r="AB324" s="76"/>
      <c r="AC324" s="77"/>
      <c r="AD324" s="83" t="s">
        <v>1824</v>
      </c>
      <c r="AE324" s="85" t="s">
        <v>1527</v>
      </c>
      <c r="AF324" s="83" t="s">
        <v>1030</v>
      </c>
      <c r="AG324" s="83" t="s">
        <v>716</v>
      </c>
      <c r="AH324" s="83"/>
      <c r="AI324" s="83" t="s">
        <v>2307</v>
      </c>
      <c r="AJ324" s="87">
        <v>43444.19375</v>
      </c>
      <c r="AK324" s="83"/>
      <c r="AL324" s="85" t="s">
        <v>1527</v>
      </c>
      <c r="AM324" s="83">
        <v>617</v>
      </c>
      <c r="AN324" s="83">
        <v>12</v>
      </c>
      <c r="AO324" s="83">
        <v>369</v>
      </c>
      <c r="AP324" s="83"/>
      <c r="AQ324" s="83"/>
      <c r="AR324" s="83"/>
      <c r="AS324" s="83"/>
      <c r="AT324" s="83"/>
      <c r="AU324" s="83"/>
      <c r="AV324" s="83"/>
      <c r="AW324" s="83" t="str">
        <f>REPLACE(INDEX(GroupVertices[Group],MATCH(Vertices[[#This Row],[Vertex]],GroupVertices[Vertex],0)),1,1,"")</f>
        <v>1</v>
      </c>
      <c r="AX324" s="49">
        <v>2</v>
      </c>
      <c r="AY324" s="50">
        <v>8.695652173913043</v>
      </c>
      <c r="AZ324" s="49">
        <v>0</v>
      </c>
      <c r="BA324" s="50">
        <v>0</v>
      </c>
      <c r="BB324" s="49">
        <v>0</v>
      </c>
      <c r="BC324" s="50">
        <v>0</v>
      </c>
      <c r="BD324" s="49">
        <v>21</v>
      </c>
      <c r="BE324" s="50">
        <v>91.30434782608695</v>
      </c>
      <c r="BF324" s="49">
        <v>23</v>
      </c>
      <c r="BG324" s="49"/>
      <c r="BH324" s="49"/>
      <c r="BI324" s="49"/>
      <c r="BJ324" s="49"/>
      <c r="BK324" s="49" t="s">
        <v>3483</v>
      </c>
      <c r="BL324" s="49" t="s">
        <v>3483</v>
      </c>
      <c r="BM324" s="112" t="s">
        <v>3821</v>
      </c>
      <c r="BN324" s="112" t="s">
        <v>3821</v>
      </c>
      <c r="BO324" s="112" t="s">
        <v>4299</v>
      </c>
      <c r="BP324" s="112" t="s">
        <v>4299</v>
      </c>
      <c r="BQ324" s="2"/>
      <c r="BR324" s="3"/>
      <c r="BS324" s="3"/>
      <c r="BT324" s="3"/>
      <c r="BU324" s="3"/>
    </row>
    <row r="325" spans="1:73" ht="409.5">
      <c r="A325" s="69" t="s">
        <v>538</v>
      </c>
      <c r="B325" s="70"/>
      <c r="C325" s="70"/>
      <c r="D325" s="71">
        <v>267.373572593801</v>
      </c>
      <c r="E325" s="73"/>
      <c r="F325" s="103" t="s">
        <v>2138</v>
      </c>
      <c r="G325" s="70"/>
      <c r="H325" s="51" t="s">
        <v>1031</v>
      </c>
      <c r="I325" s="75"/>
      <c r="J325" s="75"/>
      <c r="K325" s="51" t="s">
        <v>1031</v>
      </c>
      <c r="L325" s="78">
        <v>52.50008730574472</v>
      </c>
      <c r="M325" s="79">
        <v>4062.552978515625</v>
      </c>
      <c r="N325" s="79">
        <v>5240.8056640625</v>
      </c>
      <c r="O325" s="80"/>
      <c r="P325" s="81"/>
      <c r="Q325" s="81"/>
      <c r="R325" s="89"/>
      <c r="S325" s="49">
        <v>1</v>
      </c>
      <c r="T325" s="49">
        <v>1</v>
      </c>
      <c r="U325" s="50">
        <v>0</v>
      </c>
      <c r="V325" s="50">
        <v>0</v>
      </c>
      <c r="W325" s="50">
        <v>0.002</v>
      </c>
      <c r="X325" s="50">
        <v>0.999999</v>
      </c>
      <c r="Y325" s="50">
        <v>0</v>
      </c>
      <c r="Z325" s="50" t="s">
        <v>2322</v>
      </c>
      <c r="AA325" s="76">
        <v>325</v>
      </c>
      <c r="AB325" s="76"/>
      <c r="AC325" s="77"/>
      <c r="AD325" s="83" t="s">
        <v>1824</v>
      </c>
      <c r="AE325" s="85" t="s">
        <v>1528</v>
      </c>
      <c r="AF325" s="83" t="s">
        <v>1031</v>
      </c>
      <c r="AG325" s="83" t="s">
        <v>716</v>
      </c>
      <c r="AH325" s="83"/>
      <c r="AI325" s="83" t="s">
        <v>2307</v>
      </c>
      <c r="AJ325" s="87">
        <v>43444.48627314815</v>
      </c>
      <c r="AK325" s="85" t="s">
        <v>2138</v>
      </c>
      <c r="AL325" s="85" t="s">
        <v>1528</v>
      </c>
      <c r="AM325" s="83">
        <v>429</v>
      </c>
      <c r="AN325" s="83">
        <v>12</v>
      </c>
      <c r="AO325" s="83">
        <v>69</v>
      </c>
      <c r="AP325" s="83"/>
      <c r="AQ325" s="83"/>
      <c r="AR325" s="83"/>
      <c r="AS325" s="83"/>
      <c r="AT325" s="83"/>
      <c r="AU325" s="83"/>
      <c r="AV325" s="83"/>
      <c r="AW325" s="83" t="str">
        <f>REPLACE(INDEX(GroupVertices[Group],MATCH(Vertices[[#This Row],[Vertex]],GroupVertices[Vertex],0)),1,1,"")</f>
        <v>1</v>
      </c>
      <c r="AX325" s="49">
        <v>5</v>
      </c>
      <c r="AY325" s="50">
        <v>16.129032258064516</v>
      </c>
      <c r="AZ325" s="49">
        <v>2</v>
      </c>
      <c r="BA325" s="50">
        <v>6.451612903225806</v>
      </c>
      <c r="BB325" s="49">
        <v>0</v>
      </c>
      <c r="BC325" s="50">
        <v>0</v>
      </c>
      <c r="BD325" s="49">
        <v>24</v>
      </c>
      <c r="BE325" s="50">
        <v>77.41935483870968</v>
      </c>
      <c r="BF325" s="49">
        <v>31</v>
      </c>
      <c r="BG325" s="49"/>
      <c r="BH325" s="49"/>
      <c r="BI325" s="49"/>
      <c r="BJ325" s="49"/>
      <c r="BK325" s="49" t="s">
        <v>3484</v>
      </c>
      <c r="BL325" s="49" t="s">
        <v>3484</v>
      </c>
      <c r="BM325" s="112" t="s">
        <v>3822</v>
      </c>
      <c r="BN325" s="112" t="s">
        <v>3822</v>
      </c>
      <c r="BO325" s="112" t="s">
        <v>4300</v>
      </c>
      <c r="BP325" s="112" t="s">
        <v>4300</v>
      </c>
      <c r="BQ325" s="2"/>
      <c r="BR325" s="3"/>
      <c r="BS325" s="3"/>
      <c r="BT325" s="3"/>
      <c r="BU325" s="3"/>
    </row>
    <row r="326" spans="1:73" ht="409.5">
      <c r="A326" s="69" t="s">
        <v>539</v>
      </c>
      <c r="B326" s="70"/>
      <c r="C326" s="70"/>
      <c r="D326" s="71">
        <v>217.78140293637847</v>
      </c>
      <c r="E326" s="73"/>
      <c r="F326" s="70"/>
      <c r="G326" s="70"/>
      <c r="H326" s="51" t="s">
        <v>1032</v>
      </c>
      <c r="I326" s="75"/>
      <c r="J326" s="75"/>
      <c r="K326" s="51" t="s">
        <v>1032</v>
      </c>
      <c r="L326" s="78">
        <v>14.59203272718202</v>
      </c>
      <c r="M326" s="79">
        <v>1064.32275390625</v>
      </c>
      <c r="N326" s="79">
        <v>9101.69140625</v>
      </c>
      <c r="O326" s="80"/>
      <c r="P326" s="81"/>
      <c r="Q326" s="81"/>
      <c r="R326" s="89"/>
      <c r="S326" s="49">
        <v>1</v>
      </c>
      <c r="T326" s="49">
        <v>1</v>
      </c>
      <c r="U326" s="50">
        <v>0</v>
      </c>
      <c r="V326" s="50">
        <v>0</v>
      </c>
      <c r="W326" s="50">
        <v>0.002</v>
      </c>
      <c r="X326" s="50">
        <v>0.999999</v>
      </c>
      <c r="Y326" s="50">
        <v>0</v>
      </c>
      <c r="Z326" s="50" t="s">
        <v>2322</v>
      </c>
      <c r="AA326" s="76">
        <v>326</v>
      </c>
      <c r="AB326" s="76"/>
      <c r="AC326" s="77"/>
      <c r="AD326" s="83" t="s">
        <v>1824</v>
      </c>
      <c r="AE326" s="85" t="s">
        <v>1529</v>
      </c>
      <c r="AF326" s="83" t="s">
        <v>1032</v>
      </c>
      <c r="AG326" s="83" t="s">
        <v>716</v>
      </c>
      <c r="AH326" s="83"/>
      <c r="AI326" s="83" t="s">
        <v>2307</v>
      </c>
      <c r="AJ326" s="87">
        <v>43444.625023148146</v>
      </c>
      <c r="AK326" s="83"/>
      <c r="AL326" s="85" t="s">
        <v>1529</v>
      </c>
      <c r="AM326" s="83">
        <v>125</v>
      </c>
      <c r="AN326" s="83">
        <v>9</v>
      </c>
      <c r="AO326" s="83">
        <v>84</v>
      </c>
      <c r="AP326" s="83"/>
      <c r="AQ326" s="83"/>
      <c r="AR326" s="83"/>
      <c r="AS326" s="83"/>
      <c r="AT326" s="83"/>
      <c r="AU326" s="83"/>
      <c r="AV326" s="83"/>
      <c r="AW326" s="83" t="str">
        <f>REPLACE(INDEX(GroupVertices[Group],MATCH(Vertices[[#This Row],[Vertex]],GroupVertices[Vertex],0)),1,1,"")</f>
        <v>1</v>
      </c>
      <c r="AX326" s="49">
        <v>2</v>
      </c>
      <c r="AY326" s="50">
        <v>5.714285714285714</v>
      </c>
      <c r="AZ326" s="49">
        <v>0</v>
      </c>
      <c r="BA326" s="50">
        <v>0</v>
      </c>
      <c r="BB326" s="49">
        <v>0</v>
      </c>
      <c r="BC326" s="50">
        <v>0</v>
      </c>
      <c r="BD326" s="49">
        <v>33</v>
      </c>
      <c r="BE326" s="50">
        <v>94.28571428571429</v>
      </c>
      <c r="BF326" s="49">
        <v>35</v>
      </c>
      <c r="BG326" s="49"/>
      <c r="BH326" s="49"/>
      <c r="BI326" s="49"/>
      <c r="BJ326" s="49"/>
      <c r="BK326" s="49"/>
      <c r="BL326" s="49"/>
      <c r="BM326" s="112" t="s">
        <v>3823</v>
      </c>
      <c r="BN326" s="112" t="s">
        <v>3823</v>
      </c>
      <c r="BO326" s="112" t="s">
        <v>4301</v>
      </c>
      <c r="BP326" s="112" t="s">
        <v>4301</v>
      </c>
      <c r="BQ326" s="2"/>
      <c r="BR326" s="3"/>
      <c r="BS326" s="3"/>
      <c r="BT326" s="3"/>
      <c r="BU326" s="3"/>
    </row>
    <row r="327" spans="1:73" ht="409.5">
      <c r="A327" s="69" t="s">
        <v>540</v>
      </c>
      <c r="B327" s="70"/>
      <c r="C327" s="70"/>
      <c r="D327" s="71">
        <v>244.69820554649266</v>
      </c>
      <c r="E327" s="73"/>
      <c r="F327" s="103" t="s">
        <v>2139</v>
      </c>
      <c r="G327" s="70"/>
      <c r="H327" s="51" t="s">
        <v>1033</v>
      </c>
      <c r="I327" s="75"/>
      <c r="J327" s="75"/>
      <c r="K327" s="51" t="s">
        <v>1033</v>
      </c>
      <c r="L327" s="78">
        <v>35.167128139888746</v>
      </c>
      <c r="M327" s="79">
        <v>4062.552978515625</v>
      </c>
      <c r="N327" s="79">
        <v>6688.63720703125</v>
      </c>
      <c r="O327" s="80"/>
      <c r="P327" s="81"/>
      <c r="Q327" s="81"/>
      <c r="R327" s="89"/>
      <c r="S327" s="49">
        <v>1</v>
      </c>
      <c r="T327" s="49">
        <v>1</v>
      </c>
      <c r="U327" s="50">
        <v>0</v>
      </c>
      <c r="V327" s="50">
        <v>0</v>
      </c>
      <c r="W327" s="50">
        <v>0.002</v>
      </c>
      <c r="X327" s="50">
        <v>0.999999</v>
      </c>
      <c r="Y327" s="50">
        <v>0</v>
      </c>
      <c r="Z327" s="50" t="s">
        <v>2322</v>
      </c>
      <c r="AA327" s="76">
        <v>327</v>
      </c>
      <c r="AB327" s="76"/>
      <c r="AC327" s="77"/>
      <c r="AD327" s="83" t="s">
        <v>1824</v>
      </c>
      <c r="AE327" s="85" t="s">
        <v>1530</v>
      </c>
      <c r="AF327" s="83" t="s">
        <v>1033</v>
      </c>
      <c r="AG327" s="83" t="s">
        <v>716</v>
      </c>
      <c r="AH327" s="83"/>
      <c r="AI327" s="83" t="s">
        <v>2307</v>
      </c>
      <c r="AJ327" s="87">
        <v>43444.791875</v>
      </c>
      <c r="AK327" s="85" t="s">
        <v>2139</v>
      </c>
      <c r="AL327" s="85" t="s">
        <v>1530</v>
      </c>
      <c r="AM327" s="83">
        <v>290</v>
      </c>
      <c r="AN327" s="83">
        <v>13</v>
      </c>
      <c r="AO327" s="83">
        <v>73</v>
      </c>
      <c r="AP327" s="83"/>
      <c r="AQ327" s="83"/>
      <c r="AR327" s="83"/>
      <c r="AS327" s="83"/>
      <c r="AT327" s="83"/>
      <c r="AU327" s="83"/>
      <c r="AV327" s="83"/>
      <c r="AW327" s="83" t="str">
        <f>REPLACE(INDEX(GroupVertices[Group],MATCH(Vertices[[#This Row],[Vertex]],GroupVertices[Vertex],0)),1,1,"")</f>
        <v>1</v>
      </c>
      <c r="AX327" s="49">
        <v>1</v>
      </c>
      <c r="AY327" s="50">
        <v>2</v>
      </c>
      <c r="AZ327" s="49">
        <v>1</v>
      </c>
      <c r="BA327" s="50">
        <v>2</v>
      </c>
      <c r="BB327" s="49">
        <v>0</v>
      </c>
      <c r="BC327" s="50">
        <v>0</v>
      </c>
      <c r="BD327" s="49">
        <v>48</v>
      </c>
      <c r="BE327" s="50">
        <v>96</v>
      </c>
      <c r="BF327" s="49">
        <v>50</v>
      </c>
      <c r="BG327" s="49"/>
      <c r="BH327" s="49"/>
      <c r="BI327" s="49"/>
      <c r="BJ327" s="49"/>
      <c r="BK327" s="49"/>
      <c r="BL327" s="49"/>
      <c r="BM327" s="112" t="s">
        <v>3824</v>
      </c>
      <c r="BN327" s="112" t="s">
        <v>3824</v>
      </c>
      <c r="BO327" s="112" t="s">
        <v>4302</v>
      </c>
      <c r="BP327" s="112" t="s">
        <v>4302</v>
      </c>
      <c r="BQ327" s="2"/>
      <c r="BR327" s="3"/>
      <c r="BS327" s="3"/>
      <c r="BT327" s="3"/>
      <c r="BU327" s="3"/>
    </row>
    <row r="328" spans="1:73" ht="409.5">
      <c r="A328" s="69" t="s">
        <v>541</v>
      </c>
      <c r="B328" s="70"/>
      <c r="C328" s="70"/>
      <c r="D328" s="71">
        <v>239.8042414355628</v>
      </c>
      <c r="E328" s="73"/>
      <c r="F328" s="103" t="s">
        <v>2140</v>
      </c>
      <c r="G328" s="70"/>
      <c r="H328" s="51" t="s">
        <v>1034</v>
      </c>
      <c r="I328" s="75"/>
      <c r="J328" s="75"/>
      <c r="K328" s="51" t="s">
        <v>1034</v>
      </c>
      <c r="L328" s="78">
        <v>31.426201701214797</v>
      </c>
      <c r="M328" s="79">
        <v>4062.552978515625</v>
      </c>
      <c r="N328" s="79">
        <v>7171.248046875</v>
      </c>
      <c r="O328" s="80"/>
      <c r="P328" s="81"/>
      <c r="Q328" s="81"/>
      <c r="R328" s="89"/>
      <c r="S328" s="49">
        <v>1</v>
      </c>
      <c r="T328" s="49">
        <v>1</v>
      </c>
      <c r="U328" s="50">
        <v>0</v>
      </c>
      <c r="V328" s="50">
        <v>0</v>
      </c>
      <c r="W328" s="50">
        <v>0.002</v>
      </c>
      <c r="X328" s="50">
        <v>0.999999</v>
      </c>
      <c r="Y328" s="50">
        <v>0</v>
      </c>
      <c r="Z328" s="50" t="s">
        <v>2322</v>
      </c>
      <c r="AA328" s="76">
        <v>328</v>
      </c>
      <c r="AB328" s="76"/>
      <c r="AC328" s="77"/>
      <c r="AD328" s="83" t="s">
        <v>1824</v>
      </c>
      <c r="AE328" s="85" t="s">
        <v>1531</v>
      </c>
      <c r="AF328" s="83" t="s">
        <v>1034</v>
      </c>
      <c r="AG328" s="83" t="s">
        <v>716</v>
      </c>
      <c r="AH328" s="83"/>
      <c r="AI328" s="83" t="s">
        <v>2307</v>
      </c>
      <c r="AJ328" s="87">
        <v>43444.92361111111</v>
      </c>
      <c r="AK328" s="85" t="s">
        <v>2140</v>
      </c>
      <c r="AL328" s="85" t="s">
        <v>1531</v>
      </c>
      <c r="AM328" s="83">
        <v>260</v>
      </c>
      <c r="AN328" s="83">
        <v>10</v>
      </c>
      <c r="AO328" s="83">
        <v>126</v>
      </c>
      <c r="AP328" s="83"/>
      <c r="AQ328" s="83"/>
      <c r="AR328" s="83"/>
      <c r="AS328" s="83"/>
      <c r="AT328" s="83"/>
      <c r="AU328" s="83"/>
      <c r="AV328" s="83"/>
      <c r="AW328" s="83" t="str">
        <f>REPLACE(INDEX(GroupVertices[Group],MATCH(Vertices[[#This Row],[Vertex]],GroupVertices[Vertex],0)),1,1,"")</f>
        <v>1</v>
      </c>
      <c r="AX328" s="49">
        <v>2</v>
      </c>
      <c r="AY328" s="50">
        <v>6.0606060606060606</v>
      </c>
      <c r="AZ328" s="49">
        <v>1</v>
      </c>
      <c r="BA328" s="50">
        <v>3.0303030303030303</v>
      </c>
      <c r="BB328" s="49">
        <v>0</v>
      </c>
      <c r="BC328" s="50">
        <v>0</v>
      </c>
      <c r="BD328" s="49">
        <v>30</v>
      </c>
      <c r="BE328" s="50">
        <v>90.9090909090909</v>
      </c>
      <c r="BF328" s="49">
        <v>33</v>
      </c>
      <c r="BG328" s="49"/>
      <c r="BH328" s="49"/>
      <c r="BI328" s="49"/>
      <c r="BJ328" s="49"/>
      <c r="BK328" s="49"/>
      <c r="BL328" s="49"/>
      <c r="BM328" s="112" t="s">
        <v>3825</v>
      </c>
      <c r="BN328" s="112" t="s">
        <v>3825</v>
      </c>
      <c r="BO328" s="112" t="s">
        <v>4303</v>
      </c>
      <c r="BP328" s="112" t="s">
        <v>4303</v>
      </c>
      <c r="BQ328" s="2"/>
      <c r="BR328" s="3"/>
      <c r="BS328" s="3"/>
      <c r="BT328" s="3"/>
      <c r="BU328" s="3"/>
    </row>
    <row r="329" spans="1:73" ht="15">
      <c r="A329" s="69" t="s">
        <v>542</v>
      </c>
      <c r="B329" s="70"/>
      <c r="C329" s="70"/>
      <c r="D329" s="71">
        <v>285.9706362153344</v>
      </c>
      <c r="E329" s="73"/>
      <c r="F329" s="103" t="s">
        <v>2141</v>
      </c>
      <c r="G329" s="70"/>
      <c r="H329" s="74" t="s">
        <v>1035</v>
      </c>
      <c r="I329" s="75"/>
      <c r="J329" s="75"/>
      <c r="K329" s="74" t="s">
        <v>1035</v>
      </c>
      <c r="L329" s="78">
        <v>66.71560777270572</v>
      </c>
      <c r="M329" s="79">
        <v>3312.99560546875</v>
      </c>
      <c r="N329" s="79">
        <v>4275.583984375</v>
      </c>
      <c r="O329" s="80"/>
      <c r="P329" s="81"/>
      <c r="Q329" s="81"/>
      <c r="R329" s="89"/>
      <c r="S329" s="49">
        <v>1</v>
      </c>
      <c r="T329" s="49">
        <v>1</v>
      </c>
      <c r="U329" s="50">
        <v>0</v>
      </c>
      <c r="V329" s="50">
        <v>0</v>
      </c>
      <c r="W329" s="50">
        <v>0.002</v>
      </c>
      <c r="X329" s="50">
        <v>0.999999</v>
      </c>
      <c r="Y329" s="50">
        <v>0</v>
      </c>
      <c r="Z329" s="50" t="s">
        <v>2322</v>
      </c>
      <c r="AA329" s="76">
        <v>329</v>
      </c>
      <c r="AB329" s="76"/>
      <c r="AC329" s="77"/>
      <c r="AD329" s="83" t="s">
        <v>1824</v>
      </c>
      <c r="AE329" s="85" t="s">
        <v>1532</v>
      </c>
      <c r="AF329" s="83" t="s">
        <v>1035</v>
      </c>
      <c r="AG329" s="83" t="s">
        <v>716</v>
      </c>
      <c r="AH329" s="83"/>
      <c r="AI329" s="83" t="s">
        <v>2307</v>
      </c>
      <c r="AJ329" s="87">
        <v>43445.125</v>
      </c>
      <c r="AK329" s="85" t="s">
        <v>2141</v>
      </c>
      <c r="AL329" s="85" t="s">
        <v>1532</v>
      </c>
      <c r="AM329" s="83">
        <v>543</v>
      </c>
      <c r="AN329" s="83">
        <v>32</v>
      </c>
      <c r="AO329" s="83">
        <v>302</v>
      </c>
      <c r="AP329" s="83"/>
      <c r="AQ329" s="83"/>
      <c r="AR329" s="83"/>
      <c r="AS329" s="83"/>
      <c r="AT329" s="83"/>
      <c r="AU329" s="83"/>
      <c r="AV329" s="83"/>
      <c r="AW329" s="83" t="str">
        <f>REPLACE(INDEX(GroupVertices[Group],MATCH(Vertices[[#This Row],[Vertex]],GroupVertices[Vertex],0)),1,1,"")</f>
        <v>1</v>
      </c>
      <c r="AX329" s="49">
        <v>1</v>
      </c>
      <c r="AY329" s="50">
        <v>6.666666666666667</v>
      </c>
      <c r="AZ329" s="49">
        <v>0</v>
      </c>
      <c r="BA329" s="50">
        <v>0</v>
      </c>
      <c r="BB329" s="49">
        <v>0</v>
      </c>
      <c r="BC329" s="50">
        <v>0</v>
      </c>
      <c r="BD329" s="49">
        <v>14</v>
      </c>
      <c r="BE329" s="50">
        <v>93.33333333333333</v>
      </c>
      <c r="BF329" s="49">
        <v>15</v>
      </c>
      <c r="BG329" s="49"/>
      <c r="BH329" s="49"/>
      <c r="BI329" s="49"/>
      <c r="BJ329" s="49"/>
      <c r="BK329" s="49"/>
      <c r="BL329" s="49"/>
      <c r="BM329" s="112" t="s">
        <v>3826</v>
      </c>
      <c r="BN329" s="112" t="s">
        <v>3826</v>
      </c>
      <c r="BO329" s="112" t="s">
        <v>4304</v>
      </c>
      <c r="BP329" s="112" t="s">
        <v>4304</v>
      </c>
      <c r="BQ329" s="2"/>
      <c r="BR329" s="3"/>
      <c r="BS329" s="3"/>
      <c r="BT329" s="3"/>
      <c r="BU329" s="3"/>
    </row>
    <row r="330" spans="1:73" ht="409.5">
      <c r="A330" s="69" t="s">
        <v>543</v>
      </c>
      <c r="B330" s="70"/>
      <c r="C330" s="70"/>
      <c r="D330" s="71">
        <v>576.9983686786297</v>
      </c>
      <c r="E330" s="73"/>
      <c r="F330" s="103" t="s">
        <v>2142</v>
      </c>
      <c r="G330" s="70"/>
      <c r="H330" s="51" t="s">
        <v>1036</v>
      </c>
      <c r="I330" s="75"/>
      <c r="J330" s="75"/>
      <c r="K330" s="51" t="s">
        <v>1036</v>
      </c>
      <c r="L330" s="78">
        <v>289.17603332584997</v>
      </c>
      <c r="M330" s="79">
        <v>7060.783203125</v>
      </c>
      <c r="N330" s="79">
        <v>1379.9197998046875</v>
      </c>
      <c r="O330" s="80"/>
      <c r="P330" s="81"/>
      <c r="Q330" s="81"/>
      <c r="R330" s="89"/>
      <c r="S330" s="49">
        <v>1</v>
      </c>
      <c r="T330" s="49">
        <v>1</v>
      </c>
      <c r="U330" s="50">
        <v>0</v>
      </c>
      <c r="V330" s="50">
        <v>0</v>
      </c>
      <c r="W330" s="50">
        <v>0.002</v>
      </c>
      <c r="X330" s="50">
        <v>0.999999</v>
      </c>
      <c r="Y330" s="50">
        <v>0</v>
      </c>
      <c r="Z330" s="50" t="s">
        <v>2322</v>
      </c>
      <c r="AA330" s="76">
        <v>330</v>
      </c>
      <c r="AB330" s="76"/>
      <c r="AC330" s="77"/>
      <c r="AD330" s="83" t="s">
        <v>1824</v>
      </c>
      <c r="AE330" s="85" t="s">
        <v>1533</v>
      </c>
      <c r="AF330" s="83" t="s">
        <v>1036</v>
      </c>
      <c r="AG330" s="83" t="s">
        <v>716</v>
      </c>
      <c r="AH330" s="83"/>
      <c r="AI330" s="83" t="s">
        <v>2307</v>
      </c>
      <c r="AJ330" s="87">
        <v>43445.25</v>
      </c>
      <c r="AK330" s="85" t="s">
        <v>2142</v>
      </c>
      <c r="AL330" s="85" t="s">
        <v>1533</v>
      </c>
      <c r="AM330" s="83">
        <v>2327</v>
      </c>
      <c r="AN330" s="83">
        <v>77</v>
      </c>
      <c r="AO330" s="83">
        <v>730</v>
      </c>
      <c r="AP330" s="83"/>
      <c r="AQ330" s="83"/>
      <c r="AR330" s="83"/>
      <c r="AS330" s="83"/>
      <c r="AT330" s="83"/>
      <c r="AU330" s="83"/>
      <c r="AV330" s="83"/>
      <c r="AW330" s="83" t="str">
        <f>REPLACE(INDEX(GroupVertices[Group],MATCH(Vertices[[#This Row],[Vertex]],GroupVertices[Vertex],0)),1,1,"")</f>
        <v>1</v>
      </c>
      <c r="AX330" s="49">
        <v>0</v>
      </c>
      <c r="AY330" s="50">
        <v>0</v>
      </c>
      <c r="AZ330" s="49">
        <v>2</v>
      </c>
      <c r="BA330" s="50">
        <v>2.7027027027027026</v>
      </c>
      <c r="BB330" s="49">
        <v>0</v>
      </c>
      <c r="BC330" s="50">
        <v>0</v>
      </c>
      <c r="BD330" s="49">
        <v>72</v>
      </c>
      <c r="BE330" s="50">
        <v>97.29729729729729</v>
      </c>
      <c r="BF330" s="49">
        <v>74</v>
      </c>
      <c r="BG330" s="49"/>
      <c r="BH330" s="49"/>
      <c r="BI330" s="49"/>
      <c r="BJ330" s="49"/>
      <c r="BK330" s="49"/>
      <c r="BL330" s="49"/>
      <c r="BM330" s="112" t="s">
        <v>3827</v>
      </c>
      <c r="BN330" s="112" t="s">
        <v>3827</v>
      </c>
      <c r="BO330" s="112" t="s">
        <v>4305</v>
      </c>
      <c r="BP330" s="112" t="s">
        <v>4305</v>
      </c>
      <c r="BQ330" s="2"/>
      <c r="BR330" s="3"/>
      <c r="BS330" s="3"/>
      <c r="BT330" s="3"/>
      <c r="BU330" s="3"/>
    </row>
    <row r="331" spans="1:73" ht="15">
      <c r="A331" s="69" t="s">
        <v>544</v>
      </c>
      <c r="B331" s="70"/>
      <c r="C331" s="70"/>
      <c r="D331" s="71">
        <v>347.14518760195756</v>
      </c>
      <c r="E331" s="73"/>
      <c r="F331" s="103" t="s">
        <v>2143</v>
      </c>
      <c r="G331" s="70"/>
      <c r="H331" s="74" t="s">
        <v>1037</v>
      </c>
      <c r="I331" s="75"/>
      <c r="J331" s="75"/>
      <c r="K331" s="74" t="s">
        <v>1037</v>
      </c>
      <c r="L331" s="78">
        <v>113.4771882561301</v>
      </c>
      <c r="M331" s="79">
        <v>2563.43798828125</v>
      </c>
      <c r="N331" s="79">
        <v>2827.751953125</v>
      </c>
      <c r="O331" s="80"/>
      <c r="P331" s="81"/>
      <c r="Q331" s="81"/>
      <c r="R331" s="89"/>
      <c r="S331" s="49">
        <v>1</v>
      </c>
      <c r="T331" s="49">
        <v>1</v>
      </c>
      <c r="U331" s="50">
        <v>0</v>
      </c>
      <c r="V331" s="50">
        <v>0</v>
      </c>
      <c r="W331" s="50">
        <v>0.002</v>
      </c>
      <c r="X331" s="50">
        <v>0.999999</v>
      </c>
      <c r="Y331" s="50">
        <v>0</v>
      </c>
      <c r="Z331" s="50" t="s">
        <v>2322</v>
      </c>
      <c r="AA331" s="76">
        <v>331</v>
      </c>
      <c r="AB331" s="76"/>
      <c r="AC331" s="77"/>
      <c r="AD331" s="83" t="s">
        <v>1824</v>
      </c>
      <c r="AE331" s="85" t="s">
        <v>1534</v>
      </c>
      <c r="AF331" s="83" t="s">
        <v>1037</v>
      </c>
      <c r="AG331" s="83" t="s">
        <v>716</v>
      </c>
      <c r="AH331" s="83"/>
      <c r="AI331" s="83" t="s">
        <v>2307</v>
      </c>
      <c r="AJ331" s="87">
        <v>43445.802083333336</v>
      </c>
      <c r="AK331" s="85" t="s">
        <v>2143</v>
      </c>
      <c r="AL331" s="85" t="s">
        <v>1534</v>
      </c>
      <c r="AM331" s="83">
        <v>918</v>
      </c>
      <c r="AN331" s="83">
        <v>38</v>
      </c>
      <c r="AO331" s="83">
        <v>670</v>
      </c>
      <c r="AP331" s="83"/>
      <c r="AQ331" s="83"/>
      <c r="AR331" s="83"/>
      <c r="AS331" s="83"/>
      <c r="AT331" s="83"/>
      <c r="AU331" s="83"/>
      <c r="AV331" s="83"/>
      <c r="AW331" s="83" t="str">
        <f>REPLACE(INDEX(GroupVertices[Group],MATCH(Vertices[[#This Row],[Vertex]],GroupVertices[Vertex],0)),1,1,"")</f>
        <v>1</v>
      </c>
      <c r="AX331" s="49">
        <v>0</v>
      </c>
      <c r="AY331" s="50">
        <v>0</v>
      </c>
      <c r="AZ331" s="49">
        <v>0</v>
      </c>
      <c r="BA331" s="50">
        <v>0</v>
      </c>
      <c r="BB331" s="49">
        <v>0</v>
      </c>
      <c r="BC331" s="50">
        <v>0</v>
      </c>
      <c r="BD331" s="49">
        <v>18</v>
      </c>
      <c r="BE331" s="50">
        <v>100</v>
      </c>
      <c r="BF331" s="49">
        <v>18</v>
      </c>
      <c r="BG331" s="49"/>
      <c r="BH331" s="49"/>
      <c r="BI331" s="49"/>
      <c r="BJ331" s="49"/>
      <c r="BK331" s="49"/>
      <c r="BL331" s="49"/>
      <c r="BM331" s="112" t="s">
        <v>3828</v>
      </c>
      <c r="BN331" s="112" t="s">
        <v>3828</v>
      </c>
      <c r="BO331" s="112" t="s">
        <v>4306</v>
      </c>
      <c r="BP331" s="112" t="s">
        <v>4306</v>
      </c>
      <c r="BQ331" s="2"/>
      <c r="BR331" s="3"/>
      <c r="BS331" s="3"/>
      <c r="BT331" s="3"/>
      <c r="BU331" s="3"/>
    </row>
    <row r="332" spans="1:73" ht="409.5">
      <c r="A332" s="69" t="s">
        <v>545</v>
      </c>
      <c r="B332" s="70"/>
      <c r="C332" s="70"/>
      <c r="D332" s="71">
        <v>247.1451876019576</v>
      </c>
      <c r="E332" s="73"/>
      <c r="F332" s="103" t="s">
        <v>2144</v>
      </c>
      <c r="G332" s="70"/>
      <c r="H332" s="51" t="s">
        <v>1038</v>
      </c>
      <c r="I332" s="75"/>
      <c r="J332" s="75"/>
      <c r="K332" s="51" t="s">
        <v>1038</v>
      </c>
      <c r="L332" s="78">
        <v>37.03759135922572</v>
      </c>
      <c r="M332" s="79">
        <v>9309.455078125</v>
      </c>
      <c r="N332" s="79">
        <v>6688.63720703125</v>
      </c>
      <c r="O332" s="80"/>
      <c r="P332" s="81"/>
      <c r="Q332" s="81"/>
      <c r="R332" s="89"/>
      <c r="S332" s="49">
        <v>1</v>
      </c>
      <c r="T332" s="49">
        <v>1</v>
      </c>
      <c r="U332" s="50">
        <v>0</v>
      </c>
      <c r="V332" s="50">
        <v>0</v>
      </c>
      <c r="W332" s="50">
        <v>0.002</v>
      </c>
      <c r="X332" s="50">
        <v>0.999999</v>
      </c>
      <c r="Y332" s="50">
        <v>0</v>
      </c>
      <c r="Z332" s="50" t="s">
        <v>2322</v>
      </c>
      <c r="AA332" s="76">
        <v>332</v>
      </c>
      <c r="AB332" s="76"/>
      <c r="AC332" s="77"/>
      <c r="AD332" s="83" t="s">
        <v>1824</v>
      </c>
      <c r="AE332" s="85" t="s">
        <v>1535</v>
      </c>
      <c r="AF332" s="83" t="s">
        <v>1038</v>
      </c>
      <c r="AG332" s="83" t="s">
        <v>716</v>
      </c>
      <c r="AH332" s="83"/>
      <c r="AI332" s="83" t="s">
        <v>2307</v>
      </c>
      <c r="AJ332" s="87">
        <v>43446.1908912037</v>
      </c>
      <c r="AK332" s="85" t="s">
        <v>2144</v>
      </c>
      <c r="AL332" s="85" t="s">
        <v>1535</v>
      </c>
      <c r="AM332" s="83">
        <v>305</v>
      </c>
      <c r="AN332" s="83">
        <v>17</v>
      </c>
      <c r="AO332" s="83">
        <v>151</v>
      </c>
      <c r="AP332" s="83"/>
      <c r="AQ332" s="83"/>
      <c r="AR332" s="83"/>
      <c r="AS332" s="83"/>
      <c r="AT332" s="83"/>
      <c r="AU332" s="83"/>
      <c r="AV332" s="83"/>
      <c r="AW332" s="83" t="str">
        <f>REPLACE(INDEX(GroupVertices[Group],MATCH(Vertices[[#This Row],[Vertex]],GroupVertices[Vertex],0)),1,1,"")</f>
        <v>1</v>
      </c>
      <c r="AX332" s="49">
        <v>2</v>
      </c>
      <c r="AY332" s="50">
        <v>4.444444444444445</v>
      </c>
      <c r="AZ332" s="49">
        <v>2</v>
      </c>
      <c r="BA332" s="50">
        <v>4.444444444444445</v>
      </c>
      <c r="BB332" s="49">
        <v>0</v>
      </c>
      <c r="BC332" s="50">
        <v>0</v>
      </c>
      <c r="BD332" s="49">
        <v>41</v>
      </c>
      <c r="BE332" s="50">
        <v>91.11111111111111</v>
      </c>
      <c r="BF332" s="49">
        <v>45</v>
      </c>
      <c r="BG332" s="49"/>
      <c r="BH332" s="49"/>
      <c r="BI332" s="49"/>
      <c r="BJ332" s="49"/>
      <c r="BK332" s="49" t="s">
        <v>3485</v>
      </c>
      <c r="BL332" s="49" t="s">
        <v>3485</v>
      </c>
      <c r="BM332" s="112" t="s">
        <v>3829</v>
      </c>
      <c r="BN332" s="112" t="s">
        <v>3829</v>
      </c>
      <c r="BO332" s="112" t="s">
        <v>4307</v>
      </c>
      <c r="BP332" s="112" t="s">
        <v>4307</v>
      </c>
      <c r="BQ332" s="2"/>
      <c r="BR332" s="3"/>
      <c r="BS332" s="3"/>
      <c r="BT332" s="3"/>
      <c r="BU332" s="3"/>
    </row>
    <row r="333" spans="1:73" ht="409.5">
      <c r="A333" s="69" t="s">
        <v>546</v>
      </c>
      <c r="B333" s="70"/>
      <c r="C333" s="70"/>
      <c r="D333" s="71">
        <v>230.99510603588908</v>
      </c>
      <c r="E333" s="73"/>
      <c r="F333" s="103" t="s">
        <v>2145</v>
      </c>
      <c r="G333" s="70"/>
      <c r="H333" s="51" t="s">
        <v>1039</v>
      </c>
      <c r="I333" s="75"/>
      <c r="J333" s="75"/>
      <c r="K333" s="51" t="s">
        <v>1039</v>
      </c>
      <c r="L333" s="78">
        <v>24.692534111601685</v>
      </c>
      <c r="M333" s="79">
        <v>6686.0048828125</v>
      </c>
      <c r="N333" s="79">
        <v>8136.46875</v>
      </c>
      <c r="O333" s="80"/>
      <c r="P333" s="81"/>
      <c r="Q333" s="81"/>
      <c r="R333" s="89"/>
      <c r="S333" s="49">
        <v>1</v>
      </c>
      <c r="T333" s="49">
        <v>1</v>
      </c>
      <c r="U333" s="50">
        <v>0</v>
      </c>
      <c r="V333" s="50">
        <v>0</v>
      </c>
      <c r="W333" s="50">
        <v>0.002</v>
      </c>
      <c r="X333" s="50">
        <v>0.999999</v>
      </c>
      <c r="Y333" s="50">
        <v>0</v>
      </c>
      <c r="Z333" s="50" t="s">
        <v>2322</v>
      </c>
      <c r="AA333" s="76">
        <v>333</v>
      </c>
      <c r="AB333" s="76"/>
      <c r="AC333" s="77"/>
      <c r="AD333" s="83" t="s">
        <v>1824</v>
      </c>
      <c r="AE333" s="85" t="s">
        <v>1536</v>
      </c>
      <c r="AF333" s="83" t="s">
        <v>1039</v>
      </c>
      <c r="AG333" s="83" t="s">
        <v>716</v>
      </c>
      <c r="AH333" s="83"/>
      <c r="AI333" s="83" t="s">
        <v>2307</v>
      </c>
      <c r="AJ333" s="87">
        <v>43446.59375</v>
      </c>
      <c r="AK333" s="85" t="s">
        <v>2145</v>
      </c>
      <c r="AL333" s="85" t="s">
        <v>1536</v>
      </c>
      <c r="AM333" s="83">
        <v>206</v>
      </c>
      <c r="AN333" s="83">
        <v>2</v>
      </c>
      <c r="AO333" s="83">
        <v>47</v>
      </c>
      <c r="AP333" s="83"/>
      <c r="AQ333" s="83"/>
      <c r="AR333" s="83"/>
      <c r="AS333" s="83"/>
      <c r="AT333" s="83"/>
      <c r="AU333" s="83"/>
      <c r="AV333" s="83"/>
      <c r="AW333" s="83" t="str">
        <f>REPLACE(INDEX(GroupVertices[Group],MATCH(Vertices[[#This Row],[Vertex]],GroupVertices[Vertex],0)),1,1,"")</f>
        <v>1</v>
      </c>
      <c r="AX333" s="49">
        <v>2</v>
      </c>
      <c r="AY333" s="50">
        <v>2.9411764705882355</v>
      </c>
      <c r="AZ333" s="49">
        <v>1</v>
      </c>
      <c r="BA333" s="50">
        <v>1.4705882352941178</v>
      </c>
      <c r="BB333" s="49">
        <v>0</v>
      </c>
      <c r="BC333" s="50">
        <v>0</v>
      </c>
      <c r="BD333" s="49">
        <v>65</v>
      </c>
      <c r="BE333" s="50">
        <v>95.58823529411765</v>
      </c>
      <c r="BF333" s="49">
        <v>68</v>
      </c>
      <c r="BG333" s="49"/>
      <c r="BH333" s="49"/>
      <c r="BI333" s="49"/>
      <c r="BJ333" s="49"/>
      <c r="BK333" s="49"/>
      <c r="BL333" s="49"/>
      <c r="BM333" s="112" t="s">
        <v>3830</v>
      </c>
      <c r="BN333" s="112" t="s">
        <v>3830</v>
      </c>
      <c r="BO333" s="112" t="s">
        <v>4308</v>
      </c>
      <c r="BP333" s="112" t="s">
        <v>4308</v>
      </c>
      <c r="BQ333" s="2"/>
      <c r="BR333" s="3"/>
      <c r="BS333" s="3"/>
      <c r="BT333" s="3"/>
      <c r="BU333" s="3"/>
    </row>
    <row r="334" spans="1:73" ht="409.5">
      <c r="A334" s="69" t="s">
        <v>547</v>
      </c>
      <c r="B334" s="70"/>
      <c r="C334" s="70"/>
      <c r="D334" s="71">
        <v>233.76835236541598</v>
      </c>
      <c r="E334" s="73"/>
      <c r="F334" s="103" t="s">
        <v>2146</v>
      </c>
      <c r="G334" s="70"/>
      <c r="H334" s="51" t="s">
        <v>1040</v>
      </c>
      <c r="I334" s="75"/>
      <c r="J334" s="75"/>
      <c r="K334" s="51" t="s">
        <v>1040</v>
      </c>
      <c r="L334" s="78">
        <v>26.81239242685026</v>
      </c>
      <c r="M334" s="79">
        <v>2188.6591796875</v>
      </c>
      <c r="N334" s="79">
        <v>7653.85888671875</v>
      </c>
      <c r="O334" s="80"/>
      <c r="P334" s="81"/>
      <c r="Q334" s="81"/>
      <c r="R334" s="89"/>
      <c r="S334" s="49">
        <v>1</v>
      </c>
      <c r="T334" s="49">
        <v>1</v>
      </c>
      <c r="U334" s="50">
        <v>0</v>
      </c>
      <c r="V334" s="50">
        <v>0</v>
      </c>
      <c r="W334" s="50">
        <v>0.002</v>
      </c>
      <c r="X334" s="50">
        <v>0.999999</v>
      </c>
      <c r="Y334" s="50">
        <v>0</v>
      </c>
      <c r="Z334" s="50" t="s">
        <v>2322</v>
      </c>
      <c r="AA334" s="76">
        <v>334</v>
      </c>
      <c r="AB334" s="76"/>
      <c r="AC334" s="77"/>
      <c r="AD334" s="83" t="s">
        <v>1824</v>
      </c>
      <c r="AE334" s="85" t="s">
        <v>1537</v>
      </c>
      <c r="AF334" s="83" t="s">
        <v>1040</v>
      </c>
      <c r="AG334" s="83" t="s">
        <v>716</v>
      </c>
      <c r="AH334" s="83"/>
      <c r="AI334" s="83" t="s">
        <v>2307</v>
      </c>
      <c r="AJ334" s="87">
        <v>43446.89097222222</v>
      </c>
      <c r="AK334" s="85" t="s">
        <v>2146</v>
      </c>
      <c r="AL334" s="85" t="s">
        <v>1537</v>
      </c>
      <c r="AM334" s="83">
        <v>223</v>
      </c>
      <c r="AN334" s="83">
        <v>2</v>
      </c>
      <c r="AO334" s="83">
        <v>34</v>
      </c>
      <c r="AP334" s="83"/>
      <c r="AQ334" s="83"/>
      <c r="AR334" s="83"/>
      <c r="AS334" s="83"/>
      <c r="AT334" s="83"/>
      <c r="AU334" s="83"/>
      <c r="AV334" s="83"/>
      <c r="AW334" s="83" t="str">
        <f>REPLACE(INDEX(GroupVertices[Group],MATCH(Vertices[[#This Row],[Vertex]],GroupVertices[Vertex],0)),1,1,"")</f>
        <v>1</v>
      </c>
      <c r="AX334" s="49">
        <v>2</v>
      </c>
      <c r="AY334" s="50">
        <v>8</v>
      </c>
      <c r="AZ334" s="49">
        <v>0</v>
      </c>
      <c r="BA334" s="50">
        <v>0</v>
      </c>
      <c r="BB334" s="49">
        <v>0</v>
      </c>
      <c r="BC334" s="50">
        <v>0</v>
      </c>
      <c r="BD334" s="49">
        <v>23</v>
      </c>
      <c r="BE334" s="50">
        <v>92</v>
      </c>
      <c r="BF334" s="49">
        <v>25</v>
      </c>
      <c r="BG334" s="49"/>
      <c r="BH334" s="49"/>
      <c r="BI334" s="49"/>
      <c r="BJ334" s="49"/>
      <c r="BK334" s="49" t="s">
        <v>3486</v>
      </c>
      <c r="BL334" s="49" t="s">
        <v>3486</v>
      </c>
      <c r="BM334" s="112" t="s">
        <v>3831</v>
      </c>
      <c r="BN334" s="112" t="s">
        <v>3831</v>
      </c>
      <c r="BO334" s="112" t="s">
        <v>4309</v>
      </c>
      <c r="BP334" s="112" t="s">
        <v>4309</v>
      </c>
      <c r="BQ334" s="2"/>
      <c r="BR334" s="3"/>
      <c r="BS334" s="3"/>
      <c r="BT334" s="3"/>
      <c r="BU334" s="3"/>
    </row>
    <row r="335" spans="1:73" ht="409.5">
      <c r="A335" s="69" t="s">
        <v>548</v>
      </c>
      <c r="B335" s="70"/>
      <c r="C335" s="70"/>
      <c r="D335" s="71">
        <v>238.82544861337684</v>
      </c>
      <c r="E335" s="73"/>
      <c r="F335" s="103" t="s">
        <v>2147</v>
      </c>
      <c r="G335" s="70"/>
      <c r="H335" s="51" t="s">
        <v>1041</v>
      </c>
      <c r="I335" s="75"/>
      <c r="J335" s="75"/>
      <c r="K335" s="51" t="s">
        <v>1041</v>
      </c>
      <c r="L335" s="78">
        <v>30.678016413480005</v>
      </c>
      <c r="M335" s="79">
        <v>1439.1015625</v>
      </c>
      <c r="N335" s="79">
        <v>7171.248046875</v>
      </c>
      <c r="O335" s="80"/>
      <c r="P335" s="81"/>
      <c r="Q335" s="81"/>
      <c r="R335" s="89"/>
      <c r="S335" s="49">
        <v>1</v>
      </c>
      <c r="T335" s="49">
        <v>1</v>
      </c>
      <c r="U335" s="50">
        <v>0</v>
      </c>
      <c r="V335" s="50">
        <v>0</v>
      </c>
      <c r="W335" s="50">
        <v>0.002</v>
      </c>
      <c r="X335" s="50">
        <v>0.999999</v>
      </c>
      <c r="Y335" s="50">
        <v>0</v>
      </c>
      <c r="Z335" s="50" t="s">
        <v>2322</v>
      </c>
      <c r="AA335" s="76">
        <v>335</v>
      </c>
      <c r="AB335" s="76"/>
      <c r="AC335" s="77"/>
      <c r="AD335" s="83" t="s">
        <v>1824</v>
      </c>
      <c r="AE335" s="85" t="s">
        <v>1538</v>
      </c>
      <c r="AF335" s="83" t="s">
        <v>1041</v>
      </c>
      <c r="AG335" s="83" t="s">
        <v>716</v>
      </c>
      <c r="AH335" s="83"/>
      <c r="AI335" s="83" t="s">
        <v>2307</v>
      </c>
      <c r="AJ335" s="87">
        <v>43447.100694444445</v>
      </c>
      <c r="AK335" s="85" t="s">
        <v>2147</v>
      </c>
      <c r="AL335" s="85" t="s">
        <v>1538</v>
      </c>
      <c r="AM335" s="83">
        <v>254</v>
      </c>
      <c r="AN335" s="83">
        <v>21</v>
      </c>
      <c r="AO335" s="83">
        <v>66</v>
      </c>
      <c r="AP335" s="83"/>
      <c r="AQ335" s="83"/>
      <c r="AR335" s="83"/>
      <c r="AS335" s="83"/>
      <c r="AT335" s="83"/>
      <c r="AU335" s="83"/>
      <c r="AV335" s="83"/>
      <c r="AW335" s="83" t="str">
        <f>REPLACE(INDEX(GroupVertices[Group],MATCH(Vertices[[#This Row],[Vertex]],GroupVertices[Vertex],0)),1,1,"")</f>
        <v>1</v>
      </c>
      <c r="AX335" s="49">
        <v>0</v>
      </c>
      <c r="AY335" s="50">
        <v>0</v>
      </c>
      <c r="AZ335" s="49">
        <v>0</v>
      </c>
      <c r="BA335" s="50">
        <v>0</v>
      </c>
      <c r="BB335" s="49">
        <v>0</v>
      </c>
      <c r="BC335" s="50">
        <v>0</v>
      </c>
      <c r="BD335" s="49">
        <v>24</v>
      </c>
      <c r="BE335" s="50">
        <v>100</v>
      </c>
      <c r="BF335" s="49">
        <v>24</v>
      </c>
      <c r="BG335" s="49"/>
      <c r="BH335" s="49"/>
      <c r="BI335" s="49"/>
      <c r="BJ335" s="49"/>
      <c r="BK335" s="49" t="s">
        <v>3487</v>
      </c>
      <c r="BL335" s="49" t="s">
        <v>3487</v>
      </c>
      <c r="BM335" s="112" t="s">
        <v>3832</v>
      </c>
      <c r="BN335" s="112" t="s">
        <v>3832</v>
      </c>
      <c r="BO335" s="112" t="s">
        <v>4310</v>
      </c>
      <c r="BP335" s="112" t="s">
        <v>4310</v>
      </c>
      <c r="BQ335" s="2"/>
      <c r="BR335" s="3"/>
      <c r="BS335" s="3"/>
      <c r="BT335" s="3"/>
      <c r="BU335" s="3"/>
    </row>
    <row r="336" spans="1:73" ht="15">
      <c r="A336" s="69" t="s">
        <v>549</v>
      </c>
      <c r="B336" s="70"/>
      <c r="C336" s="70"/>
      <c r="D336" s="71">
        <v>271.1256117455139</v>
      </c>
      <c r="E336" s="73"/>
      <c r="F336" s="103" t="s">
        <v>2148</v>
      </c>
      <c r="G336" s="70"/>
      <c r="H336" s="74" t="s">
        <v>1042</v>
      </c>
      <c r="I336" s="75"/>
      <c r="J336" s="75"/>
      <c r="K336" s="74" t="s">
        <v>1042</v>
      </c>
      <c r="L336" s="78">
        <v>55.36813090872808</v>
      </c>
      <c r="M336" s="79">
        <v>6311.2255859375</v>
      </c>
      <c r="N336" s="79">
        <v>5240.8056640625</v>
      </c>
      <c r="O336" s="80"/>
      <c r="P336" s="81"/>
      <c r="Q336" s="81"/>
      <c r="R336" s="89"/>
      <c r="S336" s="49">
        <v>1</v>
      </c>
      <c r="T336" s="49">
        <v>1</v>
      </c>
      <c r="U336" s="50">
        <v>0</v>
      </c>
      <c r="V336" s="50">
        <v>0</v>
      </c>
      <c r="W336" s="50">
        <v>0.002</v>
      </c>
      <c r="X336" s="50">
        <v>0.999999</v>
      </c>
      <c r="Y336" s="50">
        <v>0</v>
      </c>
      <c r="Z336" s="50" t="s">
        <v>2322</v>
      </c>
      <c r="AA336" s="76">
        <v>336</v>
      </c>
      <c r="AB336" s="76"/>
      <c r="AC336" s="77"/>
      <c r="AD336" s="83" t="s">
        <v>1824</v>
      </c>
      <c r="AE336" s="85" t="s">
        <v>1539</v>
      </c>
      <c r="AF336" s="83" t="s">
        <v>1042</v>
      </c>
      <c r="AG336" s="83" t="s">
        <v>716</v>
      </c>
      <c r="AH336" s="83"/>
      <c r="AI336" s="83" t="s">
        <v>2307</v>
      </c>
      <c r="AJ336" s="87">
        <v>43447.125</v>
      </c>
      <c r="AK336" s="85" t="s">
        <v>2148</v>
      </c>
      <c r="AL336" s="85" t="s">
        <v>1539</v>
      </c>
      <c r="AM336" s="83">
        <v>452</v>
      </c>
      <c r="AN336" s="83">
        <v>25</v>
      </c>
      <c r="AO336" s="83">
        <v>54</v>
      </c>
      <c r="AP336" s="83"/>
      <c r="AQ336" s="83"/>
      <c r="AR336" s="83"/>
      <c r="AS336" s="83"/>
      <c r="AT336" s="83"/>
      <c r="AU336" s="83"/>
      <c r="AV336" s="83"/>
      <c r="AW336" s="83" t="str">
        <f>REPLACE(INDEX(GroupVertices[Group],MATCH(Vertices[[#This Row],[Vertex]],GroupVertices[Vertex],0)),1,1,"")</f>
        <v>1</v>
      </c>
      <c r="AX336" s="49">
        <v>0</v>
      </c>
      <c r="AY336" s="50">
        <v>0</v>
      </c>
      <c r="AZ336" s="49">
        <v>1</v>
      </c>
      <c r="BA336" s="50">
        <v>3.8461538461538463</v>
      </c>
      <c r="BB336" s="49">
        <v>0</v>
      </c>
      <c r="BC336" s="50">
        <v>0</v>
      </c>
      <c r="BD336" s="49">
        <v>25</v>
      </c>
      <c r="BE336" s="50">
        <v>96.15384615384616</v>
      </c>
      <c r="BF336" s="49">
        <v>26</v>
      </c>
      <c r="BG336" s="49"/>
      <c r="BH336" s="49"/>
      <c r="BI336" s="49"/>
      <c r="BJ336" s="49"/>
      <c r="BK336" s="49"/>
      <c r="BL336" s="49"/>
      <c r="BM336" s="112" t="s">
        <v>3833</v>
      </c>
      <c r="BN336" s="112" t="s">
        <v>3833</v>
      </c>
      <c r="BO336" s="112" t="s">
        <v>4311</v>
      </c>
      <c r="BP336" s="112" t="s">
        <v>4311</v>
      </c>
      <c r="BQ336" s="2"/>
      <c r="BR336" s="3"/>
      <c r="BS336" s="3"/>
      <c r="BT336" s="3"/>
      <c r="BU336" s="3"/>
    </row>
    <row r="337" spans="1:73" ht="409.5">
      <c r="A337" s="69" t="s">
        <v>550</v>
      </c>
      <c r="B337" s="70"/>
      <c r="C337" s="70"/>
      <c r="D337" s="71">
        <v>242.9037520391517</v>
      </c>
      <c r="E337" s="73"/>
      <c r="F337" s="103" t="s">
        <v>2149</v>
      </c>
      <c r="G337" s="70"/>
      <c r="H337" s="51" t="s">
        <v>1043</v>
      </c>
      <c r="I337" s="75"/>
      <c r="J337" s="75"/>
      <c r="K337" s="51" t="s">
        <v>1043</v>
      </c>
      <c r="L337" s="78">
        <v>33.79545511237497</v>
      </c>
      <c r="M337" s="79">
        <v>8934.677734375</v>
      </c>
      <c r="N337" s="79">
        <v>7171.248046875</v>
      </c>
      <c r="O337" s="80"/>
      <c r="P337" s="81"/>
      <c r="Q337" s="81"/>
      <c r="R337" s="89"/>
      <c r="S337" s="49">
        <v>1</v>
      </c>
      <c r="T337" s="49">
        <v>1</v>
      </c>
      <c r="U337" s="50">
        <v>0</v>
      </c>
      <c r="V337" s="50">
        <v>0</v>
      </c>
      <c r="W337" s="50">
        <v>0.002</v>
      </c>
      <c r="X337" s="50">
        <v>0.999999</v>
      </c>
      <c r="Y337" s="50">
        <v>0</v>
      </c>
      <c r="Z337" s="50" t="s">
        <v>2322</v>
      </c>
      <c r="AA337" s="76">
        <v>337</v>
      </c>
      <c r="AB337" s="76"/>
      <c r="AC337" s="77"/>
      <c r="AD337" s="83" t="s">
        <v>1824</v>
      </c>
      <c r="AE337" s="85" t="s">
        <v>1540</v>
      </c>
      <c r="AF337" s="83" t="s">
        <v>1043</v>
      </c>
      <c r="AG337" s="83" t="s">
        <v>716</v>
      </c>
      <c r="AH337" s="83"/>
      <c r="AI337" s="83" t="s">
        <v>2307</v>
      </c>
      <c r="AJ337" s="87">
        <v>43447.25</v>
      </c>
      <c r="AK337" s="85" t="s">
        <v>2149</v>
      </c>
      <c r="AL337" s="85" t="s">
        <v>1540</v>
      </c>
      <c r="AM337" s="83">
        <v>279</v>
      </c>
      <c r="AN337" s="83">
        <v>4</v>
      </c>
      <c r="AO337" s="83">
        <v>38</v>
      </c>
      <c r="AP337" s="83"/>
      <c r="AQ337" s="83"/>
      <c r="AR337" s="83"/>
      <c r="AS337" s="83"/>
      <c r="AT337" s="83"/>
      <c r="AU337" s="83"/>
      <c r="AV337" s="83"/>
      <c r="AW337" s="83" t="str">
        <f>REPLACE(INDEX(GroupVertices[Group],MATCH(Vertices[[#This Row],[Vertex]],GroupVertices[Vertex],0)),1,1,"")</f>
        <v>1</v>
      </c>
      <c r="AX337" s="49">
        <v>4</v>
      </c>
      <c r="AY337" s="50">
        <v>13.793103448275861</v>
      </c>
      <c r="AZ337" s="49">
        <v>0</v>
      </c>
      <c r="BA337" s="50">
        <v>0</v>
      </c>
      <c r="BB337" s="49">
        <v>0</v>
      </c>
      <c r="BC337" s="50">
        <v>0</v>
      </c>
      <c r="BD337" s="49">
        <v>25</v>
      </c>
      <c r="BE337" s="50">
        <v>86.20689655172414</v>
      </c>
      <c r="BF337" s="49">
        <v>29</v>
      </c>
      <c r="BG337" s="49"/>
      <c r="BH337" s="49"/>
      <c r="BI337" s="49"/>
      <c r="BJ337" s="49"/>
      <c r="BK337" s="49"/>
      <c r="BL337" s="49"/>
      <c r="BM337" s="112" t="s">
        <v>3834</v>
      </c>
      <c r="BN337" s="112" t="s">
        <v>3834</v>
      </c>
      <c r="BO337" s="112" t="s">
        <v>4312</v>
      </c>
      <c r="BP337" s="112" t="s">
        <v>4312</v>
      </c>
      <c r="BQ337" s="2"/>
      <c r="BR337" s="3"/>
      <c r="BS337" s="3"/>
      <c r="BT337" s="3"/>
      <c r="BU337" s="3"/>
    </row>
    <row r="338" spans="1:73" ht="15">
      <c r="A338" s="69" t="s">
        <v>551</v>
      </c>
      <c r="B338" s="70"/>
      <c r="C338" s="70"/>
      <c r="D338" s="71">
        <v>227.4061990212072</v>
      </c>
      <c r="E338" s="73"/>
      <c r="F338" s="103" t="s">
        <v>2150</v>
      </c>
      <c r="G338" s="70"/>
      <c r="H338" s="74" t="s">
        <v>1044</v>
      </c>
      <c r="I338" s="75"/>
      <c r="J338" s="75"/>
      <c r="K338" s="74" t="s">
        <v>1044</v>
      </c>
      <c r="L338" s="78">
        <v>21.949188056574123</v>
      </c>
      <c r="M338" s="79">
        <v>8934.677734375</v>
      </c>
      <c r="N338" s="79">
        <v>8619.080078125</v>
      </c>
      <c r="O338" s="80"/>
      <c r="P338" s="81"/>
      <c r="Q338" s="81"/>
      <c r="R338" s="89"/>
      <c r="S338" s="49">
        <v>1</v>
      </c>
      <c r="T338" s="49">
        <v>1</v>
      </c>
      <c r="U338" s="50">
        <v>0</v>
      </c>
      <c r="V338" s="50">
        <v>0</v>
      </c>
      <c r="W338" s="50">
        <v>0.002</v>
      </c>
      <c r="X338" s="50">
        <v>0.999999</v>
      </c>
      <c r="Y338" s="50">
        <v>0</v>
      </c>
      <c r="Z338" s="50" t="s">
        <v>2322</v>
      </c>
      <c r="AA338" s="76">
        <v>338</v>
      </c>
      <c r="AB338" s="76"/>
      <c r="AC338" s="77"/>
      <c r="AD338" s="83" t="s">
        <v>1824</v>
      </c>
      <c r="AE338" s="85" t="s">
        <v>1541</v>
      </c>
      <c r="AF338" s="83" t="s">
        <v>1044</v>
      </c>
      <c r="AG338" s="83" t="s">
        <v>716</v>
      </c>
      <c r="AH338" s="83"/>
      <c r="AI338" s="83" t="s">
        <v>2307</v>
      </c>
      <c r="AJ338" s="87">
        <v>43447.563993055555</v>
      </c>
      <c r="AK338" s="85" t="s">
        <v>2150</v>
      </c>
      <c r="AL338" s="85" t="s">
        <v>1541</v>
      </c>
      <c r="AM338" s="83">
        <v>184</v>
      </c>
      <c r="AN338" s="83">
        <v>57</v>
      </c>
      <c r="AO338" s="83">
        <v>60</v>
      </c>
      <c r="AP338" s="83"/>
      <c r="AQ338" s="83"/>
      <c r="AR338" s="83"/>
      <c r="AS338" s="83"/>
      <c r="AT338" s="83"/>
      <c r="AU338" s="83"/>
      <c r="AV338" s="83"/>
      <c r="AW338" s="83" t="str">
        <f>REPLACE(INDEX(GroupVertices[Group],MATCH(Vertices[[#This Row],[Vertex]],GroupVertices[Vertex],0)),1,1,"")</f>
        <v>1</v>
      </c>
      <c r="AX338" s="49">
        <v>0</v>
      </c>
      <c r="AY338" s="50">
        <v>0</v>
      </c>
      <c r="AZ338" s="49">
        <v>0</v>
      </c>
      <c r="BA338" s="50">
        <v>0</v>
      </c>
      <c r="BB338" s="49">
        <v>0</v>
      </c>
      <c r="BC338" s="50">
        <v>0</v>
      </c>
      <c r="BD338" s="49">
        <v>24</v>
      </c>
      <c r="BE338" s="50">
        <v>100</v>
      </c>
      <c r="BF338" s="49">
        <v>24</v>
      </c>
      <c r="BG338" s="49"/>
      <c r="BH338" s="49"/>
      <c r="BI338" s="49"/>
      <c r="BJ338" s="49"/>
      <c r="BK338" s="49"/>
      <c r="BL338" s="49"/>
      <c r="BM338" s="112" t="s">
        <v>3835</v>
      </c>
      <c r="BN338" s="112" t="s">
        <v>3835</v>
      </c>
      <c r="BO338" s="112" t="s">
        <v>4313</v>
      </c>
      <c r="BP338" s="112" t="s">
        <v>4313</v>
      </c>
      <c r="BQ338" s="2"/>
      <c r="BR338" s="3"/>
      <c r="BS338" s="3"/>
      <c r="BT338" s="3"/>
      <c r="BU338" s="3"/>
    </row>
    <row r="339" spans="1:73" ht="15">
      <c r="A339" s="69" t="s">
        <v>552</v>
      </c>
      <c r="B339" s="70"/>
      <c r="C339" s="70"/>
      <c r="D339" s="71">
        <v>243.2300163132137</v>
      </c>
      <c r="E339" s="73"/>
      <c r="F339" s="103" t="s">
        <v>2151</v>
      </c>
      <c r="G339" s="70"/>
      <c r="H339" s="74" t="s">
        <v>1044</v>
      </c>
      <c r="I339" s="75"/>
      <c r="J339" s="75"/>
      <c r="K339" s="74" t="s">
        <v>1044</v>
      </c>
      <c r="L339" s="78">
        <v>34.04485020828656</v>
      </c>
      <c r="M339" s="79">
        <v>689.5440063476562</v>
      </c>
      <c r="N339" s="79">
        <v>6688.63720703125</v>
      </c>
      <c r="O339" s="80"/>
      <c r="P339" s="81"/>
      <c r="Q339" s="81"/>
      <c r="R339" s="89"/>
      <c r="S339" s="49">
        <v>1</v>
      </c>
      <c r="T339" s="49">
        <v>1</v>
      </c>
      <c r="U339" s="50">
        <v>0</v>
      </c>
      <c r="V339" s="50">
        <v>0</v>
      </c>
      <c r="W339" s="50">
        <v>0.002</v>
      </c>
      <c r="X339" s="50">
        <v>0.999999</v>
      </c>
      <c r="Y339" s="50">
        <v>0</v>
      </c>
      <c r="Z339" s="50" t="s">
        <v>2322</v>
      </c>
      <c r="AA339" s="76">
        <v>339</v>
      </c>
      <c r="AB339" s="76"/>
      <c r="AC339" s="77"/>
      <c r="AD339" s="83" t="s">
        <v>1824</v>
      </c>
      <c r="AE339" s="85" t="s">
        <v>1542</v>
      </c>
      <c r="AF339" s="83" t="s">
        <v>1044</v>
      </c>
      <c r="AG339" s="83" t="s">
        <v>716</v>
      </c>
      <c r="AH339" s="83"/>
      <c r="AI339" s="83" t="s">
        <v>2307</v>
      </c>
      <c r="AJ339" s="87">
        <v>43447.56932870371</v>
      </c>
      <c r="AK339" s="85" t="s">
        <v>2151</v>
      </c>
      <c r="AL339" s="85" t="s">
        <v>1542</v>
      </c>
      <c r="AM339" s="83">
        <v>281</v>
      </c>
      <c r="AN339" s="83">
        <v>110</v>
      </c>
      <c r="AO339" s="83">
        <v>56</v>
      </c>
      <c r="AP339" s="83"/>
      <c r="AQ339" s="83"/>
      <c r="AR339" s="83"/>
      <c r="AS339" s="83"/>
      <c r="AT339" s="83"/>
      <c r="AU339" s="83"/>
      <c r="AV339" s="83"/>
      <c r="AW339" s="83" t="str">
        <f>REPLACE(INDEX(GroupVertices[Group],MATCH(Vertices[[#This Row],[Vertex]],GroupVertices[Vertex],0)),1,1,"")</f>
        <v>1</v>
      </c>
      <c r="AX339" s="49">
        <v>0</v>
      </c>
      <c r="AY339" s="50">
        <v>0</v>
      </c>
      <c r="AZ339" s="49">
        <v>0</v>
      </c>
      <c r="BA339" s="50">
        <v>0</v>
      </c>
      <c r="BB339" s="49">
        <v>0</v>
      </c>
      <c r="BC339" s="50">
        <v>0</v>
      </c>
      <c r="BD339" s="49">
        <v>24</v>
      </c>
      <c r="BE339" s="50">
        <v>100</v>
      </c>
      <c r="BF339" s="49">
        <v>24</v>
      </c>
      <c r="BG339" s="49"/>
      <c r="BH339" s="49"/>
      <c r="BI339" s="49"/>
      <c r="BJ339" s="49"/>
      <c r="BK339" s="49"/>
      <c r="BL339" s="49"/>
      <c r="BM339" s="112" t="s">
        <v>3835</v>
      </c>
      <c r="BN339" s="112" t="s">
        <v>3835</v>
      </c>
      <c r="BO339" s="112" t="s">
        <v>4313</v>
      </c>
      <c r="BP339" s="112" t="s">
        <v>4313</v>
      </c>
      <c r="BQ339" s="2"/>
      <c r="BR339" s="3"/>
      <c r="BS339" s="3"/>
      <c r="BT339" s="3"/>
      <c r="BU339" s="3"/>
    </row>
    <row r="340" spans="1:73" ht="15">
      <c r="A340" s="69" t="s">
        <v>553</v>
      </c>
      <c r="B340" s="70"/>
      <c r="C340" s="70"/>
      <c r="D340" s="71">
        <v>250.57096247960848</v>
      </c>
      <c r="E340" s="73"/>
      <c r="F340" s="103" t="s">
        <v>2152</v>
      </c>
      <c r="G340" s="70"/>
      <c r="H340" s="74" t="s">
        <v>1044</v>
      </c>
      <c r="I340" s="75"/>
      <c r="J340" s="75"/>
      <c r="K340" s="74" t="s">
        <v>1044</v>
      </c>
      <c r="L340" s="78">
        <v>39.65623986629749</v>
      </c>
      <c r="M340" s="79">
        <v>4437.33154296875</v>
      </c>
      <c r="N340" s="79">
        <v>6206.02685546875</v>
      </c>
      <c r="O340" s="80"/>
      <c r="P340" s="81"/>
      <c r="Q340" s="81"/>
      <c r="R340" s="89"/>
      <c r="S340" s="49">
        <v>1</v>
      </c>
      <c r="T340" s="49">
        <v>1</v>
      </c>
      <c r="U340" s="50">
        <v>0</v>
      </c>
      <c r="V340" s="50">
        <v>0</v>
      </c>
      <c r="W340" s="50">
        <v>0.002</v>
      </c>
      <c r="X340" s="50">
        <v>0.999999</v>
      </c>
      <c r="Y340" s="50">
        <v>0</v>
      </c>
      <c r="Z340" s="50" t="s">
        <v>2322</v>
      </c>
      <c r="AA340" s="76">
        <v>340</v>
      </c>
      <c r="AB340" s="76"/>
      <c r="AC340" s="77"/>
      <c r="AD340" s="83" t="s">
        <v>1824</v>
      </c>
      <c r="AE340" s="85" t="s">
        <v>1543</v>
      </c>
      <c r="AF340" s="83" t="s">
        <v>1044</v>
      </c>
      <c r="AG340" s="83" t="s">
        <v>716</v>
      </c>
      <c r="AH340" s="83"/>
      <c r="AI340" s="83" t="s">
        <v>2307</v>
      </c>
      <c r="AJ340" s="87">
        <v>43447.605092592596</v>
      </c>
      <c r="AK340" s="85" t="s">
        <v>2152</v>
      </c>
      <c r="AL340" s="85" t="s">
        <v>1543</v>
      </c>
      <c r="AM340" s="83">
        <v>326</v>
      </c>
      <c r="AN340" s="83">
        <v>99</v>
      </c>
      <c r="AO340" s="83">
        <v>64</v>
      </c>
      <c r="AP340" s="83"/>
      <c r="AQ340" s="83"/>
      <c r="AR340" s="83"/>
      <c r="AS340" s="83"/>
      <c r="AT340" s="83"/>
      <c r="AU340" s="83"/>
      <c r="AV340" s="83"/>
      <c r="AW340" s="83" t="str">
        <f>REPLACE(INDEX(GroupVertices[Group],MATCH(Vertices[[#This Row],[Vertex]],GroupVertices[Vertex],0)),1,1,"")</f>
        <v>1</v>
      </c>
      <c r="AX340" s="49">
        <v>0</v>
      </c>
      <c r="AY340" s="50">
        <v>0</v>
      </c>
      <c r="AZ340" s="49">
        <v>0</v>
      </c>
      <c r="BA340" s="50">
        <v>0</v>
      </c>
      <c r="BB340" s="49">
        <v>0</v>
      </c>
      <c r="BC340" s="50">
        <v>0</v>
      </c>
      <c r="BD340" s="49">
        <v>24</v>
      </c>
      <c r="BE340" s="50">
        <v>100</v>
      </c>
      <c r="BF340" s="49">
        <v>24</v>
      </c>
      <c r="BG340" s="49"/>
      <c r="BH340" s="49"/>
      <c r="BI340" s="49"/>
      <c r="BJ340" s="49"/>
      <c r="BK340" s="49"/>
      <c r="BL340" s="49"/>
      <c r="BM340" s="112" t="s">
        <v>3835</v>
      </c>
      <c r="BN340" s="112" t="s">
        <v>3835</v>
      </c>
      <c r="BO340" s="112" t="s">
        <v>4313</v>
      </c>
      <c r="BP340" s="112" t="s">
        <v>4313</v>
      </c>
      <c r="BQ340" s="2"/>
      <c r="BR340" s="3"/>
      <c r="BS340" s="3"/>
      <c r="BT340" s="3"/>
      <c r="BU340" s="3"/>
    </row>
    <row r="341" spans="1:73" ht="180">
      <c r="A341" s="69" t="s">
        <v>554</v>
      </c>
      <c r="B341" s="70"/>
      <c r="C341" s="70"/>
      <c r="D341" s="71">
        <v>311.41924959216965</v>
      </c>
      <c r="E341" s="73"/>
      <c r="F341" s="103" t="s">
        <v>2153</v>
      </c>
      <c r="G341" s="70"/>
      <c r="H341" s="51" t="s">
        <v>1045</v>
      </c>
      <c r="I341" s="75"/>
      <c r="J341" s="75"/>
      <c r="K341" s="51" t="s">
        <v>1045</v>
      </c>
      <c r="L341" s="78">
        <v>86.16842525381027</v>
      </c>
      <c r="M341" s="79">
        <v>8559.8984375</v>
      </c>
      <c r="N341" s="79">
        <v>3792.97314453125</v>
      </c>
      <c r="O341" s="80"/>
      <c r="P341" s="81"/>
      <c r="Q341" s="81"/>
      <c r="R341" s="89"/>
      <c r="S341" s="49">
        <v>1</v>
      </c>
      <c r="T341" s="49">
        <v>1</v>
      </c>
      <c r="U341" s="50">
        <v>0</v>
      </c>
      <c r="V341" s="50">
        <v>0</v>
      </c>
      <c r="W341" s="50">
        <v>0.002</v>
      </c>
      <c r="X341" s="50">
        <v>0.999999</v>
      </c>
      <c r="Y341" s="50">
        <v>0</v>
      </c>
      <c r="Z341" s="50" t="s">
        <v>2322</v>
      </c>
      <c r="AA341" s="76">
        <v>341</v>
      </c>
      <c r="AB341" s="76"/>
      <c r="AC341" s="77"/>
      <c r="AD341" s="83" t="s">
        <v>1824</v>
      </c>
      <c r="AE341" s="85" t="s">
        <v>1544</v>
      </c>
      <c r="AF341" s="83" t="s">
        <v>1045</v>
      </c>
      <c r="AG341" s="83" t="s">
        <v>716</v>
      </c>
      <c r="AH341" s="83"/>
      <c r="AI341" s="83" t="s">
        <v>2307</v>
      </c>
      <c r="AJ341" s="87">
        <v>43447.646527777775</v>
      </c>
      <c r="AK341" s="85" t="s">
        <v>2153</v>
      </c>
      <c r="AL341" s="85" t="s">
        <v>1544</v>
      </c>
      <c r="AM341" s="83">
        <v>699</v>
      </c>
      <c r="AN341" s="83">
        <v>33</v>
      </c>
      <c r="AO341" s="83">
        <v>214</v>
      </c>
      <c r="AP341" s="83"/>
      <c r="AQ341" s="83"/>
      <c r="AR341" s="83"/>
      <c r="AS341" s="83"/>
      <c r="AT341" s="83"/>
      <c r="AU341" s="83"/>
      <c r="AV341" s="83"/>
      <c r="AW341" s="83" t="str">
        <f>REPLACE(INDEX(GroupVertices[Group],MATCH(Vertices[[#This Row],[Vertex]],GroupVertices[Vertex],0)),1,1,"")</f>
        <v>1</v>
      </c>
      <c r="AX341" s="49">
        <v>0</v>
      </c>
      <c r="AY341" s="50">
        <v>0</v>
      </c>
      <c r="AZ341" s="49">
        <v>0</v>
      </c>
      <c r="BA341" s="50">
        <v>0</v>
      </c>
      <c r="BB341" s="49">
        <v>0</v>
      </c>
      <c r="BC341" s="50">
        <v>0</v>
      </c>
      <c r="BD341" s="49">
        <v>13</v>
      </c>
      <c r="BE341" s="50">
        <v>100</v>
      </c>
      <c r="BF341" s="49">
        <v>13</v>
      </c>
      <c r="BG341" s="49"/>
      <c r="BH341" s="49"/>
      <c r="BI341" s="49"/>
      <c r="BJ341" s="49"/>
      <c r="BK341" s="49"/>
      <c r="BL341" s="49"/>
      <c r="BM341" s="112" t="s">
        <v>3836</v>
      </c>
      <c r="BN341" s="112" t="s">
        <v>3836</v>
      </c>
      <c r="BO341" s="112" t="s">
        <v>4314</v>
      </c>
      <c r="BP341" s="112" t="s">
        <v>4314</v>
      </c>
      <c r="BQ341" s="2"/>
      <c r="BR341" s="3"/>
      <c r="BS341" s="3"/>
      <c r="BT341" s="3"/>
      <c r="BU341" s="3"/>
    </row>
    <row r="342" spans="1:73" ht="15">
      <c r="A342" s="69" t="s">
        <v>555</v>
      </c>
      <c r="B342" s="70"/>
      <c r="C342" s="70"/>
      <c r="D342" s="71">
        <v>607.8303425774877</v>
      </c>
      <c r="E342" s="73"/>
      <c r="F342" s="103" t="s">
        <v>2154</v>
      </c>
      <c r="G342" s="70"/>
      <c r="H342" s="74" t="s">
        <v>1046</v>
      </c>
      <c r="I342" s="75"/>
      <c r="J342" s="75"/>
      <c r="K342" s="74" t="s">
        <v>1046</v>
      </c>
      <c r="L342" s="78">
        <v>312.7438698894959</v>
      </c>
      <c r="M342" s="79">
        <v>8559.8984375</v>
      </c>
      <c r="N342" s="79">
        <v>1379.9197998046875</v>
      </c>
      <c r="O342" s="80"/>
      <c r="P342" s="81"/>
      <c r="Q342" s="81"/>
      <c r="R342" s="89"/>
      <c r="S342" s="49">
        <v>1</v>
      </c>
      <c r="T342" s="49">
        <v>1</v>
      </c>
      <c r="U342" s="50">
        <v>0</v>
      </c>
      <c r="V342" s="50">
        <v>0</v>
      </c>
      <c r="W342" s="50">
        <v>0.002</v>
      </c>
      <c r="X342" s="50">
        <v>0.999999</v>
      </c>
      <c r="Y342" s="50">
        <v>0</v>
      </c>
      <c r="Z342" s="50" t="s">
        <v>2322</v>
      </c>
      <c r="AA342" s="76">
        <v>342</v>
      </c>
      <c r="AB342" s="76"/>
      <c r="AC342" s="77"/>
      <c r="AD342" s="83" t="s">
        <v>1824</v>
      </c>
      <c r="AE342" s="85" t="s">
        <v>1545</v>
      </c>
      <c r="AF342" s="83" t="s">
        <v>1046</v>
      </c>
      <c r="AG342" s="83" t="s">
        <v>716</v>
      </c>
      <c r="AH342" s="83"/>
      <c r="AI342" s="83" t="s">
        <v>2307</v>
      </c>
      <c r="AJ342" s="87">
        <v>43447.81013888889</v>
      </c>
      <c r="AK342" s="85" t="s">
        <v>2154</v>
      </c>
      <c r="AL342" s="85" t="s">
        <v>1545</v>
      </c>
      <c r="AM342" s="83">
        <v>2516</v>
      </c>
      <c r="AN342" s="83">
        <v>142</v>
      </c>
      <c r="AO342" s="83">
        <v>990</v>
      </c>
      <c r="AP342" s="83"/>
      <c r="AQ342" s="83"/>
      <c r="AR342" s="83"/>
      <c r="AS342" s="83"/>
      <c r="AT342" s="83"/>
      <c r="AU342" s="83"/>
      <c r="AV342" s="83"/>
      <c r="AW342" s="83" t="str">
        <f>REPLACE(INDEX(GroupVertices[Group],MATCH(Vertices[[#This Row],[Vertex]],GroupVertices[Vertex],0)),1,1,"")</f>
        <v>1</v>
      </c>
      <c r="AX342" s="49">
        <v>0</v>
      </c>
      <c r="AY342" s="50">
        <v>0</v>
      </c>
      <c r="AZ342" s="49">
        <v>1</v>
      </c>
      <c r="BA342" s="50">
        <v>50</v>
      </c>
      <c r="BB342" s="49">
        <v>0</v>
      </c>
      <c r="BC342" s="50">
        <v>0</v>
      </c>
      <c r="BD342" s="49">
        <v>1</v>
      </c>
      <c r="BE342" s="50">
        <v>50</v>
      </c>
      <c r="BF342" s="49">
        <v>2</v>
      </c>
      <c r="BG342" s="49"/>
      <c r="BH342" s="49"/>
      <c r="BI342" s="49"/>
      <c r="BJ342" s="49"/>
      <c r="BK342" s="49"/>
      <c r="BL342" s="49"/>
      <c r="BM342" s="112" t="s">
        <v>3837</v>
      </c>
      <c r="BN342" s="112" t="s">
        <v>3837</v>
      </c>
      <c r="BO342" s="112" t="s">
        <v>2306</v>
      </c>
      <c r="BP342" s="112" t="s">
        <v>2306</v>
      </c>
      <c r="BQ342" s="2"/>
      <c r="BR342" s="3"/>
      <c r="BS342" s="3"/>
      <c r="BT342" s="3"/>
      <c r="BU342" s="3"/>
    </row>
    <row r="343" spans="1:73" ht="409.5">
      <c r="A343" s="69" t="s">
        <v>556</v>
      </c>
      <c r="B343" s="70"/>
      <c r="C343" s="70"/>
      <c r="D343" s="71">
        <v>637.5203915171289</v>
      </c>
      <c r="E343" s="73"/>
      <c r="F343" s="103" t="s">
        <v>2155</v>
      </c>
      <c r="G343" s="70"/>
      <c r="H343" s="51" t="s">
        <v>1047</v>
      </c>
      <c r="I343" s="75"/>
      <c r="J343" s="75"/>
      <c r="K343" s="51" t="s">
        <v>1047</v>
      </c>
      <c r="L343" s="78">
        <v>335.4388236174512</v>
      </c>
      <c r="M343" s="79">
        <v>689.5440063476562</v>
      </c>
      <c r="N343" s="79">
        <v>897.3087158203125</v>
      </c>
      <c r="O343" s="80"/>
      <c r="P343" s="81"/>
      <c r="Q343" s="81"/>
      <c r="R343" s="89"/>
      <c r="S343" s="49">
        <v>1</v>
      </c>
      <c r="T343" s="49">
        <v>1</v>
      </c>
      <c r="U343" s="50">
        <v>0</v>
      </c>
      <c r="V343" s="50">
        <v>0</v>
      </c>
      <c r="W343" s="50">
        <v>0.002</v>
      </c>
      <c r="X343" s="50">
        <v>0.999999</v>
      </c>
      <c r="Y343" s="50">
        <v>0</v>
      </c>
      <c r="Z343" s="50" t="s">
        <v>2322</v>
      </c>
      <c r="AA343" s="76">
        <v>343</v>
      </c>
      <c r="AB343" s="76"/>
      <c r="AC343" s="77"/>
      <c r="AD343" s="83" t="s">
        <v>1824</v>
      </c>
      <c r="AE343" s="85" t="s">
        <v>1546</v>
      </c>
      <c r="AF343" s="83" t="s">
        <v>1047</v>
      </c>
      <c r="AG343" s="83" t="s">
        <v>716</v>
      </c>
      <c r="AH343" s="83"/>
      <c r="AI343" s="83" t="s">
        <v>2307</v>
      </c>
      <c r="AJ343" s="87">
        <v>43448.185277777775</v>
      </c>
      <c r="AK343" s="85" t="s">
        <v>2155</v>
      </c>
      <c r="AL343" s="85" t="s">
        <v>1546</v>
      </c>
      <c r="AM343" s="83">
        <v>2698</v>
      </c>
      <c r="AN343" s="83">
        <v>96</v>
      </c>
      <c r="AO343" s="83">
        <v>2001</v>
      </c>
      <c r="AP343" s="83"/>
      <c r="AQ343" s="83"/>
      <c r="AR343" s="83"/>
      <c r="AS343" s="83"/>
      <c r="AT343" s="83"/>
      <c r="AU343" s="83"/>
      <c r="AV343" s="83"/>
      <c r="AW343" s="83" t="str">
        <f>REPLACE(INDEX(GroupVertices[Group],MATCH(Vertices[[#This Row],[Vertex]],GroupVertices[Vertex],0)),1,1,"")</f>
        <v>1</v>
      </c>
      <c r="AX343" s="49">
        <v>0</v>
      </c>
      <c r="AY343" s="50">
        <v>0</v>
      </c>
      <c r="AZ343" s="49">
        <v>1</v>
      </c>
      <c r="BA343" s="50">
        <v>2.380952380952381</v>
      </c>
      <c r="BB343" s="49">
        <v>0</v>
      </c>
      <c r="BC343" s="50">
        <v>0</v>
      </c>
      <c r="BD343" s="49">
        <v>41</v>
      </c>
      <c r="BE343" s="50">
        <v>97.61904761904762</v>
      </c>
      <c r="BF343" s="49">
        <v>42</v>
      </c>
      <c r="BG343" s="49"/>
      <c r="BH343" s="49"/>
      <c r="BI343" s="49"/>
      <c r="BJ343" s="49"/>
      <c r="BK343" s="49"/>
      <c r="BL343" s="49"/>
      <c r="BM343" s="112" t="s">
        <v>3838</v>
      </c>
      <c r="BN343" s="112" t="s">
        <v>3838</v>
      </c>
      <c r="BO343" s="112" t="s">
        <v>4315</v>
      </c>
      <c r="BP343" s="112" t="s">
        <v>4315</v>
      </c>
      <c r="BQ343" s="2"/>
      <c r="BR343" s="3"/>
      <c r="BS343" s="3"/>
      <c r="BT343" s="3"/>
      <c r="BU343" s="3"/>
    </row>
    <row r="344" spans="1:73" ht="409.5">
      <c r="A344" s="69" t="s">
        <v>557</v>
      </c>
      <c r="B344" s="70"/>
      <c r="C344" s="70"/>
      <c r="D344" s="71">
        <v>217.61827079934747</v>
      </c>
      <c r="E344" s="73"/>
      <c r="F344" s="103" t="s">
        <v>2156</v>
      </c>
      <c r="G344" s="70"/>
      <c r="H344" s="51" t="s">
        <v>1048</v>
      </c>
      <c r="I344" s="75"/>
      <c r="J344" s="75"/>
      <c r="K344" s="51" t="s">
        <v>1048</v>
      </c>
      <c r="L344" s="78">
        <v>14.467335179226222</v>
      </c>
      <c r="M344" s="79">
        <v>689.5440063476562</v>
      </c>
      <c r="N344" s="79">
        <v>9101.69140625</v>
      </c>
      <c r="O344" s="80"/>
      <c r="P344" s="81"/>
      <c r="Q344" s="81"/>
      <c r="R344" s="89"/>
      <c r="S344" s="49">
        <v>1</v>
      </c>
      <c r="T344" s="49">
        <v>1</v>
      </c>
      <c r="U344" s="50">
        <v>0</v>
      </c>
      <c r="V344" s="50">
        <v>0</v>
      </c>
      <c r="W344" s="50">
        <v>0.002</v>
      </c>
      <c r="X344" s="50">
        <v>0.999999</v>
      </c>
      <c r="Y344" s="50">
        <v>0</v>
      </c>
      <c r="Z344" s="50" t="s">
        <v>2322</v>
      </c>
      <c r="AA344" s="76">
        <v>344</v>
      </c>
      <c r="AB344" s="76"/>
      <c r="AC344" s="77"/>
      <c r="AD344" s="83" t="s">
        <v>1824</v>
      </c>
      <c r="AE344" s="85" t="s">
        <v>1547</v>
      </c>
      <c r="AF344" s="83" t="s">
        <v>1048</v>
      </c>
      <c r="AG344" s="83" t="s">
        <v>716</v>
      </c>
      <c r="AH344" s="83"/>
      <c r="AI344" s="83" t="s">
        <v>2307</v>
      </c>
      <c r="AJ344" s="87">
        <v>43448.48028935185</v>
      </c>
      <c r="AK344" s="85" t="s">
        <v>2156</v>
      </c>
      <c r="AL344" s="85" t="s">
        <v>1547</v>
      </c>
      <c r="AM344" s="83">
        <v>124</v>
      </c>
      <c r="AN344" s="83">
        <v>11</v>
      </c>
      <c r="AO344" s="83">
        <v>36</v>
      </c>
      <c r="AP344" s="83"/>
      <c r="AQ344" s="83"/>
      <c r="AR344" s="83"/>
      <c r="AS344" s="83"/>
      <c r="AT344" s="83"/>
      <c r="AU344" s="83"/>
      <c r="AV344" s="83"/>
      <c r="AW344" s="83" t="str">
        <f>REPLACE(INDEX(GroupVertices[Group],MATCH(Vertices[[#This Row],[Vertex]],GroupVertices[Vertex],0)),1,1,"")</f>
        <v>1</v>
      </c>
      <c r="AX344" s="49">
        <v>1</v>
      </c>
      <c r="AY344" s="50">
        <v>3.5714285714285716</v>
      </c>
      <c r="AZ344" s="49">
        <v>2</v>
      </c>
      <c r="BA344" s="50">
        <v>7.142857142857143</v>
      </c>
      <c r="BB344" s="49">
        <v>0</v>
      </c>
      <c r="BC344" s="50">
        <v>0</v>
      </c>
      <c r="BD344" s="49">
        <v>25</v>
      </c>
      <c r="BE344" s="50">
        <v>89.28571428571429</v>
      </c>
      <c r="BF344" s="49">
        <v>28</v>
      </c>
      <c r="BG344" s="49"/>
      <c r="BH344" s="49"/>
      <c r="BI344" s="49"/>
      <c r="BJ344" s="49"/>
      <c r="BK344" s="49"/>
      <c r="BL344" s="49"/>
      <c r="BM344" s="112" t="s">
        <v>3839</v>
      </c>
      <c r="BN344" s="112" t="s">
        <v>3839</v>
      </c>
      <c r="BO344" s="112" t="s">
        <v>4316</v>
      </c>
      <c r="BP344" s="112" t="s">
        <v>4316</v>
      </c>
      <c r="BQ344" s="2"/>
      <c r="BR344" s="3"/>
      <c r="BS344" s="3"/>
      <c r="BT344" s="3"/>
      <c r="BU344" s="3"/>
    </row>
    <row r="345" spans="1:73" ht="15">
      <c r="A345" s="69" t="s">
        <v>558</v>
      </c>
      <c r="B345" s="70"/>
      <c r="C345" s="70"/>
      <c r="D345" s="71">
        <v>263.6215334420881</v>
      </c>
      <c r="E345" s="73"/>
      <c r="F345" s="103" t="s">
        <v>2157</v>
      </c>
      <c r="G345" s="70"/>
      <c r="H345" s="74" t="s">
        <v>1049</v>
      </c>
      <c r="I345" s="75"/>
      <c r="J345" s="75"/>
      <c r="K345" s="74" t="s">
        <v>1049</v>
      </c>
      <c r="L345" s="78">
        <v>49.63204370276136</v>
      </c>
      <c r="M345" s="79">
        <v>9684.234375</v>
      </c>
      <c r="N345" s="79">
        <v>5723.416015625</v>
      </c>
      <c r="O345" s="80"/>
      <c r="P345" s="81"/>
      <c r="Q345" s="81"/>
      <c r="R345" s="89"/>
      <c r="S345" s="49">
        <v>1</v>
      </c>
      <c r="T345" s="49">
        <v>1</v>
      </c>
      <c r="U345" s="50">
        <v>0</v>
      </c>
      <c r="V345" s="50">
        <v>0</v>
      </c>
      <c r="W345" s="50">
        <v>0.002</v>
      </c>
      <c r="X345" s="50">
        <v>0.999999</v>
      </c>
      <c r="Y345" s="50">
        <v>0</v>
      </c>
      <c r="Z345" s="50" t="s">
        <v>2322</v>
      </c>
      <c r="AA345" s="76">
        <v>345</v>
      </c>
      <c r="AB345" s="76"/>
      <c r="AC345" s="77"/>
      <c r="AD345" s="83" t="s">
        <v>1824</v>
      </c>
      <c r="AE345" s="85" t="s">
        <v>1548</v>
      </c>
      <c r="AF345" s="83" t="s">
        <v>1049</v>
      </c>
      <c r="AG345" s="83" t="s">
        <v>716</v>
      </c>
      <c r="AH345" s="83"/>
      <c r="AI345" s="83" t="s">
        <v>2307</v>
      </c>
      <c r="AJ345" s="87">
        <v>43448.658530092594</v>
      </c>
      <c r="AK345" s="85" t="s">
        <v>2157</v>
      </c>
      <c r="AL345" s="85" t="s">
        <v>1548</v>
      </c>
      <c r="AM345" s="83">
        <v>406</v>
      </c>
      <c r="AN345" s="83">
        <v>26</v>
      </c>
      <c r="AO345" s="83">
        <v>49</v>
      </c>
      <c r="AP345" s="83"/>
      <c r="AQ345" s="83"/>
      <c r="AR345" s="83"/>
      <c r="AS345" s="83"/>
      <c r="AT345" s="83"/>
      <c r="AU345" s="83"/>
      <c r="AV345" s="83"/>
      <c r="AW345" s="83" t="str">
        <f>REPLACE(INDEX(GroupVertices[Group],MATCH(Vertices[[#This Row],[Vertex]],GroupVertices[Vertex],0)),1,1,"")</f>
        <v>1</v>
      </c>
      <c r="AX345" s="49">
        <v>0</v>
      </c>
      <c r="AY345" s="50">
        <v>0</v>
      </c>
      <c r="AZ345" s="49">
        <v>0</v>
      </c>
      <c r="BA345" s="50">
        <v>0</v>
      </c>
      <c r="BB345" s="49">
        <v>0</v>
      </c>
      <c r="BC345" s="50">
        <v>0</v>
      </c>
      <c r="BD345" s="49">
        <v>23</v>
      </c>
      <c r="BE345" s="50">
        <v>100</v>
      </c>
      <c r="BF345" s="49">
        <v>23</v>
      </c>
      <c r="BG345" s="49"/>
      <c r="BH345" s="49"/>
      <c r="BI345" s="49"/>
      <c r="BJ345" s="49"/>
      <c r="BK345" s="49"/>
      <c r="BL345" s="49"/>
      <c r="BM345" s="112" t="s">
        <v>3840</v>
      </c>
      <c r="BN345" s="112" t="s">
        <v>3840</v>
      </c>
      <c r="BO345" s="112" t="s">
        <v>4317</v>
      </c>
      <c r="BP345" s="112" t="s">
        <v>4317</v>
      </c>
      <c r="BQ345" s="2"/>
      <c r="BR345" s="3"/>
      <c r="BS345" s="3"/>
      <c r="BT345" s="3"/>
      <c r="BU345" s="3"/>
    </row>
    <row r="346" spans="1:73" ht="15">
      <c r="A346" s="69" t="s">
        <v>559</v>
      </c>
      <c r="B346" s="70"/>
      <c r="C346" s="70"/>
      <c r="D346" s="71">
        <v>556.9331158238173</v>
      </c>
      <c r="E346" s="73"/>
      <c r="F346" s="103" t="s">
        <v>2158</v>
      </c>
      <c r="G346" s="70"/>
      <c r="H346" s="74" t="s">
        <v>1050</v>
      </c>
      <c r="I346" s="75"/>
      <c r="J346" s="75"/>
      <c r="K346" s="74" t="s">
        <v>1050</v>
      </c>
      <c r="L346" s="78">
        <v>273.8382349272868</v>
      </c>
      <c r="M346" s="79">
        <v>4812.11083984375</v>
      </c>
      <c r="N346" s="79">
        <v>1379.9197998046875</v>
      </c>
      <c r="O346" s="80"/>
      <c r="P346" s="81"/>
      <c r="Q346" s="81"/>
      <c r="R346" s="89"/>
      <c r="S346" s="49">
        <v>1</v>
      </c>
      <c r="T346" s="49">
        <v>1</v>
      </c>
      <c r="U346" s="50">
        <v>0</v>
      </c>
      <c r="V346" s="50">
        <v>0</v>
      </c>
      <c r="W346" s="50">
        <v>0.002</v>
      </c>
      <c r="X346" s="50">
        <v>0.999999</v>
      </c>
      <c r="Y346" s="50">
        <v>0</v>
      </c>
      <c r="Z346" s="50" t="s">
        <v>2322</v>
      </c>
      <c r="AA346" s="76">
        <v>346</v>
      </c>
      <c r="AB346" s="76"/>
      <c r="AC346" s="77"/>
      <c r="AD346" s="83" t="s">
        <v>1824</v>
      </c>
      <c r="AE346" s="85" t="s">
        <v>1549</v>
      </c>
      <c r="AF346" s="83" t="s">
        <v>1050</v>
      </c>
      <c r="AG346" s="83" t="s">
        <v>716</v>
      </c>
      <c r="AH346" s="83"/>
      <c r="AI346" s="83" t="s">
        <v>2307</v>
      </c>
      <c r="AJ346" s="87">
        <v>43448.90856481482</v>
      </c>
      <c r="AK346" s="85" t="s">
        <v>2158</v>
      </c>
      <c r="AL346" s="85" t="s">
        <v>1549</v>
      </c>
      <c r="AM346" s="83">
        <v>2204</v>
      </c>
      <c r="AN346" s="83">
        <v>99</v>
      </c>
      <c r="AO346" s="83">
        <v>1470</v>
      </c>
      <c r="AP346" s="83"/>
      <c r="AQ346" s="83"/>
      <c r="AR346" s="83"/>
      <c r="AS346" s="83"/>
      <c r="AT346" s="83"/>
      <c r="AU346" s="83"/>
      <c r="AV346" s="83"/>
      <c r="AW346" s="83" t="str">
        <f>REPLACE(INDEX(GroupVertices[Group],MATCH(Vertices[[#This Row],[Vertex]],GroupVertices[Vertex],0)),1,1,"")</f>
        <v>1</v>
      </c>
      <c r="AX346" s="49">
        <v>1</v>
      </c>
      <c r="AY346" s="50">
        <v>8.333333333333334</v>
      </c>
      <c r="AZ346" s="49">
        <v>0</v>
      </c>
      <c r="BA346" s="50">
        <v>0</v>
      </c>
      <c r="BB346" s="49">
        <v>0</v>
      </c>
      <c r="BC346" s="50">
        <v>0</v>
      </c>
      <c r="BD346" s="49">
        <v>11</v>
      </c>
      <c r="BE346" s="50">
        <v>91.66666666666667</v>
      </c>
      <c r="BF346" s="49">
        <v>12</v>
      </c>
      <c r="BG346" s="49"/>
      <c r="BH346" s="49"/>
      <c r="BI346" s="49"/>
      <c r="BJ346" s="49"/>
      <c r="BK346" s="49"/>
      <c r="BL346" s="49"/>
      <c r="BM346" s="112" t="s">
        <v>3841</v>
      </c>
      <c r="BN346" s="112" t="s">
        <v>3841</v>
      </c>
      <c r="BO346" s="112" t="s">
        <v>4318</v>
      </c>
      <c r="BP346" s="112" t="s">
        <v>4318</v>
      </c>
      <c r="BQ346" s="2"/>
      <c r="BR346" s="3"/>
      <c r="BS346" s="3"/>
      <c r="BT346" s="3"/>
      <c r="BU346" s="3"/>
    </row>
    <row r="347" spans="1:73" ht="15">
      <c r="A347" s="69" t="s">
        <v>560</v>
      </c>
      <c r="B347" s="70"/>
      <c r="C347" s="70"/>
      <c r="D347" s="71">
        <v>1000</v>
      </c>
      <c r="E347" s="73"/>
      <c r="F347" s="103" t="s">
        <v>2100</v>
      </c>
      <c r="G347" s="70"/>
      <c r="H347" s="74" t="s">
        <v>1051</v>
      </c>
      <c r="I347" s="75"/>
      <c r="J347" s="75"/>
      <c r="K347" s="74" t="s">
        <v>1051</v>
      </c>
      <c r="L347" s="78">
        <v>717.0133203621941</v>
      </c>
      <c r="M347" s="79">
        <v>8185.11962890625</v>
      </c>
      <c r="N347" s="79">
        <v>897.3087158203125</v>
      </c>
      <c r="O347" s="80"/>
      <c r="P347" s="81"/>
      <c r="Q347" s="81"/>
      <c r="R347" s="89"/>
      <c r="S347" s="49">
        <v>1</v>
      </c>
      <c r="T347" s="49">
        <v>1</v>
      </c>
      <c r="U347" s="50">
        <v>0</v>
      </c>
      <c r="V347" s="50">
        <v>0</v>
      </c>
      <c r="W347" s="50">
        <v>0.002</v>
      </c>
      <c r="X347" s="50">
        <v>0.999999</v>
      </c>
      <c r="Y347" s="50">
        <v>0</v>
      </c>
      <c r="Z347" s="50" t="s">
        <v>2322</v>
      </c>
      <c r="AA347" s="76">
        <v>347</v>
      </c>
      <c r="AB347" s="76"/>
      <c r="AC347" s="77"/>
      <c r="AD347" s="83" t="s">
        <v>1824</v>
      </c>
      <c r="AE347" s="85" t="s">
        <v>1550</v>
      </c>
      <c r="AF347" s="83" t="s">
        <v>1051</v>
      </c>
      <c r="AG347" s="83" t="s">
        <v>716</v>
      </c>
      <c r="AH347" s="83"/>
      <c r="AI347" s="83" t="s">
        <v>2307</v>
      </c>
      <c r="AJ347" s="87">
        <v>43449.208333333336</v>
      </c>
      <c r="AK347" s="85" t="s">
        <v>2100</v>
      </c>
      <c r="AL347" s="85" t="s">
        <v>1550</v>
      </c>
      <c r="AM347" s="83">
        <v>5758</v>
      </c>
      <c r="AN347" s="83">
        <v>282</v>
      </c>
      <c r="AO347" s="83">
        <v>4060</v>
      </c>
      <c r="AP347" s="83"/>
      <c r="AQ347" s="83"/>
      <c r="AR347" s="83"/>
      <c r="AS347" s="83"/>
      <c r="AT347" s="83"/>
      <c r="AU347" s="83"/>
      <c r="AV347" s="83"/>
      <c r="AW347" s="83" t="str">
        <f>REPLACE(INDEX(GroupVertices[Group],MATCH(Vertices[[#This Row],[Vertex]],GroupVertices[Vertex],0)),1,1,"")</f>
        <v>1</v>
      </c>
      <c r="AX347" s="49">
        <v>0</v>
      </c>
      <c r="AY347" s="50">
        <v>0</v>
      </c>
      <c r="AZ347" s="49">
        <v>0</v>
      </c>
      <c r="BA347" s="50">
        <v>0</v>
      </c>
      <c r="BB347" s="49">
        <v>0</v>
      </c>
      <c r="BC347" s="50">
        <v>0</v>
      </c>
      <c r="BD347" s="49">
        <v>8</v>
      </c>
      <c r="BE347" s="50">
        <v>100</v>
      </c>
      <c r="BF347" s="49">
        <v>8</v>
      </c>
      <c r="BG347" s="49"/>
      <c r="BH347" s="49"/>
      <c r="BI347" s="49"/>
      <c r="BJ347" s="49"/>
      <c r="BK347" s="49"/>
      <c r="BL347" s="49"/>
      <c r="BM347" s="112" t="s">
        <v>3842</v>
      </c>
      <c r="BN347" s="112" t="s">
        <v>3842</v>
      </c>
      <c r="BO347" s="112" t="s">
        <v>4319</v>
      </c>
      <c r="BP347" s="112" t="s">
        <v>4319</v>
      </c>
      <c r="BQ347" s="2"/>
      <c r="BR347" s="3"/>
      <c r="BS347" s="3"/>
      <c r="BT347" s="3"/>
      <c r="BU347" s="3"/>
    </row>
    <row r="348" spans="1:73" ht="165">
      <c r="A348" s="69" t="s">
        <v>561</v>
      </c>
      <c r="B348" s="70"/>
      <c r="C348" s="70"/>
      <c r="D348" s="71">
        <v>325.7748776508972</v>
      </c>
      <c r="E348" s="73"/>
      <c r="F348" s="103" t="s">
        <v>2159</v>
      </c>
      <c r="G348" s="70"/>
      <c r="H348" s="51" t="s">
        <v>1052</v>
      </c>
      <c r="I348" s="75"/>
      <c r="J348" s="75"/>
      <c r="K348" s="51" t="s">
        <v>1052</v>
      </c>
      <c r="L348" s="78">
        <v>97.14180947392053</v>
      </c>
      <c r="M348" s="79">
        <v>5186.88916015625</v>
      </c>
      <c r="N348" s="79">
        <v>3310.36279296875</v>
      </c>
      <c r="O348" s="80"/>
      <c r="P348" s="81"/>
      <c r="Q348" s="81"/>
      <c r="R348" s="89"/>
      <c r="S348" s="49">
        <v>1</v>
      </c>
      <c r="T348" s="49">
        <v>1</v>
      </c>
      <c r="U348" s="50">
        <v>0</v>
      </c>
      <c r="V348" s="50">
        <v>0</v>
      </c>
      <c r="W348" s="50">
        <v>0.002</v>
      </c>
      <c r="X348" s="50">
        <v>0.999999</v>
      </c>
      <c r="Y348" s="50">
        <v>0</v>
      </c>
      <c r="Z348" s="50" t="s">
        <v>2322</v>
      </c>
      <c r="AA348" s="76">
        <v>348</v>
      </c>
      <c r="AB348" s="76"/>
      <c r="AC348" s="77"/>
      <c r="AD348" s="83" t="s">
        <v>1824</v>
      </c>
      <c r="AE348" s="85" t="s">
        <v>1551</v>
      </c>
      <c r="AF348" s="83" t="s">
        <v>1052</v>
      </c>
      <c r="AG348" s="83" t="s">
        <v>716</v>
      </c>
      <c r="AH348" s="83"/>
      <c r="AI348" s="83" t="s">
        <v>2307</v>
      </c>
      <c r="AJ348" s="87">
        <v>43449.45972222222</v>
      </c>
      <c r="AK348" s="85" t="s">
        <v>2159</v>
      </c>
      <c r="AL348" s="85" t="s">
        <v>1551</v>
      </c>
      <c r="AM348" s="83">
        <v>787</v>
      </c>
      <c r="AN348" s="83">
        <v>23</v>
      </c>
      <c r="AO348" s="83">
        <v>477</v>
      </c>
      <c r="AP348" s="83"/>
      <c r="AQ348" s="83"/>
      <c r="AR348" s="83"/>
      <c r="AS348" s="83"/>
      <c r="AT348" s="83"/>
      <c r="AU348" s="83"/>
      <c r="AV348" s="83"/>
      <c r="AW348" s="83" t="str">
        <f>REPLACE(INDEX(GroupVertices[Group],MATCH(Vertices[[#This Row],[Vertex]],GroupVertices[Vertex],0)),1,1,"")</f>
        <v>1</v>
      </c>
      <c r="AX348" s="49">
        <v>0</v>
      </c>
      <c r="AY348" s="50">
        <v>0</v>
      </c>
      <c r="AZ348" s="49">
        <v>0</v>
      </c>
      <c r="BA348" s="50">
        <v>0</v>
      </c>
      <c r="BB348" s="49">
        <v>0</v>
      </c>
      <c r="BC348" s="50">
        <v>0</v>
      </c>
      <c r="BD348" s="49">
        <v>11</v>
      </c>
      <c r="BE348" s="50">
        <v>100</v>
      </c>
      <c r="BF348" s="49">
        <v>11</v>
      </c>
      <c r="BG348" s="49"/>
      <c r="BH348" s="49"/>
      <c r="BI348" s="49"/>
      <c r="BJ348" s="49"/>
      <c r="BK348" s="49" t="s">
        <v>3394</v>
      </c>
      <c r="BL348" s="49" t="s">
        <v>3394</v>
      </c>
      <c r="BM348" s="112" t="s">
        <v>3843</v>
      </c>
      <c r="BN348" s="112" t="s">
        <v>3843</v>
      </c>
      <c r="BO348" s="112" t="s">
        <v>4320</v>
      </c>
      <c r="BP348" s="112" t="s">
        <v>4320</v>
      </c>
      <c r="BQ348" s="2"/>
      <c r="BR348" s="3"/>
      <c r="BS348" s="3"/>
      <c r="BT348" s="3"/>
      <c r="BU348" s="3"/>
    </row>
    <row r="349" spans="1:73" ht="409.5">
      <c r="A349" s="69" t="s">
        <v>562</v>
      </c>
      <c r="B349" s="70"/>
      <c r="C349" s="70"/>
      <c r="D349" s="71">
        <v>218.43393148450244</v>
      </c>
      <c r="E349" s="73"/>
      <c r="F349" s="103" t="s">
        <v>2160</v>
      </c>
      <c r="G349" s="70"/>
      <c r="H349" s="51" t="s">
        <v>1053</v>
      </c>
      <c r="I349" s="75"/>
      <c r="J349" s="75"/>
      <c r="K349" s="51" t="s">
        <v>1053</v>
      </c>
      <c r="L349" s="78">
        <v>15.090822919005213</v>
      </c>
      <c r="M349" s="79">
        <v>1439.1015625</v>
      </c>
      <c r="N349" s="79">
        <v>9101.69140625</v>
      </c>
      <c r="O349" s="80"/>
      <c r="P349" s="81"/>
      <c r="Q349" s="81"/>
      <c r="R349" s="89"/>
      <c r="S349" s="49">
        <v>1</v>
      </c>
      <c r="T349" s="49">
        <v>1</v>
      </c>
      <c r="U349" s="50">
        <v>0</v>
      </c>
      <c r="V349" s="50">
        <v>0</v>
      </c>
      <c r="W349" s="50">
        <v>0.002</v>
      </c>
      <c r="X349" s="50">
        <v>0.999999</v>
      </c>
      <c r="Y349" s="50">
        <v>0</v>
      </c>
      <c r="Z349" s="50" t="s">
        <v>2322</v>
      </c>
      <c r="AA349" s="76">
        <v>349</v>
      </c>
      <c r="AB349" s="76"/>
      <c r="AC349" s="77"/>
      <c r="AD349" s="83" t="s">
        <v>1824</v>
      </c>
      <c r="AE349" s="85" t="s">
        <v>1552</v>
      </c>
      <c r="AF349" s="83" t="s">
        <v>1053</v>
      </c>
      <c r="AG349" s="83" t="s">
        <v>716</v>
      </c>
      <c r="AH349" s="83"/>
      <c r="AI349" s="83" t="s">
        <v>2307</v>
      </c>
      <c r="AJ349" s="87">
        <v>43449.75347222222</v>
      </c>
      <c r="AK349" s="85" t="s">
        <v>2160</v>
      </c>
      <c r="AL349" s="85" t="s">
        <v>1552</v>
      </c>
      <c r="AM349" s="83">
        <v>129</v>
      </c>
      <c r="AN349" s="83">
        <v>11</v>
      </c>
      <c r="AO349" s="83">
        <v>29</v>
      </c>
      <c r="AP349" s="83"/>
      <c r="AQ349" s="83"/>
      <c r="AR349" s="83"/>
      <c r="AS349" s="83"/>
      <c r="AT349" s="83"/>
      <c r="AU349" s="83"/>
      <c r="AV349" s="83"/>
      <c r="AW349" s="83" t="str">
        <f>REPLACE(INDEX(GroupVertices[Group],MATCH(Vertices[[#This Row],[Vertex]],GroupVertices[Vertex],0)),1,1,"")</f>
        <v>1</v>
      </c>
      <c r="AX349" s="49">
        <v>2</v>
      </c>
      <c r="AY349" s="50">
        <v>5</v>
      </c>
      <c r="AZ349" s="49">
        <v>0</v>
      </c>
      <c r="BA349" s="50">
        <v>0</v>
      </c>
      <c r="BB349" s="49">
        <v>0</v>
      </c>
      <c r="BC349" s="50">
        <v>0</v>
      </c>
      <c r="BD349" s="49">
        <v>38</v>
      </c>
      <c r="BE349" s="50">
        <v>95</v>
      </c>
      <c r="BF349" s="49">
        <v>40</v>
      </c>
      <c r="BG349" s="49"/>
      <c r="BH349" s="49"/>
      <c r="BI349" s="49"/>
      <c r="BJ349" s="49"/>
      <c r="BK349" s="49"/>
      <c r="BL349" s="49"/>
      <c r="BM349" s="112" t="s">
        <v>3844</v>
      </c>
      <c r="BN349" s="112" t="s">
        <v>3844</v>
      </c>
      <c r="BO349" s="112" t="s">
        <v>4321</v>
      </c>
      <c r="BP349" s="112" t="s">
        <v>4321</v>
      </c>
      <c r="BQ349" s="2"/>
      <c r="BR349" s="3"/>
      <c r="BS349" s="3"/>
      <c r="BT349" s="3"/>
      <c r="BU349" s="3"/>
    </row>
    <row r="350" spans="1:73" ht="15">
      <c r="A350" s="69" t="s">
        <v>563</v>
      </c>
      <c r="B350" s="70"/>
      <c r="C350" s="70"/>
      <c r="D350" s="71">
        <v>1000</v>
      </c>
      <c r="E350" s="73"/>
      <c r="F350" s="103" t="s">
        <v>2161</v>
      </c>
      <c r="G350" s="70"/>
      <c r="H350" s="74" t="s">
        <v>1054</v>
      </c>
      <c r="I350" s="75"/>
      <c r="J350" s="75"/>
      <c r="K350" s="74" t="s">
        <v>1054</v>
      </c>
      <c r="L350" s="78">
        <v>1205.7030108009678</v>
      </c>
      <c r="M350" s="79">
        <v>314.76519775390625</v>
      </c>
      <c r="N350" s="79">
        <v>414.6986083984375</v>
      </c>
      <c r="O350" s="80"/>
      <c r="P350" s="81"/>
      <c r="Q350" s="81"/>
      <c r="R350" s="89"/>
      <c r="S350" s="49">
        <v>1</v>
      </c>
      <c r="T350" s="49">
        <v>1</v>
      </c>
      <c r="U350" s="50">
        <v>0</v>
      </c>
      <c r="V350" s="50">
        <v>0</v>
      </c>
      <c r="W350" s="50">
        <v>0.002</v>
      </c>
      <c r="X350" s="50">
        <v>0.999999</v>
      </c>
      <c r="Y350" s="50">
        <v>0</v>
      </c>
      <c r="Z350" s="50" t="s">
        <v>2322</v>
      </c>
      <c r="AA350" s="76">
        <v>350</v>
      </c>
      <c r="AB350" s="76"/>
      <c r="AC350" s="77"/>
      <c r="AD350" s="83" t="s">
        <v>1824</v>
      </c>
      <c r="AE350" s="85" t="s">
        <v>1553</v>
      </c>
      <c r="AF350" s="83" t="s">
        <v>1054</v>
      </c>
      <c r="AG350" s="83" t="s">
        <v>716</v>
      </c>
      <c r="AH350" s="83"/>
      <c r="AI350" s="83" t="s">
        <v>2307</v>
      </c>
      <c r="AJ350" s="87">
        <v>43450.208333333336</v>
      </c>
      <c r="AK350" s="85" t="s">
        <v>2161</v>
      </c>
      <c r="AL350" s="85" t="s">
        <v>1553</v>
      </c>
      <c r="AM350" s="83">
        <v>9677</v>
      </c>
      <c r="AN350" s="83">
        <v>715</v>
      </c>
      <c r="AO350" s="83">
        <v>4003</v>
      </c>
      <c r="AP350" s="83"/>
      <c r="AQ350" s="83"/>
      <c r="AR350" s="83"/>
      <c r="AS350" s="83"/>
      <c r="AT350" s="83"/>
      <c r="AU350" s="83"/>
      <c r="AV350" s="83"/>
      <c r="AW350" s="83" t="str">
        <f>REPLACE(INDEX(GroupVertices[Group],MATCH(Vertices[[#This Row],[Vertex]],GroupVertices[Vertex],0)),1,1,"")</f>
        <v>1</v>
      </c>
      <c r="AX350" s="49">
        <v>0</v>
      </c>
      <c r="AY350" s="50">
        <v>0</v>
      </c>
      <c r="AZ350" s="49">
        <v>0</v>
      </c>
      <c r="BA350" s="50">
        <v>0</v>
      </c>
      <c r="BB350" s="49">
        <v>0</v>
      </c>
      <c r="BC350" s="50">
        <v>0</v>
      </c>
      <c r="BD350" s="49">
        <v>1</v>
      </c>
      <c r="BE350" s="50">
        <v>100</v>
      </c>
      <c r="BF350" s="49">
        <v>1</v>
      </c>
      <c r="BG350" s="49"/>
      <c r="BH350" s="49"/>
      <c r="BI350" s="49"/>
      <c r="BJ350" s="49"/>
      <c r="BK350" s="49" t="s">
        <v>3488</v>
      </c>
      <c r="BL350" s="49" t="s">
        <v>3488</v>
      </c>
      <c r="BM350" s="112" t="s">
        <v>3119</v>
      </c>
      <c r="BN350" s="112" t="s">
        <v>3119</v>
      </c>
      <c r="BO350" s="112" t="s">
        <v>2306</v>
      </c>
      <c r="BP350" s="112" t="s">
        <v>2306</v>
      </c>
      <c r="BQ350" s="2"/>
      <c r="BR350" s="3"/>
      <c r="BS350" s="3"/>
      <c r="BT350" s="3"/>
      <c r="BU350" s="3"/>
    </row>
    <row r="351" spans="1:73" ht="300">
      <c r="A351" s="69" t="s">
        <v>564</v>
      </c>
      <c r="B351" s="70"/>
      <c r="C351" s="70"/>
      <c r="D351" s="71">
        <v>279.2822185970636</v>
      </c>
      <c r="E351" s="73"/>
      <c r="F351" s="103" t="s">
        <v>2162</v>
      </c>
      <c r="G351" s="70"/>
      <c r="H351" s="51" t="s">
        <v>1055</v>
      </c>
      <c r="I351" s="75"/>
      <c r="J351" s="75"/>
      <c r="K351" s="51" t="s">
        <v>1055</v>
      </c>
      <c r="L351" s="78">
        <v>61.603008306518</v>
      </c>
      <c r="M351" s="79">
        <v>5186.88916015625</v>
      </c>
      <c r="N351" s="79">
        <v>4758.1943359375</v>
      </c>
      <c r="O351" s="80"/>
      <c r="P351" s="81"/>
      <c r="Q351" s="81"/>
      <c r="R351" s="89"/>
      <c r="S351" s="49">
        <v>1</v>
      </c>
      <c r="T351" s="49">
        <v>1</v>
      </c>
      <c r="U351" s="50">
        <v>0</v>
      </c>
      <c r="V351" s="50">
        <v>0</v>
      </c>
      <c r="W351" s="50">
        <v>0.002</v>
      </c>
      <c r="X351" s="50">
        <v>0.999999</v>
      </c>
      <c r="Y351" s="50">
        <v>0</v>
      </c>
      <c r="Z351" s="50" t="s">
        <v>2322</v>
      </c>
      <c r="AA351" s="76">
        <v>351</v>
      </c>
      <c r="AB351" s="76"/>
      <c r="AC351" s="77"/>
      <c r="AD351" s="83" t="s">
        <v>1824</v>
      </c>
      <c r="AE351" s="85" t="s">
        <v>1554</v>
      </c>
      <c r="AF351" s="83" t="s">
        <v>1055</v>
      </c>
      <c r="AG351" s="83" t="s">
        <v>716</v>
      </c>
      <c r="AH351" s="83"/>
      <c r="AI351" s="83" t="s">
        <v>2307</v>
      </c>
      <c r="AJ351" s="87">
        <v>43450.520833333336</v>
      </c>
      <c r="AK351" s="85" t="s">
        <v>2162</v>
      </c>
      <c r="AL351" s="85" t="s">
        <v>1554</v>
      </c>
      <c r="AM351" s="83">
        <v>502</v>
      </c>
      <c r="AN351" s="83">
        <v>36</v>
      </c>
      <c r="AO351" s="83">
        <v>165</v>
      </c>
      <c r="AP351" s="83"/>
      <c r="AQ351" s="83"/>
      <c r="AR351" s="83"/>
      <c r="AS351" s="83"/>
      <c r="AT351" s="83"/>
      <c r="AU351" s="83"/>
      <c r="AV351" s="83"/>
      <c r="AW351" s="83" t="str">
        <f>REPLACE(INDEX(GroupVertices[Group],MATCH(Vertices[[#This Row],[Vertex]],GroupVertices[Vertex],0)),1,1,"")</f>
        <v>1</v>
      </c>
      <c r="AX351" s="49">
        <v>0</v>
      </c>
      <c r="AY351" s="50">
        <v>0</v>
      </c>
      <c r="AZ351" s="49">
        <v>0</v>
      </c>
      <c r="BA351" s="50">
        <v>0</v>
      </c>
      <c r="BB351" s="49">
        <v>0</v>
      </c>
      <c r="BC351" s="50">
        <v>0</v>
      </c>
      <c r="BD351" s="49">
        <v>18</v>
      </c>
      <c r="BE351" s="50">
        <v>100</v>
      </c>
      <c r="BF351" s="49">
        <v>18</v>
      </c>
      <c r="BG351" s="49"/>
      <c r="BH351" s="49"/>
      <c r="BI351" s="49"/>
      <c r="BJ351" s="49"/>
      <c r="BK351" s="49"/>
      <c r="BL351" s="49"/>
      <c r="BM351" s="112" t="s">
        <v>3845</v>
      </c>
      <c r="BN351" s="112" t="s">
        <v>3845</v>
      </c>
      <c r="BO351" s="112" t="s">
        <v>4322</v>
      </c>
      <c r="BP351" s="112" t="s">
        <v>4322</v>
      </c>
      <c r="BQ351" s="2"/>
      <c r="BR351" s="3"/>
      <c r="BS351" s="3"/>
      <c r="BT351" s="3"/>
      <c r="BU351" s="3"/>
    </row>
    <row r="352" spans="1:73" ht="15">
      <c r="A352" s="69" t="s">
        <v>565</v>
      </c>
      <c r="B352" s="70"/>
      <c r="C352" s="70"/>
      <c r="D352" s="71">
        <v>883.0342577487766</v>
      </c>
      <c r="E352" s="73"/>
      <c r="F352" s="103" t="s">
        <v>2163</v>
      </c>
      <c r="G352" s="70"/>
      <c r="H352" s="74" t="s">
        <v>1056</v>
      </c>
      <c r="I352" s="75"/>
      <c r="J352" s="75"/>
      <c r="K352" s="74" t="s">
        <v>1056</v>
      </c>
      <c r="L352" s="78">
        <v>523.1086332909277</v>
      </c>
      <c r="M352" s="79">
        <v>5186.88916015625</v>
      </c>
      <c r="N352" s="79">
        <v>897.3087158203125</v>
      </c>
      <c r="O352" s="80"/>
      <c r="P352" s="81"/>
      <c r="Q352" s="81"/>
      <c r="R352" s="89"/>
      <c r="S352" s="49">
        <v>1</v>
      </c>
      <c r="T352" s="49">
        <v>1</v>
      </c>
      <c r="U352" s="50">
        <v>0</v>
      </c>
      <c r="V352" s="50">
        <v>0</v>
      </c>
      <c r="W352" s="50">
        <v>0.002</v>
      </c>
      <c r="X352" s="50">
        <v>0.999999</v>
      </c>
      <c r="Y352" s="50">
        <v>0</v>
      </c>
      <c r="Z352" s="50" t="s">
        <v>2322</v>
      </c>
      <c r="AA352" s="76">
        <v>352</v>
      </c>
      <c r="AB352" s="76"/>
      <c r="AC352" s="77"/>
      <c r="AD352" s="83" t="s">
        <v>1824</v>
      </c>
      <c r="AE352" s="85" t="s">
        <v>1555</v>
      </c>
      <c r="AF352" s="83" t="s">
        <v>1056</v>
      </c>
      <c r="AG352" s="83" t="s">
        <v>716</v>
      </c>
      <c r="AH352" s="83"/>
      <c r="AI352" s="83" t="s">
        <v>2307</v>
      </c>
      <c r="AJ352" s="87">
        <v>43450.833333333336</v>
      </c>
      <c r="AK352" s="85" t="s">
        <v>2163</v>
      </c>
      <c r="AL352" s="85" t="s">
        <v>1555</v>
      </c>
      <c r="AM352" s="83">
        <v>4203</v>
      </c>
      <c r="AN352" s="83">
        <v>752</v>
      </c>
      <c r="AO352" s="83">
        <v>2131</v>
      </c>
      <c r="AP352" s="83"/>
      <c r="AQ352" s="83"/>
      <c r="AR352" s="83"/>
      <c r="AS352" s="83"/>
      <c r="AT352" s="83"/>
      <c r="AU352" s="83"/>
      <c r="AV352" s="83"/>
      <c r="AW352" s="83" t="str">
        <f>REPLACE(INDEX(GroupVertices[Group],MATCH(Vertices[[#This Row],[Vertex]],GroupVertices[Vertex],0)),1,1,"")</f>
        <v>1</v>
      </c>
      <c r="AX352" s="49">
        <v>0</v>
      </c>
      <c r="AY352" s="50">
        <v>0</v>
      </c>
      <c r="AZ352" s="49">
        <v>0</v>
      </c>
      <c r="BA352" s="50">
        <v>0</v>
      </c>
      <c r="BB352" s="49">
        <v>0</v>
      </c>
      <c r="BC352" s="50">
        <v>0</v>
      </c>
      <c r="BD352" s="49">
        <v>5</v>
      </c>
      <c r="BE352" s="50">
        <v>100</v>
      </c>
      <c r="BF352" s="49">
        <v>5</v>
      </c>
      <c r="BG352" s="49"/>
      <c r="BH352" s="49"/>
      <c r="BI352" s="49"/>
      <c r="BJ352" s="49"/>
      <c r="BK352" s="49"/>
      <c r="BL352" s="49"/>
      <c r="BM352" s="112" t="s">
        <v>3846</v>
      </c>
      <c r="BN352" s="112" t="s">
        <v>3846</v>
      </c>
      <c r="BO352" s="112" t="s">
        <v>4323</v>
      </c>
      <c r="BP352" s="112" t="s">
        <v>4323</v>
      </c>
      <c r="BQ352" s="2"/>
      <c r="BR352" s="3"/>
      <c r="BS352" s="3"/>
      <c r="BT352" s="3"/>
      <c r="BU352" s="3"/>
    </row>
    <row r="353" spans="1:73" ht="15">
      <c r="A353" s="69" t="s">
        <v>566</v>
      </c>
      <c r="B353" s="70"/>
      <c r="C353" s="70"/>
      <c r="D353" s="71">
        <v>242.25122349102773</v>
      </c>
      <c r="E353" s="73"/>
      <c r="F353" s="103" t="s">
        <v>2164</v>
      </c>
      <c r="G353" s="70"/>
      <c r="H353" s="74" t="s">
        <v>1057</v>
      </c>
      <c r="I353" s="75"/>
      <c r="J353" s="75"/>
      <c r="K353" s="74" t="s">
        <v>1057</v>
      </c>
      <c r="L353" s="78">
        <v>33.29666492055177</v>
      </c>
      <c r="M353" s="79">
        <v>8559.8984375</v>
      </c>
      <c r="N353" s="79">
        <v>7171.248046875</v>
      </c>
      <c r="O353" s="80"/>
      <c r="P353" s="81"/>
      <c r="Q353" s="81"/>
      <c r="R353" s="89"/>
      <c r="S353" s="49">
        <v>1</v>
      </c>
      <c r="T353" s="49">
        <v>1</v>
      </c>
      <c r="U353" s="50">
        <v>0</v>
      </c>
      <c r="V353" s="50">
        <v>0</v>
      </c>
      <c r="W353" s="50">
        <v>0.002</v>
      </c>
      <c r="X353" s="50">
        <v>0.999999</v>
      </c>
      <c r="Y353" s="50">
        <v>0</v>
      </c>
      <c r="Z353" s="50" t="s">
        <v>2322</v>
      </c>
      <c r="AA353" s="76">
        <v>353</v>
      </c>
      <c r="AB353" s="76"/>
      <c r="AC353" s="77"/>
      <c r="AD353" s="83" t="s">
        <v>1824</v>
      </c>
      <c r="AE353" s="85" t="s">
        <v>1556</v>
      </c>
      <c r="AF353" s="83" t="s">
        <v>1057</v>
      </c>
      <c r="AG353" s="83" t="s">
        <v>716</v>
      </c>
      <c r="AH353" s="83"/>
      <c r="AI353" s="83" t="s">
        <v>2307</v>
      </c>
      <c r="AJ353" s="87">
        <v>43451.20596064815</v>
      </c>
      <c r="AK353" s="85" t="s">
        <v>2164</v>
      </c>
      <c r="AL353" s="85" t="s">
        <v>1556</v>
      </c>
      <c r="AM353" s="83">
        <v>275</v>
      </c>
      <c r="AN353" s="83">
        <v>30</v>
      </c>
      <c r="AO353" s="83">
        <v>94</v>
      </c>
      <c r="AP353" s="83"/>
      <c r="AQ353" s="83"/>
      <c r="AR353" s="83"/>
      <c r="AS353" s="83"/>
      <c r="AT353" s="83"/>
      <c r="AU353" s="83"/>
      <c r="AV353" s="83"/>
      <c r="AW353" s="83" t="str">
        <f>REPLACE(INDEX(GroupVertices[Group],MATCH(Vertices[[#This Row],[Vertex]],GroupVertices[Vertex],0)),1,1,"")</f>
        <v>1</v>
      </c>
      <c r="AX353" s="49">
        <v>2</v>
      </c>
      <c r="AY353" s="50">
        <v>16.666666666666668</v>
      </c>
      <c r="AZ353" s="49">
        <v>2</v>
      </c>
      <c r="BA353" s="50">
        <v>16.666666666666668</v>
      </c>
      <c r="BB353" s="49">
        <v>0</v>
      </c>
      <c r="BC353" s="50">
        <v>0</v>
      </c>
      <c r="BD353" s="49">
        <v>8</v>
      </c>
      <c r="BE353" s="50">
        <v>66.66666666666667</v>
      </c>
      <c r="BF353" s="49">
        <v>12</v>
      </c>
      <c r="BG353" s="49"/>
      <c r="BH353" s="49"/>
      <c r="BI353" s="49"/>
      <c r="BJ353" s="49"/>
      <c r="BK353" s="49"/>
      <c r="BL353" s="49"/>
      <c r="BM353" s="112" t="s">
        <v>3847</v>
      </c>
      <c r="BN353" s="112" t="s">
        <v>3847</v>
      </c>
      <c r="BO353" s="112" t="s">
        <v>4324</v>
      </c>
      <c r="BP353" s="112" t="s">
        <v>4324</v>
      </c>
      <c r="BQ353" s="2"/>
      <c r="BR353" s="3"/>
      <c r="BS353" s="3"/>
      <c r="BT353" s="3"/>
      <c r="BU353" s="3"/>
    </row>
    <row r="354" spans="1:73" ht="150">
      <c r="A354" s="69" t="s">
        <v>567</v>
      </c>
      <c r="B354" s="70"/>
      <c r="C354" s="70"/>
      <c r="D354" s="71">
        <v>285.48123980424145</v>
      </c>
      <c r="E354" s="73"/>
      <c r="F354" s="103" t="s">
        <v>2165</v>
      </c>
      <c r="G354" s="70"/>
      <c r="H354" s="51" t="s">
        <v>1058</v>
      </c>
      <c r="I354" s="75"/>
      <c r="J354" s="75"/>
      <c r="K354" s="51" t="s">
        <v>1058</v>
      </c>
      <c r="L354" s="78">
        <v>66.34151512883834</v>
      </c>
      <c r="M354" s="79">
        <v>2188.6591796875</v>
      </c>
      <c r="N354" s="79">
        <v>4275.583984375</v>
      </c>
      <c r="O354" s="80"/>
      <c r="P354" s="81"/>
      <c r="Q354" s="81"/>
      <c r="R354" s="89"/>
      <c r="S354" s="49">
        <v>1</v>
      </c>
      <c r="T354" s="49">
        <v>1</v>
      </c>
      <c r="U354" s="50">
        <v>0</v>
      </c>
      <c r="V354" s="50">
        <v>0</v>
      </c>
      <c r="W354" s="50">
        <v>0.002</v>
      </c>
      <c r="X354" s="50">
        <v>0.999999</v>
      </c>
      <c r="Y354" s="50">
        <v>0</v>
      </c>
      <c r="Z354" s="50" t="s">
        <v>2322</v>
      </c>
      <c r="AA354" s="76">
        <v>354</v>
      </c>
      <c r="AB354" s="76"/>
      <c r="AC354" s="77"/>
      <c r="AD354" s="83" t="s">
        <v>1824</v>
      </c>
      <c r="AE354" s="85" t="s">
        <v>1557</v>
      </c>
      <c r="AF354" s="83" t="s">
        <v>1058</v>
      </c>
      <c r="AG354" s="83" t="s">
        <v>716</v>
      </c>
      <c r="AH354" s="83"/>
      <c r="AI354" s="83" t="s">
        <v>2307</v>
      </c>
      <c r="AJ354" s="87">
        <v>43451.49236111111</v>
      </c>
      <c r="AK354" s="85" t="s">
        <v>2165</v>
      </c>
      <c r="AL354" s="85" t="s">
        <v>1557</v>
      </c>
      <c r="AM354" s="83">
        <v>540</v>
      </c>
      <c r="AN354" s="83">
        <v>30</v>
      </c>
      <c r="AO354" s="83">
        <v>285</v>
      </c>
      <c r="AP354" s="83"/>
      <c r="AQ354" s="83"/>
      <c r="AR354" s="83"/>
      <c r="AS354" s="83"/>
      <c r="AT354" s="83"/>
      <c r="AU354" s="83"/>
      <c r="AV354" s="83"/>
      <c r="AW354" s="83" t="str">
        <f>REPLACE(INDEX(GroupVertices[Group],MATCH(Vertices[[#This Row],[Vertex]],GroupVertices[Vertex],0)),1,1,"")</f>
        <v>1</v>
      </c>
      <c r="AX354" s="49">
        <v>1</v>
      </c>
      <c r="AY354" s="50">
        <v>16.666666666666668</v>
      </c>
      <c r="AZ354" s="49">
        <v>0</v>
      </c>
      <c r="BA354" s="50">
        <v>0</v>
      </c>
      <c r="BB354" s="49">
        <v>0</v>
      </c>
      <c r="BC354" s="50">
        <v>0</v>
      </c>
      <c r="BD354" s="49">
        <v>5</v>
      </c>
      <c r="BE354" s="50">
        <v>83.33333333333333</v>
      </c>
      <c r="BF354" s="49">
        <v>6</v>
      </c>
      <c r="BG354" s="49"/>
      <c r="BH354" s="49"/>
      <c r="BI354" s="49"/>
      <c r="BJ354" s="49"/>
      <c r="BK354" s="49"/>
      <c r="BL354" s="49"/>
      <c r="BM354" s="112" t="s">
        <v>3848</v>
      </c>
      <c r="BN354" s="112" t="s">
        <v>3848</v>
      </c>
      <c r="BO354" s="112" t="s">
        <v>4325</v>
      </c>
      <c r="BP354" s="112" t="s">
        <v>4325</v>
      </c>
      <c r="BQ354" s="2"/>
      <c r="BR354" s="3"/>
      <c r="BS354" s="3"/>
      <c r="BT354" s="3"/>
      <c r="BU354" s="3"/>
    </row>
    <row r="355" spans="1:73" ht="15">
      <c r="A355" s="69" t="s">
        <v>568</v>
      </c>
      <c r="B355" s="70"/>
      <c r="C355" s="70"/>
      <c r="D355" s="71">
        <v>260.03262642740617</v>
      </c>
      <c r="E355" s="73"/>
      <c r="F355" s="103" t="s">
        <v>2166</v>
      </c>
      <c r="G355" s="70"/>
      <c r="H355" s="74" t="s">
        <v>1059</v>
      </c>
      <c r="I355" s="75"/>
      <c r="J355" s="75"/>
      <c r="K355" s="74" t="s">
        <v>1059</v>
      </c>
      <c r="L355" s="78">
        <v>46.88869764773379</v>
      </c>
      <c r="M355" s="79">
        <v>6686.0048828125</v>
      </c>
      <c r="N355" s="79">
        <v>5723.416015625</v>
      </c>
      <c r="O355" s="80"/>
      <c r="P355" s="81"/>
      <c r="Q355" s="81"/>
      <c r="R355" s="89"/>
      <c r="S355" s="49">
        <v>1</v>
      </c>
      <c r="T355" s="49">
        <v>1</v>
      </c>
      <c r="U355" s="50">
        <v>0</v>
      </c>
      <c r="V355" s="50">
        <v>0</v>
      </c>
      <c r="W355" s="50">
        <v>0.002</v>
      </c>
      <c r="X355" s="50">
        <v>0.999999</v>
      </c>
      <c r="Y355" s="50">
        <v>0</v>
      </c>
      <c r="Z355" s="50" t="s">
        <v>2322</v>
      </c>
      <c r="AA355" s="76">
        <v>355</v>
      </c>
      <c r="AB355" s="76"/>
      <c r="AC355" s="77"/>
      <c r="AD355" s="83" t="s">
        <v>1824</v>
      </c>
      <c r="AE355" s="85" t="s">
        <v>1558</v>
      </c>
      <c r="AF355" s="83" t="s">
        <v>1059</v>
      </c>
      <c r="AG355" s="83" t="s">
        <v>716</v>
      </c>
      <c r="AH355" s="83"/>
      <c r="AI355" s="83" t="s">
        <v>2307</v>
      </c>
      <c r="AJ355" s="87">
        <v>43451.61615740741</v>
      </c>
      <c r="AK355" s="85" t="s">
        <v>2166</v>
      </c>
      <c r="AL355" s="85" t="s">
        <v>1558</v>
      </c>
      <c r="AM355" s="83">
        <v>384</v>
      </c>
      <c r="AN355" s="83">
        <v>107</v>
      </c>
      <c r="AO355" s="83">
        <v>379</v>
      </c>
      <c r="AP355" s="83"/>
      <c r="AQ355" s="83"/>
      <c r="AR355" s="83"/>
      <c r="AS355" s="83"/>
      <c r="AT355" s="83"/>
      <c r="AU355" s="83"/>
      <c r="AV355" s="83"/>
      <c r="AW355" s="83" t="str">
        <f>REPLACE(INDEX(GroupVertices[Group],MATCH(Vertices[[#This Row],[Vertex]],GroupVertices[Vertex],0)),1,1,"")</f>
        <v>1</v>
      </c>
      <c r="AX355" s="49">
        <v>0</v>
      </c>
      <c r="AY355" s="50">
        <v>0</v>
      </c>
      <c r="AZ355" s="49">
        <v>0</v>
      </c>
      <c r="BA355" s="50">
        <v>0</v>
      </c>
      <c r="BB355" s="49">
        <v>0</v>
      </c>
      <c r="BC355" s="50">
        <v>0</v>
      </c>
      <c r="BD355" s="49">
        <v>13</v>
      </c>
      <c r="BE355" s="50">
        <v>100</v>
      </c>
      <c r="BF355" s="49">
        <v>13</v>
      </c>
      <c r="BG355" s="49"/>
      <c r="BH355" s="49"/>
      <c r="BI355" s="49"/>
      <c r="BJ355" s="49"/>
      <c r="BK355" s="49" t="s">
        <v>3432</v>
      </c>
      <c r="BL355" s="49" t="s">
        <v>3432</v>
      </c>
      <c r="BM355" s="112" t="s">
        <v>3849</v>
      </c>
      <c r="BN355" s="112" t="s">
        <v>3849</v>
      </c>
      <c r="BO355" s="112" t="s">
        <v>4326</v>
      </c>
      <c r="BP355" s="112" t="s">
        <v>4326</v>
      </c>
      <c r="BQ355" s="2"/>
      <c r="BR355" s="3"/>
      <c r="BS355" s="3"/>
      <c r="BT355" s="3"/>
      <c r="BU355" s="3"/>
    </row>
    <row r="356" spans="1:73" ht="15">
      <c r="A356" s="69" t="s">
        <v>569</v>
      </c>
      <c r="B356" s="70"/>
      <c r="C356" s="70"/>
      <c r="D356" s="71">
        <v>270.3099510603589</v>
      </c>
      <c r="E356" s="73"/>
      <c r="F356" s="103" t="s">
        <v>2167</v>
      </c>
      <c r="G356" s="70"/>
      <c r="H356" s="74" t="s">
        <v>1060</v>
      </c>
      <c r="I356" s="75"/>
      <c r="J356" s="75"/>
      <c r="K356" s="74" t="s">
        <v>1060</v>
      </c>
      <c r="L356" s="78">
        <v>54.74464316894909</v>
      </c>
      <c r="M356" s="79">
        <v>5561.66845703125</v>
      </c>
      <c r="N356" s="79">
        <v>5240.8056640625</v>
      </c>
      <c r="O356" s="80"/>
      <c r="P356" s="81"/>
      <c r="Q356" s="81"/>
      <c r="R356" s="89"/>
      <c r="S356" s="49">
        <v>1</v>
      </c>
      <c r="T356" s="49">
        <v>1</v>
      </c>
      <c r="U356" s="50">
        <v>0</v>
      </c>
      <c r="V356" s="50">
        <v>0</v>
      </c>
      <c r="W356" s="50">
        <v>0.002</v>
      </c>
      <c r="X356" s="50">
        <v>0.999999</v>
      </c>
      <c r="Y356" s="50">
        <v>0</v>
      </c>
      <c r="Z356" s="50" t="s">
        <v>2322</v>
      </c>
      <c r="AA356" s="76">
        <v>356</v>
      </c>
      <c r="AB356" s="76"/>
      <c r="AC356" s="77"/>
      <c r="AD356" s="83" t="s">
        <v>1824</v>
      </c>
      <c r="AE356" s="85" t="s">
        <v>1559</v>
      </c>
      <c r="AF356" s="83" t="s">
        <v>1060</v>
      </c>
      <c r="AG356" s="83" t="s">
        <v>716</v>
      </c>
      <c r="AH356" s="83"/>
      <c r="AI356" s="83" t="s">
        <v>2307</v>
      </c>
      <c r="AJ356" s="87">
        <v>43451.774143518516</v>
      </c>
      <c r="AK356" s="85" t="s">
        <v>2167</v>
      </c>
      <c r="AL356" s="85" t="s">
        <v>1559</v>
      </c>
      <c r="AM356" s="83">
        <v>447</v>
      </c>
      <c r="AN356" s="83">
        <v>60</v>
      </c>
      <c r="AO356" s="83">
        <v>186</v>
      </c>
      <c r="AP356" s="83"/>
      <c r="AQ356" s="83"/>
      <c r="AR356" s="83"/>
      <c r="AS356" s="83"/>
      <c r="AT356" s="83"/>
      <c r="AU356" s="83"/>
      <c r="AV356" s="83"/>
      <c r="AW356" s="83" t="str">
        <f>REPLACE(INDEX(GroupVertices[Group],MATCH(Vertices[[#This Row],[Vertex]],GroupVertices[Vertex],0)),1,1,"")</f>
        <v>1</v>
      </c>
      <c r="AX356" s="49">
        <v>0</v>
      </c>
      <c r="AY356" s="50">
        <v>0</v>
      </c>
      <c r="AZ356" s="49">
        <v>0</v>
      </c>
      <c r="BA356" s="50">
        <v>0</v>
      </c>
      <c r="BB356" s="49">
        <v>0</v>
      </c>
      <c r="BC356" s="50">
        <v>0</v>
      </c>
      <c r="BD356" s="49">
        <v>9</v>
      </c>
      <c r="BE356" s="50">
        <v>100</v>
      </c>
      <c r="BF356" s="49">
        <v>9</v>
      </c>
      <c r="BG356" s="49"/>
      <c r="BH356" s="49"/>
      <c r="BI356" s="49"/>
      <c r="BJ356" s="49"/>
      <c r="BK356" s="49"/>
      <c r="BL356" s="49"/>
      <c r="BM356" s="112" t="s">
        <v>3850</v>
      </c>
      <c r="BN356" s="112" t="s">
        <v>3850</v>
      </c>
      <c r="BO356" s="112" t="s">
        <v>4327</v>
      </c>
      <c r="BP356" s="112" t="s">
        <v>4327</v>
      </c>
      <c r="BQ356" s="2"/>
      <c r="BR356" s="3"/>
      <c r="BS356" s="3"/>
      <c r="BT356" s="3"/>
      <c r="BU356" s="3"/>
    </row>
    <row r="357" spans="1:73" ht="15">
      <c r="A357" s="69" t="s">
        <v>570</v>
      </c>
      <c r="B357" s="70"/>
      <c r="C357" s="70"/>
      <c r="D357" s="71">
        <v>220.88091353996737</v>
      </c>
      <c r="E357" s="73"/>
      <c r="F357" s="103" t="s">
        <v>2168</v>
      </c>
      <c r="G357" s="70"/>
      <c r="H357" s="74" t="s">
        <v>1061</v>
      </c>
      <c r="I357" s="75"/>
      <c r="J357" s="75"/>
      <c r="K357" s="74" t="s">
        <v>1061</v>
      </c>
      <c r="L357" s="78">
        <v>16.96128613834219</v>
      </c>
      <c r="M357" s="79">
        <v>5186.88916015625</v>
      </c>
      <c r="N357" s="79">
        <v>9101.69140625</v>
      </c>
      <c r="O357" s="80"/>
      <c r="P357" s="81"/>
      <c r="Q357" s="81"/>
      <c r="R357" s="89"/>
      <c r="S357" s="49">
        <v>1</v>
      </c>
      <c r="T357" s="49">
        <v>1</v>
      </c>
      <c r="U357" s="50">
        <v>0</v>
      </c>
      <c r="V357" s="50">
        <v>0</v>
      </c>
      <c r="W357" s="50">
        <v>0.002</v>
      </c>
      <c r="X357" s="50">
        <v>0.999999</v>
      </c>
      <c r="Y357" s="50">
        <v>0</v>
      </c>
      <c r="Z357" s="50" t="s">
        <v>2322</v>
      </c>
      <c r="AA357" s="76">
        <v>357</v>
      </c>
      <c r="AB357" s="76"/>
      <c r="AC357" s="77"/>
      <c r="AD357" s="83" t="s">
        <v>1824</v>
      </c>
      <c r="AE357" s="85" t="s">
        <v>1560</v>
      </c>
      <c r="AF357" s="83" t="s">
        <v>1061</v>
      </c>
      <c r="AG357" s="83" t="s">
        <v>716</v>
      </c>
      <c r="AH357" s="83"/>
      <c r="AI357" s="83" t="s">
        <v>2307</v>
      </c>
      <c r="AJ357" s="87">
        <v>43451.9375</v>
      </c>
      <c r="AK357" s="85" t="s">
        <v>2168</v>
      </c>
      <c r="AL357" s="85" t="s">
        <v>1560</v>
      </c>
      <c r="AM357" s="83">
        <v>144</v>
      </c>
      <c r="AN357" s="83">
        <v>16</v>
      </c>
      <c r="AO357" s="83">
        <v>285</v>
      </c>
      <c r="AP357" s="83"/>
      <c r="AQ357" s="83"/>
      <c r="AR357" s="83"/>
      <c r="AS357" s="83"/>
      <c r="AT357" s="83"/>
      <c r="AU357" s="83"/>
      <c r="AV357" s="83"/>
      <c r="AW357" s="83" t="str">
        <f>REPLACE(INDEX(GroupVertices[Group],MATCH(Vertices[[#This Row],[Vertex]],GroupVertices[Vertex],0)),1,1,"")</f>
        <v>1</v>
      </c>
      <c r="AX357" s="49">
        <v>0</v>
      </c>
      <c r="AY357" s="50">
        <v>0</v>
      </c>
      <c r="AZ357" s="49">
        <v>0</v>
      </c>
      <c r="BA357" s="50">
        <v>0</v>
      </c>
      <c r="BB357" s="49">
        <v>0</v>
      </c>
      <c r="BC357" s="50">
        <v>0</v>
      </c>
      <c r="BD357" s="49">
        <v>6</v>
      </c>
      <c r="BE357" s="50">
        <v>100</v>
      </c>
      <c r="BF357" s="49">
        <v>6</v>
      </c>
      <c r="BG357" s="49"/>
      <c r="BH357" s="49"/>
      <c r="BI357" s="49"/>
      <c r="BJ357" s="49"/>
      <c r="BK357" s="49"/>
      <c r="BL357" s="49"/>
      <c r="BM357" s="112" t="s">
        <v>3851</v>
      </c>
      <c r="BN357" s="112" t="s">
        <v>3851</v>
      </c>
      <c r="BO357" s="112" t="s">
        <v>4328</v>
      </c>
      <c r="BP357" s="112" t="s">
        <v>4328</v>
      </c>
      <c r="BQ357" s="2"/>
      <c r="BR357" s="3"/>
      <c r="BS357" s="3"/>
      <c r="BT357" s="3"/>
      <c r="BU357" s="3"/>
    </row>
    <row r="358" spans="1:73" ht="300">
      <c r="A358" s="69" t="s">
        <v>571</v>
      </c>
      <c r="B358" s="70"/>
      <c r="C358" s="70"/>
      <c r="D358" s="71">
        <v>332.78955954323</v>
      </c>
      <c r="E358" s="73"/>
      <c r="F358" s="103" t="s">
        <v>2169</v>
      </c>
      <c r="G358" s="70"/>
      <c r="H358" s="51" t="s">
        <v>1062</v>
      </c>
      <c r="I358" s="75"/>
      <c r="J358" s="75"/>
      <c r="K358" s="51" t="s">
        <v>1062</v>
      </c>
      <c r="L358" s="78">
        <v>102.50380403601986</v>
      </c>
      <c r="M358" s="79">
        <v>7435.56201171875</v>
      </c>
      <c r="N358" s="79">
        <v>3310.36279296875</v>
      </c>
      <c r="O358" s="80"/>
      <c r="P358" s="81"/>
      <c r="Q358" s="81"/>
      <c r="R358" s="89"/>
      <c r="S358" s="49">
        <v>1</v>
      </c>
      <c r="T358" s="49">
        <v>1</v>
      </c>
      <c r="U358" s="50">
        <v>0</v>
      </c>
      <c r="V358" s="50">
        <v>0</v>
      </c>
      <c r="W358" s="50">
        <v>0.002</v>
      </c>
      <c r="X358" s="50">
        <v>0.999999</v>
      </c>
      <c r="Y358" s="50">
        <v>0</v>
      </c>
      <c r="Z358" s="50" t="s">
        <v>2322</v>
      </c>
      <c r="AA358" s="76">
        <v>358</v>
      </c>
      <c r="AB358" s="76"/>
      <c r="AC358" s="77"/>
      <c r="AD358" s="83" t="s">
        <v>1824</v>
      </c>
      <c r="AE358" s="85" t="s">
        <v>1561</v>
      </c>
      <c r="AF358" s="83" t="s">
        <v>1062</v>
      </c>
      <c r="AG358" s="83" t="s">
        <v>716</v>
      </c>
      <c r="AH358" s="83"/>
      <c r="AI358" s="83" t="s">
        <v>2307</v>
      </c>
      <c r="AJ358" s="87">
        <v>43452.27159722222</v>
      </c>
      <c r="AK358" s="85" t="s">
        <v>2169</v>
      </c>
      <c r="AL358" s="85" t="s">
        <v>1561</v>
      </c>
      <c r="AM358" s="83">
        <v>830</v>
      </c>
      <c r="AN358" s="83">
        <v>139</v>
      </c>
      <c r="AO358" s="83">
        <v>3796</v>
      </c>
      <c r="AP358" s="83"/>
      <c r="AQ358" s="83"/>
      <c r="AR358" s="83"/>
      <c r="AS358" s="83"/>
      <c r="AT358" s="83"/>
      <c r="AU358" s="83"/>
      <c r="AV358" s="83"/>
      <c r="AW358" s="83" t="str">
        <f>REPLACE(INDEX(GroupVertices[Group],MATCH(Vertices[[#This Row],[Vertex]],GroupVertices[Vertex],0)),1,1,"")</f>
        <v>1</v>
      </c>
      <c r="AX358" s="49">
        <v>0</v>
      </c>
      <c r="AY358" s="50">
        <v>0</v>
      </c>
      <c r="AZ358" s="49">
        <v>0</v>
      </c>
      <c r="BA358" s="50">
        <v>0</v>
      </c>
      <c r="BB358" s="49">
        <v>0</v>
      </c>
      <c r="BC358" s="50">
        <v>0</v>
      </c>
      <c r="BD358" s="49">
        <v>18</v>
      </c>
      <c r="BE358" s="50">
        <v>100</v>
      </c>
      <c r="BF358" s="49">
        <v>18</v>
      </c>
      <c r="BG358" s="49"/>
      <c r="BH358" s="49"/>
      <c r="BI358" s="49"/>
      <c r="BJ358" s="49"/>
      <c r="BK358" s="49"/>
      <c r="BL358" s="49"/>
      <c r="BM358" s="112" t="s">
        <v>3852</v>
      </c>
      <c r="BN358" s="112" t="s">
        <v>3852</v>
      </c>
      <c r="BO358" s="112" t="s">
        <v>4329</v>
      </c>
      <c r="BP358" s="112" t="s">
        <v>4329</v>
      </c>
      <c r="BQ358" s="2"/>
      <c r="BR358" s="3"/>
      <c r="BS358" s="3"/>
      <c r="BT358" s="3"/>
      <c r="BU358" s="3"/>
    </row>
    <row r="359" spans="1:73" ht="15">
      <c r="A359" s="69" t="s">
        <v>572</v>
      </c>
      <c r="B359" s="70"/>
      <c r="C359" s="70"/>
      <c r="D359" s="71">
        <v>954.8123980424143</v>
      </c>
      <c r="E359" s="73"/>
      <c r="F359" s="103" t="s">
        <v>2170</v>
      </c>
      <c r="G359" s="70"/>
      <c r="H359" s="74" t="s">
        <v>1063</v>
      </c>
      <c r="I359" s="75"/>
      <c r="J359" s="75"/>
      <c r="K359" s="74" t="s">
        <v>1063</v>
      </c>
      <c r="L359" s="78">
        <v>577.9755543914789</v>
      </c>
      <c r="M359" s="79">
        <v>6686.0048828125</v>
      </c>
      <c r="N359" s="79">
        <v>897.3087158203125</v>
      </c>
      <c r="O359" s="80"/>
      <c r="P359" s="81"/>
      <c r="Q359" s="81"/>
      <c r="R359" s="89"/>
      <c r="S359" s="49">
        <v>1</v>
      </c>
      <c r="T359" s="49">
        <v>1</v>
      </c>
      <c r="U359" s="50">
        <v>0</v>
      </c>
      <c r="V359" s="50">
        <v>0</v>
      </c>
      <c r="W359" s="50">
        <v>0.002</v>
      </c>
      <c r="X359" s="50">
        <v>0.999999</v>
      </c>
      <c r="Y359" s="50">
        <v>0</v>
      </c>
      <c r="Z359" s="50" t="s">
        <v>2322</v>
      </c>
      <c r="AA359" s="76">
        <v>359</v>
      </c>
      <c r="AB359" s="76"/>
      <c r="AC359" s="77"/>
      <c r="AD359" s="83" t="s">
        <v>1824</v>
      </c>
      <c r="AE359" s="85" t="s">
        <v>1562</v>
      </c>
      <c r="AF359" s="83" t="s">
        <v>1063</v>
      </c>
      <c r="AG359" s="83" t="s">
        <v>716</v>
      </c>
      <c r="AH359" s="83"/>
      <c r="AI359" s="83" t="s">
        <v>2307</v>
      </c>
      <c r="AJ359" s="87">
        <v>43452.631423611114</v>
      </c>
      <c r="AK359" s="85" t="s">
        <v>2170</v>
      </c>
      <c r="AL359" s="85" t="s">
        <v>1562</v>
      </c>
      <c r="AM359" s="83">
        <v>4643</v>
      </c>
      <c r="AN359" s="83">
        <v>144</v>
      </c>
      <c r="AO359" s="83">
        <v>1651</v>
      </c>
      <c r="AP359" s="83"/>
      <c r="AQ359" s="83"/>
      <c r="AR359" s="83"/>
      <c r="AS359" s="83"/>
      <c r="AT359" s="83"/>
      <c r="AU359" s="83"/>
      <c r="AV359" s="83"/>
      <c r="AW359" s="83" t="str">
        <f>REPLACE(INDEX(GroupVertices[Group],MATCH(Vertices[[#This Row],[Vertex]],GroupVertices[Vertex],0)),1,1,"")</f>
        <v>1</v>
      </c>
      <c r="AX359" s="49">
        <v>1</v>
      </c>
      <c r="AY359" s="50">
        <v>12.5</v>
      </c>
      <c r="AZ359" s="49">
        <v>0</v>
      </c>
      <c r="BA359" s="50">
        <v>0</v>
      </c>
      <c r="BB359" s="49">
        <v>0</v>
      </c>
      <c r="BC359" s="50">
        <v>0</v>
      </c>
      <c r="BD359" s="49">
        <v>7</v>
      </c>
      <c r="BE359" s="50">
        <v>87.5</v>
      </c>
      <c r="BF359" s="49">
        <v>8</v>
      </c>
      <c r="BG359" s="49"/>
      <c r="BH359" s="49"/>
      <c r="BI359" s="49"/>
      <c r="BJ359" s="49"/>
      <c r="BK359" s="49"/>
      <c r="BL359" s="49"/>
      <c r="BM359" s="112" t="s">
        <v>3853</v>
      </c>
      <c r="BN359" s="112" t="s">
        <v>3853</v>
      </c>
      <c r="BO359" s="112" t="s">
        <v>4330</v>
      </c>
      <c r="BP359" s="112" t="s">
        <v>4330</v>
      </c>
      <c r="BQ359" s="2"/>
      <c r="BR359" s="3"/>
      <c r="BS359" s="3"/>
      <c r="BT359" s="3"/>
      <c r="BU359" s="3"/>
    </row>
    <row r="360" spans="1:73" ht="409.5">
      <c r="A360" s="69" t="s">
        <v>573</v>
      </c>
      <c r="B360" s="70"/>
      <c r="C360" s="70"/>
      <c r="D360" s="71">
        <v>245.51386623164763</v>
      </c>
      <c r="E360" s="73"/>
      <c r="F360" s="103" t="s">
        <v>2171</v>
      </c>
      <c r="G360" s="70"/>
      <c r="H360" s="51" t="s">
        <v>1064</v>
      </c>
      <c r="I360" s="75"/>
      <c r="J360" s="75"/>
      <c r="K360" s="51" t="s">
        <v>1064</v>
      </c>
      <c r="L360" s="78">
        <v>35.79061587966774</v>
      </c>
      <c r="M360" s="79">
        <v>6686.0048828125</v>
      </c>
      <c r="N360" s="79">
        <v>6688.63720703125</v>
      </c>
      <c r="O360" s="80"/>
      <c r="P360" s="81"/>
      <c r="Q360" s="81"/>
      <c r="R360" s="89"/>
      <c r="S360" s="49">
        <v>1</v>
      </c>
      <c r="T360" s="49">
        <v>1</v>
      </c>
      <c r="U360" s="50">
        <v>0</v>
      </c>
      <c r="V360" s="50">
        <v>0</v>
      </c>
      <c r="W360" s="50">
        <v>0.002</v>
      </c>
      <c r="X360" s="50">
        <v>0.999999</v>
      </c>
      <c r="Y360" s="50">
        <v>0</v>
      </c>
      <c r="Z360" s="50" t="s">
        <v>2322</v>
      </c>
      <c r="AA360" s="76">
        <v>360</v>
      </c>
      <c r="AB360" s="76"/>
      <c r="AC360" s="77"/>
      <c r="AD360" s="83" t="s">
        <v>1824</v>
      </c>
      <c r="AE360" s="85" t="s">
        <v>1563</v>
      </c>
      <c r="AF360" s="83" t="s">
        <v>1064</v>
      </c>
      <c r="AG360" s="83" t="s">
        <v>716</v>
      </c>
      <c r="AH360" s="83"/>
      <c r="AI360" s="83" t="s">
        <v>2307</v>
      </c>
      <c r="AJ360" s="87">
        <v>43452.82292824074</v>
      </c>
      <c r="AK360" s="85" t="s">
        <v>2171</v>
      </c>
      <c r="AL360" s="85" t="s">
        <v>1563</v>
      </c>
      <c r="AM360" s="83">
        <v>295</v>
      </c>
      <c r="AN360" s="83">
        <v>30</v>
      </c>
      <c r="AO360" s="83">
        <v>95</v>
      </c>
      <c r="AP360" s="83"/>
      <c r="AQ360" s="83"/>
      <c r="AR360" s="83"/>
      <c r="AS360" s="83"/>
      <c r="AT360" s="83"/>
      <c r="AU360" s="83"/>
      <c r="AV360" s="83"/>
      <c r="AW360" s="83" t="str">
        <f>REPLACE(INDEX(GroupVertices[Group],MATCH(Vertices[[#This Row],[Vertex]],GroupVertices[Vertex],0)),1,1,"")</f>
        <v>1</v>
      </c>
      <c r="AX360" s="49">
        <v>2</v>
      </c>
      <c r="AY360" s="50">
        <v>4.3478260869565215</v>
      </c>
      <c r="AZ360" s="49">
        <v>1</v>
      </c>
      <c r="BA360" s="50">
        <v>2.1739130434782608</v>
      </c>
      <c r="BB360" s="49">
        <v>0</v>
      </c>
      <c r="BC360" s="50">
        <v>0</v>
      </c>
      <c r="BD360" s="49">
        <v>43</v>
      </c>
      <c r="BE360" s="50">
        <v>93.47826086956522</v>
      </c>
      <c r="BF360" s="49">
        <v>46</v>
      </c>
      <c r="BG360" s="49"/>
      <c r="BH360" s="49"/>
      <c r="BI360" s="49"/>
      <c r="BJ360" s="49"/>
      <c r="BK360" s="49" t="s">
        <v>3489</v>
      </c>
      <c r="BL360" s="49" t="s">
        <v>3489</v>
      </c>
      <c r="BM360" s="112" t="s">
        <v>3854</v>
      </c>
      <c r="BN360" s="112" t="s">
        <v>3854</v>
      </c>
      <c r="BO360" s="112" t="s">
        <v>4331</v>
      </c>
      <c r="BP360" s="112" t="s">
        <v>4331</v>
      </c>
      <c r="BQ360" s="2"/>
      <c r="BR360" s="3"/>
      <c r="BS360" s="3"/>
      <c r="BT360" s="3"/>
      <c r="BU360" s="3"/>
    </row>
    <row r="361" spans="1:73" ht="409.5">
      <c r="A361" s="69" t="s">
        <v>574</v>
      </c>
      <c r="B361" s="70"/>
      <c r="C361" s="70"/>
      <c r="D361" s="71">
        <v>282.5448613376835</v>
      </c>
      <c r="E361" s="73"/>
      <c r="F361" s="103" t="s">
        <v>2172</v>
      </c>
      <c r="G361" s="70"/>
      <c r="H361" s="51" t="s">
        <v>1065</v>
      </c>
      <c r="I361" s="75"/>
      <c r="J361" s="75"/>
      <c r="K361" s="51" t="s">
        <v>1065</v>
      </c>
      <c r="L361" s="78">
        <v>64.09695926563396</v>
      </c>
      <c r="M361" s="79">
        <v>9684.234375</v>
      </c>
      <c r="N361" s="79">
        <v>4758.1943359375</v>
      </c>
      <c r="O361" s="80"/>
      <c r="P361" s="81"/>
      <c r="Q361" s="81"/>
      <c r="R361" s="89"/>
      <c r="S361" s="49">
        <v>1</v>
      </c>
      <c r="T361" s="49">
        <v>1</v>
      </c>
      <c r="U361" s="50">
        <v>0</v>
      </c>
      <c r="V361" s="50">
        <v>0</v>
      </c>
      <c r="W361" s="50">
        <v>0.002</v>
      </c>
      <c r="X361" s="50">
        <v>0.999999</v>
      </c>
      <c r="Y361" s="50">
        <v>0</v>
      </c>
      <c r="Z361" s="50" t="s">
        <v>2322</v>
      </c>
      <c r="AA361" s="76">
        <v>361</v>
      </c>
      <c r="AB361" s="76"/>
      <c r="AC361" s="77"/>
      <c r="AD361" s="83" t="s">
        <v>1824</v>
      </c>
      <c r="AE361" s="85" t="s">
        <v>1564</v>
      </c>
      <c r="AF361" s="83" t="s">
        <v>1065</v>
      </c>
      <c r="AG361" s="83" t="s">
        <v>716</v>
      </c>
      <c r="AH361" s="83"/>
      <c r="AI361" s="83" t="s">
        <v>2307</v>
      </c>
      <c r="AJ361" s="87">
        <v>43452.958599537036</v>
      </c>
      <c r="AK361" s="85" t="s">
        <v>2172</v>
      </c>
      <c r="AL361" s="85" t="s">
        <v>1564</v>
      </c>
      <c r="AM361" s="83">
        <v>522</v>
      </c>
      <c r="AN361" s="83">
        <v>59</v>
      </c>
      <c r="AO361" s="83">
        <v>773</v>
      </c>
      <c r="AP361" s="83"/>
      <c r="AQ361" s="83"/>
      <c r="AR361" s="83"/>
      <c r="AS361" s="83"/>
      <c r="AT361" s="83"/>
      <c r="AU361" s="83"/>
      <c r="AV361" s="83"/>
      <c r="AW361" s="83" t="str">
        <f>REPLACE(INDEX(GroupVertices[Group],MATCH(Vertices[[#This Row],[Vertex]],GroupVertices[Vertex],0)),1,1,"")</f>
        <v>1</v>
      </c>
      <c r="AX361" s="49">
        <v>0</v>
      </c>
      <c r="AY361" s="50">
        <v>0</v>
      </c>
      <c r="AZ361" s="49">
        <v>6</v>
      </c>
      <c r="BA361" s="50">
        <v>12.76595744680851</v>
      </c>
      <c r="BB361" s="49">
        <v>0</v>
      </c>
      <c r="BC361" s="50">
        <v>0</v>
      </c>
      <c r="BD361" s="49">
        <v>41</v>
      </c>
      <c r="BE361" s="50">
        <v>87.23404255319149</v>
      </c>
      <c r="BF361" s="49">
        <v>47</v>
      </c>
      <c r="BG361" s="49"/>
      <c r="BH361" s="49"/>
      <c r="BI361" s="49"/>
      <c r="BJ361" s="49"/>
      <c r="BK361" s="49" t="s">
        <v>3490</v>
      </c>
      <c r="BL361" s="49" t="s">
        <v>3490</v>
      </c>
      <c r="BM361" s="112" t="s">
        <v>3855</v>
      </c>
      <c r="BN361" s="112" t="s">
        <v>3855</v>
      </c>
      <c r="BO361" s="112" t="s">
        <v>4332</v>
      </c>
      <c r="BP361" s="112" t="s">
        <v>4332</v>
      </c>
      <c r="BQ361" s="2"/>
      <c r="BR361" s="3"/>
      <c r="BS361" s="3"/>
      <c r="BT361" s="3"/>
      <c r="BU361" s="3"/>
    </row>
    <row r="362" spans="1:73" ht="15">
      <c r="A362" s="69" t="s">
        <v>575</v>
      </c>
      <c r="B362" s="70"/>
      <c r="C362" s="70"/>
      <c r="D362" s="71">
        <v>261.50081566068513</v>
      </c>
      <c r="E362" s="73"/>
      <c r="F362" s="103" t="s">
        <v>2173</v>
      </c>
      <c r="G362" s="70"/>
      <c r="H362" s="74" t="s">
        <v>1066</v>
      </c>
      <c r="I362" s="75"/>
      <c r="J362" s="75"/>
      <c r="K362" s="74" t="s">
        <v>1066</v>
      </c>
      <c r="L362" s="78">
        <v>48.01097557933598</v>
      </c>
      <c r="M362" s="79">
        <v>7810.3408203125</v>
      </c>
      <c r="N362" s="79">
        <v>5723.416015625</v>
      </c>
      <c r="O362" s="80"/>
      <c r="P362" s="81"/>
      <c r="Q362" s="81"/>
      <c r="R362" s="89"/>
      <c r="S362" s="49">
        <v>1</v>
      </c>
      <c r="T362" s="49">
        <v>1</v>
      </c>
      <c r="U362" s="50">
        <v>0</v>
      </c>
      <c r="V362" s="50">
        <v>0</v>
      </c>
      <c r="W362" s="50">
        <v>0.002</v>
      </c>
      <c r="X362" s="50">
        <v>0.999999</v>
      </c>
      <c r="Y362" s="50">
        <v>0</v>
      </c>
      <c r="Z362" s="50" t="s">
        <v>2322</v>
      </c>
      <c r="AA362" s="76">
        <v>362</v>
      </c>
      <c r="AB362" s="76"/>
      <c r="AC362" s="77"/>
      <c r="AD362" s="83" t="s">
        <v>1824</v>
      </c>
      <c r="AE362" s="85" t="s">
        <v>1565</v>
      </c>
      <c r="AF362" s="83" t="s">
        <v>1066</v>
      </c>
      <c r="AG362" s="83" t="s">
        <v>716</v>
      </c>
      <c r="AH362" s="83"/>
      <c r="AI362" s="83" t="s">
        <v>2307</v>
      </c>
      <c r="AJ362" s="87">
        <v>43453.23887731481</v>
      </c>
      <c r="AK362" s="85" t="s">
        <v>2173</v>
      </c>
      <c r="AL362" s="85" t="s">
        <v>1565</v>
      </c>
      <c r="AM362" s="83">
        <v>393</v>
      </c>
      <c r="AN362" s="83">
        <v>20</v>
      </c>
      <c r="AO362" s="83">
        <v>85</v>
      </c>
      <c r="AP362" s="83"/>
      <c r="AQ362" s="83"/>
      <c r="AR362" s="83"/>
      <c r="AS362" s="83"/>
      <c r="AT362" s="83"/>
      <c r="AU362" s="83"/>
      <c r="AV362" s="83"/>
      <c r="AW362" s="83" t="str">
        <f>REPLACE(INDEX(GroupVertices[Group],MATCH(Vertices[[#This Row],[Vertex]],GroupVertices[Vertex],0)),1,1,"")</f>
        <v>1</v>
      </c>
      <c r="AX362" s="49">
        <v>0</v>
      </c>
      <c r="AY362" s="50">
        <v>0</v>
      </c>
      <c r="AZ362" s="49">
        <v>0</v>
      </c>
      <c r="BA362" s="50">
        <v>0</v>
      </c>
      <c r="BB362" s="49">
        <v>0</v>
      </c>
      <c r="BC362" s="50">
        <v>0</v>
      </c>
      <c r="BD362" s="49">
        <v>29</v>
      </c>
      <c r="BE362" s="50">
        <v>100</v>
      </c>
      <c r="BF362" s="49">
        <v>29</v>
      </c>
      <c r="BG362" s="49"/>
      <c r="BH362" s="49"/>
      <c r="BI362" s="49"/>
      <c r="BJ362" s="49"/>
      <c r="BK362" s="49"/>
      <c r="BL362" s="49"/>
      <c r="BM362" s="112" t="s">
        <v>3856</v>
      </c>
      <c r="BN362" s="112" t="s">
        <v>3856</v>
      </c>
      <c r="BO362" s="112" t="s">
        <v>4333</v>
      </c>
      <c r="BP362" s="112" t="s">
        <v>4333</v>
      </c>
      <c r="BQ362" s="2"/>
      <c r="BR362" s="3"/>
      <c r="BS362" s="3"/>
      <c r="BT362" s="3"/>
      <c r="BU362" s="3"/>
    </row>
    <row r="363" spans="1:73" ht="390">
      <c r="A363" s="69" t="s">
        <v>576</v>
      </c>
      <c r="B363" s="70"/>
      <c r="C363" s="70"/>
      <c r="D363" s="71">
        <v>245.02446982055466</v>
      </c>
      <c r="E363" s="73"/>
      <c r="F363" s="103" t="s">
        <v>2174</v>
      </c>
      <c r="G363" s="70"/>
      <c r="H363" s="51" t="s">
        <v>1067</v>
      </c>
      <c r="I363" s="75"/>
      <c r="J363" s="75"/>
      <c r="K363" s="51" t="s">
        <v>1067</v>
      </c>
      <c r="L363" s="78">
        <v>35.41652323580034</v>
      </c>
      <c r="M363" s="79">
        <v>5936.44677734375</v>
      </c>
      <c r="N363" s="79">
        <v>6688.63720703125</v>
      </c>
      <c r="O363" s="80"/>
      <c r="P363" s="81"/>
      <c r="Q363" s="81"/>
      <c r="R363" s="89"/>
      <c r="S363" s="49">
        <v>1</v>
      </c>
      <c r="T363" s="49">
        <v>1</v>
      </c>
      <c r="U363" s="50">
        <v>0</v>
      </c>
      <c r="V363" s="50">
        <v>0</v>
      </c>
      <c r="W363" s="50">
        <v>0.002</v>
      </c>
      <c r="X363" s="50">
        <v>0.999999</v>
      </c>
      <c r="Y363" s="50">
        <v>0</v>
      </c>
      <c r="Z363" s="50" t="s">
        <v>2322</v>
      </c>
      <c r="AA363" s="76">
        <v>363</v>
      </c>
      <c r="AB363" s="76"/>
      <c r="AC363" s="77"/>
      <c r="AD363" s="83" t="s">
        <v>1824</v>
      </c>
      <c r="AE363" s="85" t="s">
        <v>1566</v>
      </c>
      <c r="AF363" s="83" t="s">
        <v>1067</v>
      </c>
      <c r="AG363" s="83" t="s">
        <v>716</v>
      </c>
      <c r="AH363" s="83"/>
      <c r="AI363" s="83" t="s">
        <v>2307</v>
      </c>
      <c r="AJ363" s="87">
        <v>43453.30416666667</v>
      </c>
      <c r="AK363" s="85" t="s">
        <v>2174</v>
      </c>
      <c r="AL363" s="85" t="s">
        <v>1566</v>
      </c>
      <c r="AM363" s="83">
        <v>292</v>
      </c>
      <c r="AN363" s="83">
        <v>46</v>
      </c>
      <c r="AO363" s="83">
        <v>224</v>
      </c>
      <c r="AP363" s="83"/>
      <c r="AQ363" s="83"/>
      <c r="AR363" s="83"/>
      <c r="AS363" s="83"/>
      <c r="AT363" s="83"/>
      <c r="AU363" s="83"/>
      <c r="AV363" s="83"/>
      <c r="AW363" s="83" t="str">
        <f>REPLACE(INDEX(GroupVertices[Group],MATCH(Vertices[[#This Row],[Vertex]],GroupVertices[Vertex],0)),1,1,"")</f>
        <v>1</v>
      </c>
      <c r="AX363" s="49">
        <v>1</v>
      </c>
      <c r="AY363" s="50">
        <v>3.3333333333333335</v>
      </c>
      <c r="AZ363" s="49">
        <v>1</v>
      </c>
      <c r="BA363" s="50">
        <v>3.3333333333333335</v>
      </c>
      <c r="BB363" s="49">
        <v>0</v>
      </c>
      <c r="BC363" s="50">
        <v>0</v>
      </c>
      <c r="BD363" s="49">
        <v>28</v>
      </c>
      <c r="BE363" s="50">
        <v>93.33333333333333</v>
      </c>
      <c r="BF363" s="49">
        <v>30</v>
      </c>
      <c r="BG363" s="49"/>
      <c r="BH363" s="49"/>
      <c r="BI363" s="49"/>
      <c r="BJ363" s="49"/>
      <c r="BK363" s="49" t="s">
        <v>3391</v>
      </c>
      <c r="BL363" s="49" t="s">
        <v>3391</v>
      </c>
      <c r="BM363" s="112" t="s">
        <v>3857</v>
      </c>
      <c r="BN363" s="112" t="s">
        <v>3857</v>
      </c>
      <c r="BO363" s="112" t="s">
        <v>4334</v>
      </c>
      <c r="BP363" s="112" t="s">
        <v>4334</v>
      </c>
      <c r="BQ363" s="2"/>
      <c r="BR363" s="3"/>
      <c r="BS363" s="3"/>
      <c r="BT363" s="3"/>
      <c r="BU363" s="3"/>
    </row>
    <row r="364" spans="1:73" ht="15">
      <c r="A364" s="69" t="s">
        <v>577</v>
      </c>
      <c r="B364" s="70"/>
      <c r="C364" s="70"/>
      <c r="D364" s="71">
        <v>276.01957585644374</v>
      </c>
      <c r="E364" s="73"/>
      <c r="F364" s="103" t="s">
        <v>2175</v>
      </c>
      <c r="G364" s="70"/>
      <c r="H364" s="74" t="s">
        <v>1068</v>
      </c>
      <c r="I364" s="75"/>
      <c r="J364" s="75"/>
      <c r="K364" s="74" t="s">
        <v>1068</v>
      </c>
      <c r="L364" s="78">
        <v>59.10905734740203</v>
      </c>
      <c r="M364" s="79">
        <v>1813.8802490234375</v>
      </c>
      <c r="N364" s="79">
        <v>4758.1943359375</v>
      </c>
      <c r="O364" s="80"/>
      <c r="P364" s="81"/>
      <c r="Q364" s="81"/>
      <c r="R364" s="89"/>
      <c r="S364" s="49">
        <v>1</v>
      </c>
      <c r="T364" s="49">
        <v>1</v>
      </c>
      <c r="U364" s="50">
        <v>0</v>
      </c>
      <c r="V364" s="50">
        <v>0</v>
      </c>
      <c r="W364" s="50">
        <v>0.002</v>
      </c>
      <c r="X364" s="50">
        <v>0.999999</v>
      </c>
      <c r="Y364" s="50">
        <v>0</v>
      </c>
      <c r="Z364" s="50" t="s">
        <v>2322</v>
      </c>
      <c r="AA364" s="76">
        <v>364</v>
      </c>
      <c r="AB364" s="76"/>
      <c r="AC364" s="77"/>
      <c r="AD364" s="83" t="s">
        <v>1824</v>
      </c>
      <c r="AE364" s="85" t="s">
        <v>1567</v>
      </c>
      <c r="AF364" s="83" t="s">
        <v>1068</v>
      </c>
      <c r="AG364" s="83" t="s">
        <v>716</v>
      </c>
      <c r="AH364" s="83"/>
      <c r="AI364" s="83" t="s">
        <v>2307</v>
      </c>
      <c r="AJ364" s="87">
        <v>43453.88983796296</v>
      </c>
      <c r="AK364" s="85" t="s">
        <v>2175</v>
      </c>
      <c r="AL364" s="85" t="s">
        <v>1567</v>
      </c>
      <c r="AM364" s="83">
        <v>482</v>
      </c>
      <c r="AN364" s="83">
        <v>15</v>
      </c>
      <c r="AO364" s="83">
        <v>143</v>
      </c>
      <c r="AP364" s="83"/>
      <c r="AQ364" s="83"/>
      <c r="AR364" s="83"/>
      <c r="AS364" s="83"/>
      <c r="AT364" s="83"/>
      <c r="AU364" s="83"/>
      <c r="AV364" s="83"/>
      <c r="AW364" s="83" t="str">
        <f>REPLACE(INDEX(GroupVertices[Group],MATCH(Vertices[[#This Row],[Vertex]],GroupVertices[Vertex],0)),1,1,"")</f>
        <v>1</v>
      </c>
      <c r="AX364" s="49">
        <v>3</v>
      </c>
      <c r="AY364" s="50">
        <v>14.285714285714286</v>
      </c>
      <c r="AZ364" s="49">
        <v>2</v>
      </c>
      <c r="BA364" s="50">
        <v>9.523809523809524</v>
      </c>
      <c r="BB364" s="49">
        <v>0</v>
      </c>
      <c r="BC364" s="50">
        <v>0</v>
      </c>
      <c r="BD364" s="49">
        <v>16</v>
      </c>
      <c r="BE364" s="50">
        <v>76.19047619047619</v>
      </c>
      <c r="BF364" s="49">
        <v>21</v>
      </c>
      <c r="BG364" s="49"/>
      <c r="BH364" s="49"/>
      <c r="BI364" s="49"/>
      <c r="BJ364" s="49"/>
      <c r="BK364" s="49" t="s">
        <v>3491</v>
      </c>
      <c r="BL364" s="49" t="s">
        <v>3491</v>
      </c>
      <c r="BM364" s="112" t="s">
        <v>3858</v>
      </c>
      <c r="BN364" s="112" t="s">
        <v>3858</v>
      </c>
      <c r="BO364" s="112" t="s">
        <v>4335</v>
      </c>
      <c r="BP364" s="112" t="s">
        <v>4335</v>
      </c>
      <c r="BQ364" s="2"/>
      <c r="BR364" s="3"/>
      <c r="BS364" s="3"/>
      <c r="BT364" s="3"/>
      <c r="BU364" s="3"/>
    </row>
    <row r="365" spans="1:73" ht="330">
      <c r="A365" s="69" t="s">
        <v>578</v>
      </c>
      <c r="B365" s="70"/>
      <c r="C365" s="70"/>
      <c r="D365" s="71">
        <v>266.394779771615</v>
      </c>
      <c r="E365" s="73"/>
      <c r="F365" s="103" t="s">
        <v>2176</v>
      </c>
      <c r="G365" s="70"/>
      <c r="H365" s="51" t="s">
        <v>1069</v>
      </c>
      <c r="I365" s="75"/>
      <c r="J365" s="75"/>
      <c r="K365" s="51" t="s">
        <v>1069</v>
      </c>
      <c r="L365" s="78">
        <v>51.75190201800993</v>
      </c>
      <c r="M365" s="79">
        <v>2938.216552734375</v>
      </c>
      <c r="N365" s="79">
        <v>5240.8056640625</v>
      </c>
      <c r="O365" s="80"/>
      <c r="P365" s="81"/>
      <c r="Q365" s="81"/>
      <c r="R365" s="89"/>
      <c r="S365" s="49">
        <v>1</v>
      </c>
      <c r="T365" s="49">
        <v>1</v>
      </c>
      <c r="U365" s="50">
        <v>0</v>
      </c>
      <c r="V365" s="50">
        <v>0</v>
      </c>
      <c r="W365" s="50">
        <v>0.002</v>
      </c>
      <c r="X365" s="50">
        <v>0.999999</v>
      </c>
      <c r="Y365" s="50">
        <v>0</v>
      </c>
      <c r="Z365" s="50" t="s">
        <v>2322</v>
      </c>
      <c r="AA365" s="76">
        <v>365</v>
      </c>
      <c r="AB365" s="76"/>
      <c r="AC365" s="77"/>
      <c r="AD365" s="83" t="s">
        <v>1824</v>
      </c>
      <c r="AE365" s="85" t="s">
        <v>1568</v>
      </c>
      <c r="AF365" s="83" t="s">
        <v>1069</v>
      </c>
      <c r="AG365" s="83" t="s">
        <v>716</v>
      </c>
      <c r="AH365" s="83"/>
      <c r="AI365" s="83" t="s">
        <v>2307</v>
      </c>
      <c r="AJ365" s="87">
        <v>43454.208333333336</v>
      </c>
      <c r="AK365" s="85" t="s">
        <v>2176</v>
      </c>
      <c r="AL365" s="85" t="s">
        <v>1568</v>
      </c>
      <c r="AM365" s="83">
        <v>423</v>
      </c>
      <c r="AN365" s="83">
        <v>29</v>
      </c>
      <c r="AO365" s="83">
        <v>50</v>
      </c>
      <c r="AP365" s="83"/>
      <c r="AQ365" s="83"/>
      <c r="AR365" s="83"/>
      <c r="AS365" s="83"/>
      <c r="AT365" s="83"/>
      <c r="AU365" s="83"/>
      <c r="AV365" s="83"/>
      <c r="AW365" s="83" t="str">
        <f>REPLACE(INDEX(GroupVertices[Group],MATCH(Vertices[[#This Row],[Vertex]],GroupVertices[Vertex],0)),1,1,"")</f>
        <v>1</v>
      </c>
      <c r="AX365" s="49">
        <v>0</v>
      </c>
      <c r="AY365" s="50">
        <v>0</v>
      </c>
      <c r="AZ365" s="49">
        <v>0</v>
      </c>
      <c r="BA365" s="50">
        <v>0</v>
      </c>
      <c r="BB365" s="49">
        <v>0</v>
      </c>
      <c r="BC365" s="50">
        <v>0</v>
      </c>
      <c r="BD365" s="49">
        <v>19</v>
      </c>
      <c r="BE365" s="50">
        <v>100</v>
      </c>
      <c r="BF365" s="49">
        <v>19</v>
      </c>
      <c r="BG365" s="49"/>
      <c r="BH365" s="49"/>
      <c r="BI365" s="49"/>
      <c r="BJ365" s="49"/>
      <c r="BK365" s="49"/>
      <c r="BL365" s="49"/>
      <c r="BM365" s="112" t="s">
        <v>3859</v>
      </c>
      <c r="BN365" s="112" t="s">
        <v>3859</v>
      </c>
      <c r="BO365" s="112" t="s">
        <v>4336</v>
      </c>
      <c r="BP365" s="112" t="s">
        <v>4336</v>
      </c>
      <c r="BQ365" s="2"/>
      <c r="BR365" s="3"/>
      <c r="BS365" s="3"/>
      <c r="BT365" s="3"/>
      <c r="BU365" s="3"/>
    </row>
    <row r="366" spans="1:73" ht="15">
      <c r="A366" s="69" t="s">
        <v>579</v>
      </c>
      <c r="B366" s="70"/>
      <c r="C366" s="70"/>
      <c r="D366" s="71">
        <v>248.61337683523655</v>
      </c>
      <c r="E366" s="73"/>
      <c r="F366" s="103" t="s">
        <v>2177</v>
      </c>
      <c r="G366" s="70"/>
      <c r="H366" s="74" t="s">
        <v>1070</v>
      </c>
      <c r="I366" s="75"/>
      <c r="J366" s="75"/>
      <c r="K366" s="74" t="s">
        <v>1070</v>
      </c>
      <c r="L366" s="78">
        <v>38.159869290827906</v>
      </c>
      <c r="M366" s="79">
        <v>1439.1015625</v>
      </c>
      <c r="N366" s="79">
        <v>6206.02685546875</v>
      </c>
      <c r="O366" s="80"/>
      <c r="P366" s="81"/>
      <c r="Q366" s="81"/>
      <c r="R366" s="89"/>
      <c r="S366" s="49">
        <v>1</v>
      </c>
      <c r="T366" s="49">
        <v>1</v>
      </c>
      <c r="U366" s="50">
        <v>0</v>
      </c>
      <c r="V366" s="50">
        <v>0</v>
      </c>
      <c r="W366" s="50">
        <v>0.002</v>
      </c>
      <c r="X366" s="50">
        <v>0.999999</v>
      </c>
      <c r="Y366" s="50">
        <v>0</v>
      </c>
      <c r="Z366" s="50" t="s">
        <v>2322</v>
      </c>
      <c r="AA366" s="76">
        <v>366</v>
      </c>
      <c r="AB366" s="76"/>
      <c r="AC366" s="77"/>
      <c r="AD366" s="83" t="s">
        <v>1824</v>
      </c>
      <c r="AE366" s="85" t="s">
        <v>1569</v>
      </c>
      <c r="AF366" s="83" t="s">
        <v>1070</v>
      </c>
      <c r="AG366" s="83" t="s">
        <v>716</v>
      </c>
      <c r="AH366" s="83"/>
      <c r="AI366" s="83" t="s">
        <v>2307</v>
      </c>
      <c r="AJ366" s="87">
        <v>43454.546273148146</v>
      </c>
      <c r="AK366" s="85" t="s">
        <v>2177</v>
      </c>
      <c r="AL366" s="85" t="s">
        <v>1569</v>
      </c>
      <c r="AM366" s="83">
        <v>314</v>
      </c>
      <c r="AN366" s="83">
        <v>0</v>
      </c>
      <c r="AO366" s="83">
        <v>38</v>
      </c>
      <c r="AP366" s="83"/>
      <c r="AQ366" s="83"/>
      <c r="AR366" s="83"/>
      <c r="AS366" s="83"/>
      <c r="AT366" s="83"/>
      <c r="AU366" s="83"/>
      <c r="AV366" s="83"/>
      <c r="AW366" s="83" t="str">
        <f>REPLACE(INDEX(GroupVertices[Group],MATCH(Vertices[[#This Row],[Vertex]],GroupVertices[Vertex],0)),1,1,"")</f>
        <v>1</v>
      </c>
      <c r="AX366" s="49">
        <v>0</v>
      </c>
      <c r="AY366" s="50">
        <v>0</v>
      </c>
      <c r="AZ366" s="49">
        <v>1</v>
      </c>
      <c r="BA366" s="50">
        <v>6.666666666666667</v>
      </c>
      <c r="BB366" s="49">
        <v>0</v>
      </c>
      <c r="BC366" s="50">
        <v>0</v>
      </c>
      <c r="BD366" s="49">
        <v>14</v>
      </c>
      <c r="BE366" s="50">
        <v>93.33333333333333</v>
      </c>
      <c r="BF366" s="49">
        <v>15</v>
      </c>
      <c r="BG366" s="49"/>
      <c r="BH366" s="49"/>
      <c r="BI366" s="49"/>
      <c r="BJ366" s="49"/>
      <c r="BK366" s="49" t="s">
        <v>3492</v>
      </c>
      <c r="BL366" s="49" t="s">
        <v>3492</v>
      </c>
      <c r="BM366" s="112" t="s">
        <v>3860</v>
      </c>
      <c r="BN366" s="112" t="s">
        <v>3860</v>
      </c>
      <c r="BO366" s="112" t="s">
        <v>4337</v>
      </c>
      <c r="BP366" s="112" t="s">
        <v>4337</v>
      </c>
      <c r="BQ366" s="2"/>
      <c r="BR366" s="3"/>
      <c r="BS366" s="3"/>
      <c r="BT366" s="3"/>
      <c r="BU366" s="3"/>
    </row>
    <row r="367" spans="1:73" ht="210">
      <c r="A367" s="69" t="s">
        <v>580</v>
      </c>
      <c r="B367" s="70"/>
      <c r="C367" s="70"/>
      <c r="D367" s="71">
        <v>234.25774877650898</v>
      </c>
      <c r="E367" s="73"/>
      <c r="F367" s="103" t="s">
        <v>2178</v>
      </c>
      <c r="G367" s="70"/>
      <c r="H367" s="51" t="s">
        <v>1071</v>
      </c>
      <c r="I367" s="75"/>
      <c r="J367" s="75"/>
      <c r="K367" s="51" t="s">
        <v>1071</v>
      </c>
      <c r="L367" s="78">
        <v>27.18648507071765</v>
      </c>
      <c r="M367" s="79">
        <v>3687.774169921875</v>
      </c>
      <c r="N367" s="79">
        <v>7653.85888671875</v>
      </c>
      <c r="O367" s="80"/>
      <c r="P367" s="81"/>
      <c r="Q367" s="81"/>
      <c r="R367" s="89"/>
      <c r="S367" s="49">
        <v>1</v>
      </c>
      <c r="T367" s="49">
        <v>1</v>
      </c>
      <c r="U367" s="50">
        <v>0</v>
      </c>
      <c r="V367" s="50">
        <v>0</v>
      </c>
      <c r="W367" s="50">
        <v>0.002</v>
      </c>
      <c r="X367" s="50">
        <v>0.999999</v>
      </c>
      <c r="Y367" s="50">
        <v>0</v>
      </c>
      <c r="Z367" s="50" t="s">
        <v>2322</v>
      </c>
      <c r="AA367" s="76">
        <v>367</v>
      </c>
      <c r="AB367" s="76"/>
      <c r="AC367" s="77"/>
      <c r="AD367" s="83" t="s">
        <v>1824</v>
      </c>
      <c r="AE367" s="85" t="s">
        <v>1570</v>
      </c>
      <c r="AF367" s="83" t="s">
        <v>1071</v>
      </c>
      <c r="AG367" s="83" t="s">
        <v>716</v>
      </c>
      <c r="AH367" s="83"/>
      <c r="AI367" s="83" t="s">
        <v>2307</v>
      </c>
      <c r="AJ367" s="87">
        <v>43454.691666666666</v>
      </c>
      <c r="AK367" s="85" t="s">
        <v>2178</v>
      </c>
      <c r="AL367" s="85" t="s">
        <v>1570</v>
      </c>
      <c r="AM367" s="83">
        <v>226</v>
      </c>
      <c r="AN367" s="83">
        <v>14</v>
      </c>
      <c r="AO367" s="83">
        <v>102</v>
      </c>
      <c r="AP367" s="83"/>
      <c r="AQ367" s="83"/>
      <c r="AR367" s="83"/>
      <c r="AS367" s="83"/>
      <c r="AT367" s="83"/>
      <c r="AU367" s="83"/>
      <c r="AV367" s="83"/>
      <c r="AW367" s="83" t="str">
        <f>REPLACE(INDEX(GroupVertices[Group],MATCH(Vertices[[#This Row],[Vertex]],GroupVertices[Vertex],0)),1,1,"")</f>
        <v>1</v>
      </c>
      <c r="AX367" s="49">
        <v>2</v>
      </c>
      <c r="AY367" s="50">
        <v>16.666666666666668</v>
      </c>
      <c r="AZ367" s="49">
        <v>0</v>
      </c>
      <c r="BA367" s="50">
        <v>0</v>
      </c>
      <c r="BB367" s="49">
        <v>0</v>
      </c>
      <c r="BC367" s="50">
        <v>0</v>
      </c>
      <c r="BD367" s="49">
        <v>10</v>
      </c>
      <c r="BE367" s="50">
        <v>83.33333333333333</v>
      </c>
      <c r="BF367" s="49">
        <v>12</v>
      </c>
      <c r="BG367" s="49"/>
      <c r="BH367" s="49"/>
      <c r="BI367" s="49"/>
      <c r="BJ367" s="49"/>
      <c r="BK367" s="49"/>
      <c r="BL367" s="49"/>
      <c r="BM367" s="112" t="s">
        <v>3861</v>
      </c>
      <c r="BN367" s="112" t="s">
        <v>3861</v>
      </c>
      <c r="BO367" s="112" t="s">
        <v>4338</v>
      </c>
      <c r="BP367" s="112" t="s">
        <v>4338</v>
      </c>
      <c r="BQ367" s="2"/>
      <c r="BR367" s="3"/>
      <c r="BS367" s="3"/>
      <c r="BT367" s="3"/>
      <c r="BU367" s="3"/>
    </row>
    <row r="368" spans="1:73" ht="15">
      <c r="A368" s="69" t="s">
        <v>581</v>
      </c>
      <c r="B368" s="70"/>
      <c r="C368" s="70"/>
      <c r="D368" s="71">
        <v>207.50407830342579</v>
      </c>
      <c r="E368" s="73"/>
      <c r="F368" s="103" t="s">
        <v>2179</v>
      </c>
      <c r="G368" s="70"/>
      <c r="H368" s="74" t="s">
        <v>1072</v>
      </c>
      <c r="I368" s="75"/>
      <c r="J368" s="75"/>
      <c r="K368" s="74" t="s">
        <v>1072</v>
      </c>
      <c r="L368" s="78">
        <v>6.736087205966724</v>
      </c>
      <c r="M368" s="79">
        <v>4062.552978515625</v>
      </c>
      <c r="N368" s="79">
        <v>9584.3017578125</v>
      </c>
      <c r="O368" s="80"/>
      <c r="P368" s="81"/>
      <c r="Q368" s="81"/>
      <c r="R368" s="89"/>
      <c r="S368" s="49">
        <v>1</v>
      </c>
      <c r="T368" s="49">
        <v>1</v>
      </c>
      <c r="U368" s="50">
        <v>0</v>
      </c>
      <c r="V368" s="50">
        <v>0</v>
      </c>
      <c r="W368" s="50">
        <v>0.002</v>
      </c>
      <c r="X368" s="50">
        <v>0.999999</v>
      </c>
      <c r="Y368" s="50">
        <v>0</v>
      </c>
      <c r="Z368" s="50" t="s">
        <v>2322</v>
      </c>
      <c r="AA368" s="76">
        <v>368</v>
      </c>
      <c r="AB368" s="76"/>
      <c r="AC368" s="77"/>
      <c r="AD368" s="83" t="s">
        <v>1824</v>
      </c>
      <c r="AE368" s="85" t="s">
        <v>1571</v>
      </c>
      <c r="AF368" s="83" t="s">
        <v>1072</v>
      </c>
      <c r="AG368" s="83" t="s">
        <v>716</v>
      </c>
      <c r="AH368" s="83"/>
      <c r="AI368" s="83" t="s">
        <v>2307</v>
      </c>
      <c r="AJ368" s="87">
        <v>43454.958333333336</v>
      </c>
      <c r="AK368" s="85" t="s">
        <v>2179</v>
      </c>
      <c r="AL368" s="85" t="s">
        <v>1571</v>
      </c>
      <c r="AM368" s="83">
        <v>62</v>
      </c>
      <c r="AN368" s="83">
        <v>13</v>
      </c>
      <c r="AO368" s="83">
        <v>6</v>
      </c>
      <c r="AP368" s="83"/>
      <c r="AQ368" s="83"/>
      <c r="AR368" s="83"/>
      <c r="AS368" s="83"/>
      <c r="AT368" s="83"/>
      <c r="AU368" s="83"/>
      <c r="AV368" s="83"/>
      <c r="AW368" s="83" t="str">
        <f>REPLACE(INDEX(GroupVertices[Group],MATCH(Vertices[[#This Row],[Vertex]],GroupVertices[Vertex],0)),1,1,"")</f>
        <v>1</v>
      </c>
      <c r="AX368" s="49">
        <v>0</v>
      </c>
      <c r="AY368" s="50">
        <v>0</v>
      </c>
      <c r="AZ368" s="49">
        <v>0</v>
      </c>
      <c r="BA368" s="50">
        <v>0</v>
      </c>
      <c r="BB368" s="49">
        <v>0</v>
      </c>
      <c r="BC368" s="50">
        <v>0</v>
      </c>
      <c r="BD368" s="49">
        <v>6</v>
      </c>
      <c r="BE368" s="50">
        <v>100</v>
      </c>
      <c r="BF368" s="49">
        <v>6</v>
      </c>
      <c r="BG368" s="49"/>
      <c r="BH368" s="49"/>
      <c r="BI368" s="49"/>
      <c r="BJ368" s="49"/>
      <c r="BK368" s="49"/>
      <c r="BL368" s="49"/>
      <c r="BM368" s="112" t="s">
        <v>3862</v>
      </c>
      <c r="BN368" s="112" t="s">
        <v>3862</v>
      </c>
      <c r="BO368" s="112" t="s">
        <v>4339</v>
      </c>
      <c r="BP368" s="112" t="s">
        <v>4339</v>
      </c>
      <c r="BQ368" s="2"/>
      <c r="BR368" s="3"/>
      <c r="BS368" s="3"/>
      <c r="BT368" s="3"/>
      <c r="BU368" s="3"/>
    </row>
    <row r="369" spans="1:73" ht="300">
      <c r="A369" s="69" t="s">
        <v>582</v>
      </c>
      <c r="B369" s="70"/>
      <c r="C369" s="70"/>
      <c r="D369" s="71">
        <v>249.42903752039152</v>
      </c>
      <c r="E369" s="73"/>
      <c r="F369" s="103" t="s">
        <v>2180</v>
      </c>
      <c r="G369" s="70"/>
      <c r="H369" s="51" t="s">
        <v>1073</v>
      </c>
      <c r="I369" s="75"/>
      <c r="J369" s="75"/>
      <c r="K369" s="51" t="s">
        <v>1073</v>
      </c>
      <c r="L369" s="78">
        <v>38.7833570306069</v>
      </c>
      <c r="M369" s="79">
        <v>2563.43798828125</v>
      </c>
      <c r="N369" s="79">
        <v>6206.02685546875</v>
      </c>
      <c r="O369" s="80"/>
      <c r="P369" s="81"/>
      <c r="Q369" s="81"/>
      <c r="R369" s="89"/>
      <c r="S369" s="49">
        <v>1</v>
      </c>
      <c r="T369" s="49">
        <v>1</v>
      </c>
      <c r="U369" s="50">
        <v>0</v>
      </c>
      <c r="V369" s="50">
        <v>0</v>
      </c>
      <c r="W369" s="50">
        <v>0.002</v>
      </c>
      <c r="X369" s="50">
        <v>0.999999</v>
      </c>
      <c r="Y369" s="50">
        <v>0</v>
      </c>
      <c r="Z369" s="50" t="s">
        <v>2322</v>
      </c>
      <c r="AA369" s="76">
        <v>369</v>
      </c>
      <c r="AB369" s="76"/>
      <c r="AC369" s="77"/>
      <c r="AD369" s="83" t="s">
        <v>1824</v>
      </c>
      <c r="AE369" s="85" t="s">
        <v>1572</v>
      </c>
      <c r="AF369" s="83" t="s">
        <v>1073</v>
      </c>
      <c r="AG369" s="83" t="s">
        <v>716</v>
      </c>
      <c r="AH369" s="83"/>
      <c r="AI369" s="83" t="s">
        <v>2307</v>
      </c>
      <c r="AJ369" s="87">
        <v>43455.21319444444</v>
      </c>
      <c r="AK369" s="85" t="s">
        <v>2180</v>
      </c>
      <c r="AL369" s="85" t="s">
        <v>1572</v>
      </c>
      <c r="AM369" s="83">
        <v>319</v>
      </c>
      <c r="AN369" s="83">
        <v>11</v>
      </c>
      <c r="AO369" s="83">
        <v>209</v>
      </c>
      <c r="AP369" s="83"/>
      <c r="AQ369" s="83"/>
      <c r="AR369" s="83"/>
      <c r="AS369" s="83"/>
      <c r="AT369" s="83"/>
      <c r="AU369" s="83"/>
      <c r="AV369" s="83"/>
      <c r="AW369" s="83" t="str">
        <f>REPLACE(INDEX(GroupVertices[Group],MATCH(Vertices[[#This Row],[Vertex]],GroupVertices[Vertex],0)),1,1,"")</f>
        <v>1</v>
      </c>
      <c r="AX369" s="49">
        <v>0</v>
      </c>
      <c r="AY369" s="50">
        <v>0</v>
      </c>
      <c r="AZ369" s="49">
        <v>0</v>
      </c>
      <c r="BA369" s="50">
        <v>0</v>
      </c>
      <c r="BB369" s="49">
        <v>0</v>
      </c>
      <c r="BC369" s="50">
        <v>0</v>
      </c>
      <c r="BD369" s="49">
        <v>14</v>
      </c>
      <c r="BE369" s="50">
        <v>100</v>
      </c>
      <c r="BF369" s="49">
        <v>14</v>
      </c>
      <c r="BG369" s="49"/>
      <c r="BH369" s="49"/>
      <c r="BI369" s="49"/>
      <c r="BJ369" s="49"/>
      <c r="BK369" s="49" t="s">
        <v>3493</v>
      </c>
      <c r="BL369" s="49" t="s">
        <v>3493</v>
      </c>
      <c r="BM369" s="112" t="s">
        <v>3863</v>
      </c>
      <c r="BN369" s="112" t="s">
        <v>3863</v>
      </c>
      <c r="BO369" s="112" t="s">
        <v>4340</v>
      </c>
      <c r="BP369" s="112" t="s">
        <v>4340</v>
      </c>
      <c r="BQ369" s="2"/>
      <c r="BR369" s="3"/>
      <c r="BS369" s="3"/>
      <c r="BT369" s="3"/>
      <c r="BU369" s="3"/>
    </row>
    <row r="370" spans="1:73" ht="15">
      <c r="A370" s="69" t="s">
        <v>583</v>
      </c>
      <c r="B370" s="70"/>
      <c r="C370" s="70"/>
      <c r="D370" s="71">
        <v>1000</v>
      </c>
      <c r="E370" s="73"/>
      <c r="F370" s="103" t="s">
        <v>2181</v>
      </c>
      <c r="G370" s="70"/>
      <c r="H370" s="74" t="s">
        <v>1074</v>
      </c>
      <c r="I370" s="75"/>
      <c r="J370" s="75"/>
      <c r="K370" s="74" t="s">
        <v>1074</v>
      </c>
      <c r="L370" s="78">
        <v>1229.8943351043927</v>
      </c>
      <c r="M370" s="79">
        <v>689.5440063476562</v>
      </c>
      <c r="N370" s="79">
        <v>414.6986083984375</v>
      </c>
      <c r="O370" s="80"/>
      <c r="P370" s="81"/>
      <c r="Q370" s="81"/>
      <c r="R370" s="89"/>
      <c r="S370" s="49">
        <v>1</v>
      </c>
      <c r="T370" s="49">
        <v>1</v>
      </c>
      <c r="U370" s="50">
        <v>0</v>
      </c>
      <c r="V370" s="50">
        <v>0</v>
      </c>
      <c r="W370" s="50">
        <v>0.002</v>
      </c>
      <c r="X370" s="50">
        <v>0.999999</v>
      </c>
      <c r="Y370" s="50">
        <v>0</v>
      </c>
      <c r="Z370" s="50" t="s">
        <v>2322</v>
      </c>
      <c r="AA370" s="76">
        <v>370</v>
      </c>
      <c r="AB370" s="76"/>
      <c r="AC370" s="77"/>
      <c r="AD370" s="83" t="s">
        <v>1824</v>
      </c>
      <c r="AE370" s="85" t="s">
        <v>1573</v>
      </c>
      <c r="AF370" s="83" t="s">
        <v>1074</v>
      </c>
      <c r="AG370" s="83" t="s">
        <v>716</v>
      </c>
      <c r="AH370" s="83"/>
      <c r="AI370" s="83" t="s">
        <v>2307</v>
      </c>
      <c r="AJ370" s="87">
        <v>43455.697222222225</v>
      </c>
      <c r="AK370" s="85" t="s">
        <v>2181</v>
      </c>
      <c r="AL370" s="85" t="s">
        <v>1573</v>
      </c>
      <c r="AM370" s="83">
        <v>9871</v>
      </c>
      <c r="AN370" s="83">
        <v>184</v>
      </c>
      <c r="AO370" s="83">
        <v>13535</v>
      </c>
      <c r="AP370" s="83"/>
      <c r="AQ370" s="83"/>
      <c r="AR370" s="83"/>
      <c r="AS370" s="83"/>
      <c r="AT370" s="83"/>
      <c r="AU370" s="83"/>
      <c r="AV370" s="83"/>
      <c r="AW370" s="83" t="str">
        <f>REPLACE(INDEX(GroupVertices[Group],MATCH(Vertices[[#This Row],[Vertex]],GroupVertices[Vertex],0)),1,1,"")</f>
        <v>1</v>
      </c>
      <c r="AX370" s="49">
        <v>1</v>
      </c>
      <c r="AY370" s="50">
        <v>10</v>
      </c>
      <c r="AZ370" s="49">
        <v>0</v>
      </c>
      <c r="BA370" s="50">
        <v>0</v>
      </c>
      <c r="BB370" s="49">
        <v>0</v>
      </c>
      <c r="BC370" s="50">
        <v>0</v>
      </c>
      <c r="BD370" s="49">
        <v>9</v>
      </c>
      <c r="BE370" s="50">
        <v>90</v>
      </c>
      <c r="BF370" s="49">
        <v>10</v>
      </c>
      <c r="BG370" s="49"/>
      <c r="BH370" s="49"/>
      <c r="BI370" s="49"/>
      <c r="BJ370" s="49"/>
      <c r="BK370" s="49"/>
      <c r="BL370" s="49"/>
      <c r="BM370" s="112" t="s">
        <v>3864</v>
      </c>
      <c r="BN370" s="112" t="s">
        <v>3864</v>
      </c>
      <c r="BO370" s="112" t="s">
        <v>4341</v>
      </c>
      <c r="BP370" s="112" t="s">
        <v>4341</v>
      </c>
      <c r="BQ370" s="2"/>
      <c r="BR370" s="3"/>
      <c r="BS370" s="3"/>
      <c r="BT370" s="3"/>
      <c r="BU370" s="3"/>
    </row>
    <row r="371" spans="1:73" ht="409.5">
      <c r="A371" s="69" t="s">
        <v>584</v>
      </c>
      <c r="B371" s="70"/>
      <c r="C371" s="70"/>
      <c r="D371" s="71">
        <v>268.3523654159869</v>
      </c>
      <c r="E371" s="73"/>
      <c r="F371" s="103" t="s">
        <v>2182</v>
      </c>
      <c r="G371" s="70"/>
      <c r="H371" s="51" t="s">
        <v>1075</v>
      </c>
      <c r="I371" s="75"/>
      <c r="J371" s="75"/>
      <c r="K371" s="51" t="s">
        <v>1075</v>
      </c>
      <c r="L371" s="78">
        <v>53.248272593479506</v>
      </c>
      <c r="M371" s="79">
        <v>5186.88916015625</v>
      </c>
      <c r="N371" s="79">
        <v>5240.8056640625</v>
      </c>
      <c r="O371" s="80"/>
      <c r="P371" s="81"/>
      <c r="Q371" s="81"/>
      <c r="R371" s="89"/>
      <c r="S371" s="49">
        <v>1</v>
      </c>
      <c r="T371" s="49">
        <v>1</v>
      </c>
      <c r="U371" s="50">
        <v>0</v>
      </c>
      <c r="V371" s="50">
        <v>0</v>
      </c>
      <c r="W371" s="50">
        <v>0.002</v>
      </c>
      <c r="X371" s="50">
        <v>0.999999</v>
      </c>
      <c r="Y371" s="50">
        <v>0</v>
      </c>
      <c r="Z371" s="50" t="s">
        <v>2322</v>
      </c>
      <c r="AA371" s="76">
        <v>371</v>
      </c>
      <c r="AB371" s="76"/>
      <c r="AC371" s="77"/>
      <c r="AD371" s="83" t="s">
        <v>1824</v>
      </c>
      <c r="AE371" s="85" t="s">
        <v>1574</v>
      </c>
      <c r="AF371" s="83" t="s">
        <v>1075</v>
      </c>
      <c r="AG371" s="83" t="s">
        <v>716</v>
      </c>
      <c r="AH371" s="83"/>
      <c r="AI371" s="83" t="s">
        <v>2307</v>
      </c>
      <c r="AJ371" s="87">
        <v>43455.88958333333</v>
      </c>
      <c r="AK371" s="85" t="s">
        <v>2182</v>
      </c>
      <c r="AL371" s="85" t="s">
        <v>1574</v>
      </c>
      <c r="AM371" s="83">
        <v>435</v>
      </c>
      <c r="AN371" s="83">
        <v>48</v>
      </c>
      <c r="AO371" s="83">
        <v>120</v>
      </c>
      <c r="AP371" s="83"/>
      <c r="AQ371" s="83"/>
      <c r="AR371" s="83"/>
      <c r="AS371" s="83"/>
      <c r="AT371" s="83"/>
      <c r="AU371" s="83"/>
      <c r="AV371" s="83"/>
      <c r="AW371" s="83" t="str">
        <f>REPLACE(INDEX(GroupVertices[Group],MATCH(Vertices[[#This Row],[Vertex]],GroupVertices[Vertex],0)),1,1,"")</f>
        <v>1</v>
      </c>
      <c r="AX371" s="49">
        <v>4</v>
      </c>
      <c r="AY371" s="50">
        <v>6.153846153846154</v>
      </c>
      <c r="AZ371" s="49">
        <v>0</v>
      </c>
      <c r="BA371" s="50">
        <v>0</v>
      </c>
      <c r="BB371" s="49">
        <v>0</v>
      </c>
      <c r="BC371" s="50">
        <v>0</v>
      </c>
      <c r="BD371" s="49">
        <v>61</v>
      </c>
      <c r="BE371" s="50">
        <v>93.84615384615384</v>
      </c>
      <c r="BF371" s="49">
        <v>65</v>
      </c>
      <c r="BG371" s="49"/>
      <c r="BH371" s="49"/>
      <c r="BI371" s="49"/>
      <c r="BJ371" s="49"/>
      <c r="BK371" s="49"/>
      <c r="BL371" s="49"/>
      <c r="BM371" s="112" t="s">
        <v>3865</v>
      </c>
      <c r="BN371" s="112" t="s">
        <v>3865</v>
      </c>
      <c r="BO371" s="112" t="s">
        <v>4342</v>
      </c>
      <c r="BP371" s="112" t="s">
        <v>4342</v>
      </c>
      <c r="BQ371" s="2"/>
      <c r="BR371" s="3"/>
      <c r="BS371" s="3"/>
      <c r="BT371" s="3"/>
      <c r="BU371" s="3"/>
    </row>
    <row r="372" spans="1:73" ht="15">
      <c r="A372" s="69" t="s">
        <v>585</v>
      </c>
      <c r="B372" s="70"/>
      <c r="C372" s="70"/>
      <c r="D372" s="71">
        <v>233.278955954323</v>
      </c>
      <c r="E372" s="73"/>
      <c r="F372" s="103" t="s">
        <v>2183</v>
      </c>
      <c r="G372" s="70"/>
      <c r="H372" s="74" t="s">
        <v>1076</v>
      </c>
      <c r="I372" s="75"/>
      <c r="J372" s="75"/>
      <c r="K372" s="74" t="s">
        <v>1076</v>
      </c>
      <c r="L372" s="78">
        <v>26.438299782982863</v>
      </c>
      <c r="M372" s="79">
        <v>1064.32275390625</v>
      </c>
      <c r="N372" s="79">
        <v>7653.85888671875</v>
      </c>
      <c r="O372" s="80"/>
      <c r="P372" s="81"/>
      <c r="Q372" s="81"/>
      <c r="R372" s="89"/>
      <c r="S372" s="49">
        <v>1</v>
      </c>
      <c r="T372" s="49">
        <v>1</v>
      </c>
      <c r="U372" s="50">
        <v>0</v>
      </c>
      <c r="V372" s="50">
        <v>0</v>
      </c>
      <c r="W372" s="50">
        <v>0.002</v>
      </c>
      <c r="X372" s="50">
        <v>0.999999</v>
      </c>
      <c r="Y372" s="50">
        <v>0</v>
      </c>
      <c r="Z372" s="50" t="s">
        <v>2322</v>
      </c>
      <c r="AA372" s="76">
        <v>372</v>
      </c>
      <c r="AB372" s="76"/>
      <c r="AC372" s="77"/>
      <c r="AD372" s="83" t="s">
        <v>1824</v>
      </c>
      <c r="AE372" s="85" t="s">
        <v>1575</v>
      </c>
      <c r="AF372" s="83" t="s">
        <v>1076</v>
      </c>
      <c r="AG372" s="83" t="s">
        <v>716</v>
      </c>
      <c r="AH372" s="83"/>
      <c r="AI372" s="83" t="s">
        <v>2307</v>
      </c>
      <c r="AJ372" s="87">
        <v>43456.16667824074</v>
      </c>
      <c r="AK372" s="85" t="s">
        <v>2183</v>
      </c>
      <c r="AL372" s="85" t="s">
        <v>1575</v>
      </c>
      <c r="AM372" s="83">
        <v>220</v>
      </c>
      <c r="AN372" s="83">
        <v>43</v>
      </c>
      <c r="AO372" s="83">
        <v>41</v>
      </c>
      <c r="AP372" s="83"/>
      <c r="AQ372" s="83"/>
      <c r="AR372" s="83"/>
      <c r="AS372" s="83"/>
      <c r="AT372" s="83"/>
      <c r="AU372" s="83"/>
      <c r="AV372" s="83"/>
      <c r="AW372" s="83" t="str">
        <f>REPLACE(INDEX(GroupVertices[Group],MATCH(Vertices[[#This Row],[Vertex]],GroupVertices[Vertex],0)),1,1,"")</f>
        <v>1</v>
      </c>
      <c r="AX372" s="49">
        <v>3</v>
      </c>
      <c r="AY372" s="50">
        <v>10.714285714285714</v>
      </c>
      <c r="AZ372" s="49">
        <v>1</v>
      </c>
      <c r="BA372" s="50">
        <v>3.5714285714285716</v>
      </c>
      <c r="BB372" s="49">
        <v>0</v>
      </c>
      <c r="BC372" s="50">
        <v>0</v>
      </c>
      <c r="BD372" s="49">
        <v>24</v>
      </c>
      <c r="BE372" s="50">
        <v>85.71428571428571</v>
      </c>
      <c r="BF372" s="49">
        <v>28</v>
      </c>
      <c r="BG372" s="49"/>
      <c r="BH372" s="49"/>
      <c r="BI372" s="49"/>
      <c r="BJ372" s="49"/>
      <c r="BK372" s="49"/>
      <c r="BL372" s="49"/>
      <c r="BM372" s="112" t="s">
        <v>3866</v>
      </c>
      <c r="BN372" s="112" t="s">
        <v>3866</v>
      </c>
      <c r="BO372" s="112" t="s">
        <v>4343</v>
      </c>
      <c r="BP372" s="112" t="s">
        <v>4343</v>
      </c>
      <c r="BQ372" s="2"/>
      <c r="BR372" s="3"/>
      <c r="BS372" s="3"/>
      <c r="BT372" s="3"/>
      <c r="BU372" s="3"/>
    </row>
    <row r="373" spans="1:73" ht="409.5">
      <c r="A373" s="69" t="s">
        <v>586</v>
      </c>
      <c r="B373" s="70"/>
      <c r="C373" s="70"/>
      <c r="D373" s="71">
        <v>251.38662316476345</v>
      </c>
      <c r="E373" s="73"/>
      <c r="F373" s="103" t="s">
        <v>2184</v>
      </c>
      <c r="G373" s="70"/>
      <c r="H373" s="51" t="s">
        <v>1077</v>
      </c>
      <c r="I373" s="75"/>
      <c r="J373" s="75"/>
      <c r="K373" s="51" t="s">
        <v>1077</v>
      </c>
      <c r="L373" s="78">
        <v>40.27972760607648</v>
      </c>
      <c r="M373" s="79">
        <v>5186.88916015625</v>
      </c>
      <c r="N373" s="79">
        <v>6206.02685546875</v>
      </c>
      <c r="O373" s="80"/>
      <c r="P373" s="81"/>
      <c r="Q373" s="81"/>
      <c r="R373" s="89"/>
      <c r="S373" s="49">
        <v>1</v>
      </c>
      <c r="T373" s="49">
        <v>1</v>
      </c>
      <c r="U373" s="50">
        <v>0</v>
      </c>
      <c r="V373" s="50">
        <v>0</v>
      </c>
      <c r="W373" s="50">
        <v>0.002</v>
      </c>
      <c r="X373" s="50">
        <v>0.999999</v>
      </c>
      <c r="Y373" s="50">
        <v>0</v>
      </c>
      <c r="Z373" s="50" t="s">
        <v>2322</v>
      </c>
      <c r="AA373" s="76">
        <v>373</v>
      </c>
      <c r="AB373" s="76"/>
      <c r="AC373" s="77"/>
      <c r="AD373" s="83" t="s">
        <v>1824</v>
      </c>
      <c r="AE373" s="85" t="s">
        <v>1576</v>
      </c>
      <c r="AF373" s="83" t="s">
        <v>1077</v>
      </c>
      <c r="AG373" s="83" t="s">
        <v>716</v>
      </c>
      <c r="AH373" s="83"/>
      <c r="AI373" s="83" t="s">
        <v>2307</v>
      </c>
      <c r="AJ373" s="87">
        <v>43456.572916666664</v>
      </c>
      <c r="AK373" s="85" t="s">
        <v>2184</v>
      </c>
      <c r="AL373" s="85" t="s">
        <v>1576</v>
      </c>
      <c r="AM373" s="83">
        <v>331</v>
      </c>
      <c r="AN373" s="83">
        <v>41</v>
      </c>
      <c r="AO373" s="83">
        <v>288</v>
      </c>
      <c r="AP373" s="83"/>
      <c r="AQ373" s="83"/>
      <c r="AR373" s="83"/>
      <c r="AS373" s="83"/>
      <c r="AT373" s="83"/>
      <c r="AU373" s="83"/>
      <c r="AV373" s="83"/>
      <c r="AW373" s="83" t="str">
        <f>REPLACE(INDEX(GroupVertices[Group],MATCH(Vertices[[#This Row],[Vertex]],GroupVertices[Vertex],0)),1,1,"")</f>
        <v>1</v>
      </c>
      <c r="AX373" s="49">
        <v>1</v>
      </c>
      <c r="AY373" s="50">
        <v>3.3333333333333335</v>
      </c>
      <c r="AZ373" s="49">
        <v>1</v>
      </c>
      <c r="BA373" s="50">
        <v>3.3333333333333335</v>
      </c>
      <c r="BB373" s="49">
        <v>0</v>
      </c>
      <c r="BC373" s="50">
        <v>0</v>
      </c>
      <c r="BD373" s="49">
        <v>28</v>
      </c>
      <c r="BE373" s="50">
        <v>93.33333333333333</v>
      </c>
      <c r="BF373" s="49">
        <v>30</v>
      </c>
      <c r="BG373" s="49"/>
      <c r="BH373" s="49"/>
      <c r="BI373" s="49"/>
      <c r="BJ373" s="49"/>
      <c r="BK373" s="49" t="s">
        <v>3391</v>
      </c>
      <c r="BL373" s="49" t="s">
        <v>3391</v>
      </c>
      <c r="BM373" s="112" t="s">
        <v>3857</v>
      </c>
      <c r="BN373" s="112" t="s">
        <v>3857</v>
      </c>
      <c r="BO373" s="112" t="s">
        <v>4334</v>
      </c>
      <c r="BP373" s="112" t="s">
        <v>4334</v>
      </c>
      <c r="BQ373" s="2"/>
      <c r="BR373" s="3"/>
      <c r="BS373" s="3"/>
      <c r="BT373" s="3"/>
      <c r="BU373" s="3"/>
    </row>
    <row r="374" spans="1:73" ht="15">
      <c r="A374" s="69" t="s">
        <v>587</v>
      </c>
      <c r="B374" s="70"/>
      <c r="C374" s="70"/>
      <c r="D374" s="71">
        <v>246.9820554649266</v>
      </c>
      <c r="E374" s="73"/>
      <c r="F374" s="103" t="s">
        <v>2185</v>
      </c>
      <c r="G374" s="70"/>
      <c r="H374" s="74" t="s">
        <v>1078</v>
      </c>
      <c r="I374" s="75"/>
      <c r="J374" s="75"/>
      <c r="K374" s="74" t="s">
        <v>1078</v>
      </c>
      <c r="L374" s="78">
        <v>36.912893811269925</v>
      </c>
      <c r="M374" s="79">
        <v>8934.677734375</v>
      </c>
      <c r="N374" s="79">
        <v>6688.63720703125</v>
      </c>
      <c r="O374" s="80"/>
      <c r="P374" s="81"/>
      <c r="Q374" s="81"/>
      <c r="R374" s="89"/>
      <c r="S374" s="49">
        <v>1</v>
      </c>
      <c r="T374" s="49">
        <v>1</v>
      </c>
      <c r="U374" s="50">
        <v>0</v>
      </c>
      <c r="V374" s="50">
        <v>0</v>
      </c>
      <c r="W374" s="50">
        <v>0.002</v>
      </c>
      <c r="X374" s="50">
        <v>0.999999</v>
      </c>
      <c r="Y374" s="50">
        <v>0</v>
      </c>
      <c r="Z374" s="50" t="s">
        <v>2322</v>
      </c>
      <c r="AA374" s="76">
        <v>374</v>
      </c>
      <c r="AB374" s="76"/>
      <c r="AC374" s="77"/>
      <c r="AD374" s="83" t="s">
        <v>1824</v>
      </c>
      <c r="AE374" s="85" t="s">
        <v>1577</v>
      </c>
      <c r="AF374" s="83" t="s">
        <v>1078</v>
      </c>
      <c r="AG374" s="83" t="s">
        <v>716</v>
      </c>
      <c r="AH374" s="83"/>
      <c r="AI374" s="83" t="s">
        <v>2307</v>
      </c>
      <c r="AJ374" s="87">
        <v>43456.888969907406</v>
      </c>
      <c r="AK374" s="85" t="s">
        <v>2185</v>
      </c>
      <c r="AL374" s="85" t="s">
        <v>1577</v>
      </c>
      <c r="AM374" s="83">
        <v>304</v>
      </c>
      <c r="AN374" s="83">
        <v>9</v>
      </c>
      <c r="AO374" s="83">
        <v>62</v>
      </c>
      <c r="AP374" s="83"/>
      <c r="AQ374" s="83"/>
      <c r="AR374" s="83"/>
      <c r="AS374" s="83"/>
      <c r="AT374" s="83"/>
      <c r="AU374" s="83"/>
      <c r="AV374" s="83"/>
      <c r="AW374" s="83" t="str">
        <f>REPLACE(INDEX(GroupVertices[Group],MATCH(Vertices[[#This Row],[Vertex]],GroupVertices[Vertex],0)),1,1,"")</f>
        <v>1</v>
      </c>
      <c r="AX374" s="49">
        <v>0</v>
      </c>
      <c r="AY374" s="50">
        <v>0</v>
      </c>
      <c r="AZ374" s="49">
        <v>0</v>
      </c>
      <c r="BA374" s="50">
        <v>0</v>
      </c>
      <c r="BB374" s="49">
        <v>0</v>
      </c>
      <c r="BC374" s="50">
        <v>0</v>
      </c>
      <c r="BD374" s="49">
        <v>12</v>
      </c>
      <c r="BE374" s="50">
        <v>100</v>
      </c>
      <c r="BF374" s="49">
        <v>12</v>
      </c>
      <c r="BG374" s="49"/>
      <c r="BH374" s="49"/>
      <c r="BI374" s="49"/>
      <c r="BJ374" s="49"/>
      <c r="BK374" s="49"/>
      <c r="BL374" s="49"/>
      <c r="BM374" s="112" t="s">
        <v>3867</v>
      </c>
      <c r="BN374" s="112" t="s">
        <v>3867</v>
      </c>
      <c r="BO374" s="112" t="s">
        <v>4344</v>
      </c>
      <c r="BP374" s="112" t="s">
        <v>4344</v>
      </c>
      <c r="BQ374" s="2"/>
      <c r="BR374" s="3"/>
      <c r="BS374" s="3"/>
      <c r="BT374" s="3"/>
      <c r="BU374" s="3"/>
    </row>
    <row r="375" spans="1:73" ht="15">
      <c r="A375" s="69" t="s">
        <v>588</v>
      </c>
      <c r="B375" s="70"/>
      <c r="C375" s="70"/>
      <c r="D375" s="71">
        <v>564.4371941272431</v>
      </c>
      <c r="E375" s="73"/>
      <c r="F375" s="103" t="s">
        <v>2186</v>
      </c>
      <c r="G375" s="70"/>
      <c r="H375" s="74" t="s">
        <v>1079</v>
      </c>
      <c r="I375" s="75"/>
      <c r="J375" s="75"/>
      <c r="K375" s="74" t="s">
        <v>1079</v>
      </c>
      <c r="L375" s="78">
        <v>279.57432213325353</v>
      </c>
      <c r="M375" s="79">
        <v>5186.88916015625</v>
      </c>
      <c r="N375" s="79">
        <v>1379.9197998046875</v>
      </c>
      <c r="O375" s="80"/>
      <c r="P375" s="81"/>
      <c r="Q375" s="81"/>
      <c r="R375" s="89"/>
      <c r="S375" s="49">
        <v>1</v>
      </c>
      <c r="T375" s="49">
        <v>1</v>
      </c>
      <c r="U375" s="50">
        <v>0</v>
      </c>
      <c r="V375" s="50">
        <v>0</v>
      </c>
      <c r="W375" s="50">
        <v>0.002</v>
      </c>
      <c r="X375" s="50">
        <v>0.999999</v>
      </c>
      <c r="Y375" s="50">
        <v>0</v>
      </c>
      <c r="Z375" s="50" t="s">
        <v>2322</v>
      </c>
      <c r="AA375" s="76">
        <v>375</v>
      </c>
      <c r="AB375" s="76"/>
      <c r="AC375" s="77"/>
      <c r="AD375" s="83" t="s">
        <v>1824</v>
      </c>
      <c r="AE375" s="85" t="s">
        <v>1578</v>
      </c>
      <c r="AF375" s="83" t="s">
        <v>1079</v>
      </c>
      <c r="AG375" s="83" t="s">
        <v>716</v>
      </c>
      <c r="AH375" s="83"/>
      <c r="AI375" s="83" t="s">
        <v>2307</v>
      </c>
      <c r="AJ375" s="87">
        <v>43457.208553240744</v>
      </c>
      <c r="AK375" s="85" t="s">
        <v>2186</v>
      </c>
      <c r="AL375" s="85" t="s">
        <v>1578</v>
      </c>
      <c r="AM375" s="83">
        <v>2250</v>
      </c>
      <c r="AN375" s="83">
        <v>63</v>
      </c>
      <c r="AO375" s="83">
        <v>1114</v>
      </c>
      <c r="AP375" s="83"/>
      <c r="AQ375" s="83"/>
      <c r="AR375" s="83"/>
      <c r="AS375" s="83"/>
      <c r="AT375" s="83"/>
      <c r="AU375" s="83"/>
      <c r="AV375" s="83"/>
      <c r="AW375" s="83" t="str">
        <f>REPLACE(INDEX(GroupVertices[Group],MATCH(Vertices[[#This Row],[Vertex]],GroupVertices[Vertex],0)),1,1,"")</f>
        <v>1</v>
      </c>
      <c r="AX375" s="49">
        <v>0</v>
      </c>
      <c r="AY375" s="50">
        <v>0</v>
      </c>
      <c r="AZ375" s="49">
        <v>0</v>
      </c>
      <c r="BA375" s="50">
        <v>0</v>
      </c>
      <c r="BB375" s="49">
        <v>0</v>
      </c>
      <c r="BC375" s="50">
        <v>0</v>
      </c>
      <c r="BD375" s="49">
        <v>16</v>
      </c>
      <c r="BE375" s="50">
        <v>100</v>
      </c>
      <c r="BF375" s="49">
        <v>16</v>
      </c>
      <c r="BG375" s="49"/>
      <c r="BH375" s="49"/>
      <c r="BI375" s="49"/>
      <c r="BJ375" s="49"/>
      <c r="BK375" s="49"/>
      <c r="BL375" s="49"/>
      <c r="BM375" s="112" t="s">
        <v>3868</v>
      </c>
      <c r="BN375" s="112" t="s">
        <v>3868</v>
      </c>
      <c r="BO375" s="112" t="s">
        <v>4345</v>
      </c>
      <c r="BP375" s="112" t="s">
        <v>4345</v>
      </c>
      <c r="BQ375" s="2"/>
      <c r="BR375" s="3"/>
      <c r="BS375" s="3"/>
      <c r="BT375" s="3"/>
      <c r="BU375" s="3"/>
    </row>
    <row r="376" spans="1:73" ht="360">
      <c r="A376" s="69" t="s">
        <v>589</v>
      </c>
      <c r="B376" s="70"/>
      <c r="C376" s="70"/>
      <c r="D376" s="71">
        <v>252.6916802610114</v>
      </c>
      <c r="E376" s="73"/>
      <c r="F376" s="103" t="s">
        <v>2187</v>
      </c>
      <c r="G376" s="70"/>
      <c r="H376" s="51" t="s">
        <v>1080</v>
      </c>
      <c r="I376" s="75"/>
      <c r="J376" s="75"/>
      <c r="K376" s="51" t="s">
        <v>1080</v>
      </c>
      <c r="L376" s="78">
        <v>41.277307989722864</v>
      </c>
      <c r="M376" s="79">
        <v>7810.3408203125</v>
      </c>
      <c r="N376" s="79">
        <v>6206.02685546875</v>
      </c>
      <c r="O376" s="80"/>
      <c r="P376" s="81"/>
      <c r="Q376" s="81"/>
      <c r="R376" s="89"/>
      <c r="S376" s="49">
        <v>1</v>
      </c>
      <c r="T376" s="49">
        <v>1</v>
      </c>
      <c r="U376" s="50">
        <v>0</v>
      </c>
      <c r="V376" s="50">
        <v>0</v>
      </c>
      <c r="W376" s="50">
        <v>0.002</v>
      </c>
      <c r="X376" s="50">
        <v>0.999999</v>
      </c>
      <c r="Y376" s="50">
        <v>0</v>
      </c>
      <c r="Z376" s="50" t="s">
        <v>2322</v>
      </c>
      <c r="AA376" s="76">
        <v>376</v>
      </c>
      <c r="AB376" s="76"/>
      <c r="AC376" s="77"/>
      <c r="AD376" s="83" t="s">
        <v>1824</v>
      </c>
      <c r="AE376" s="85" t="s">
        <v>1579</v>
      </c>
      <c r="AF376" s="83" t="s">
        <v>1080</v>
      </c>
      <c r="AG376" s="83" t="s">
        <v>716</v>
      </c>
      <c r="AH376" s="83"/>
      <c r="AI376" s="83" t="s">
        <v>2307</v>
      </c>
      <c r="AJ376" s="87">
        <v>43457.53402777778</v>
      </c>
      <c r="AK376" s="85" t="s">
        <v>2187</v>
      </c>
      <c r="AL376" s="85" t="s">
        <v>1579</v>
      </c>
      <c r="AM376" s="83">
        <v>339</v>
      </c>
      <c r="AN376" s="83">
        <v>10</v>
      </c>
      <c r="AO376" s="83">
        <v>179</v>
      </c>
      <c r="AP376" s="83"/>
      <c r="AQ376" s="83"/>
      <c r="AR376" s="83"/>
      <c r="AS376" s="83"/>
      <c r="AT376" s="83"/>
      <c r="AU376" s="83"/>
      <c r="AV376" s="83"/>
      <c r="AW376" s="83" t="str">
        <f>REPLACE(INDEX(GroupVertices[Group],MATCH(Vertices[[#This Row],[Vertex]],GroupVertices[Vertex],0)),1,1,"")</f>
        <v>1</v>
      </c>
      <c r="AX376" s="49">
        <v>1</v>
      </c>
      <c r="AY376" s="50">
        <v>4.3478260869565215</v>
      </c>
      <c r="AZ376" s="49">
        <v>1</v>
      </c>
      <c r="BA376" s="50">
        <v>4.3478260869565215</v>
      </c>
      <c r="BB376" s="49">
        <v>0</v>
      </c>
      <c r="BC376" s="50">
        <v>0</v>
      </c>
      <c r="BD376" s="49">
        <v>21</v>
      </c>
      <c r="BE376" s="50">
        <v>91.30434782608695</v>
      </c>
      <c r="BF376" s="49">
        <v>23</v>
      </c>
      <c r="BG376" s="49"/>
      <c r="BH376" s="49"/>
      <c r="BI376" s="49"/>
      <c r="BJ376" s="49"/>
      <c r="BK376" s="49"/>
      <c r="BL376" s="49"/>
      <c r="BM376" s="112" t="s">
        <v>3869</v>
      </c>
      <c r="BN376" s="112" t="s">
        <v>3869</v>
      </c>
      <c r="BO376" s="112" t="s">
        <v>4346</v>
      </c>
      <c r="BP376" s="112" t="s">
        <v>4346</v>
      </c>
      <c r="BQ376" s="2"/>
      <c r="BR376" s="3"/>
      <c r="BS376" s="3"/>
      <c r="BT376" s="3"/>
      <c r="BU376" s="3"/>
    </row>
    <row r="377" spans="1:73" ht="255">
      <c r="A377" s="69" t="s">
        <v>590</v>
      </c>
      <c r="B377" s="70"/>
      <c r="C377" s="70"/>
      <c r="D377" s="71">
        <v>265.41598694942905</v>
      </c>
      <c r="E377" s="73"/>
      <c r="F377" s="103" t="s">
        <v>2188</v>
      </c>
      <c r="G377" s="70"/>
      <c r="H377" s="51" t="s">
        <v>1081</v>
      </c>
      <c r="I377" s="75"/>
      <c r="J377" s="75"/>
      <c r="K377" s="51" t="s">
        <v>1081</v>
      </c>
      <c r="L377" s="78">
        <v>51.00371673027514</v>
      </c>
      <c r="M377" s="79">
        <v>2188.6591796875</v>
      </c>
      <c r="N377" s="79">
        <v>5240.8056640625</v>
      </c>
      <c r="O377" s="80"/>
      <c r="P377" s="81"/>
      <c r="Q377" s="81"/>
      <c r="R377" s="89"/>
      <c r="S377" s="49">
        <v>1</v>
      </c>
      <c r="T377" s="49">
        <v>1</v>
      </c>
      <c r="U377" s="50">
        <v>0</v>
      </c>
      <c r="V377" s="50">
        <v>0</v>
      </c>
      <c r="W377" s="50">
        <v>0.002</v>
      </c>
      <c r="X377" s="50">
        <v>0.999999</v>
      </c>
      <c r="Y377" s="50">
        <v>0</v>
      </c>
      <c r="Z377" s="50" t="s">
        <v>2322</v>
      </c>
      <c r="AA377" s="76">
        <v>377</v>
      </c>
      <c r="AB377" s="76"/>
      <c r="AC377" s="77"/>
      <c r="AD377" s="83" t="s">
        <v>1824</v>
      </c>
      <c r="AE377" s="85" t="s">
        <v>1580</v>
      </c>
      <c r="AF377" s="83" t="s">
        <v>1081</v>
      </c>
      <c r="AG377" s="83" t="s">
        <v>716</v>
      </c>
      <c r="AH377" s="83"/>
      <c r="AI377" s="83" t="s">
        <v>2307</v>
      </c>
      <c r="AJ377" s="87">
        <v>43457.57152777778</v>
      </c>
      <c r="AK377" s="85" t="s">
        <v>2188</v>
      </c>
      <c r="AL377" s="85" t="s">
        <v>1580</v>
      </c>
      <c r="AM377" s="83">
        <v>417</v>
      </c>
      <c r="AN377" s="83">
        <v>35</v>
      </c>
      <c r="AO377" s="83">
        <v>132</v>
      </c>
      <c r="AP377" s="83"/>
      <c r="AQ377" s="83"/>
      <c r="AR377" s="83"/>
      <c r="AS377" s="83"/>
      <c r="AT377" s="83"/>
      <c r="AU377" s="83"/>
      <c r="AV377" s="83"/>
      <c r="AW377" s="83" t="str">
        <f>REPLACE(INDEX(GroupVertices[Group],MATCH(Vertices[[#This Row],[Vertex]],GroupVertices[Vertex],0)),1,1,"")</f>
        <v>1</v>
      </c>
      <c r="AX377" s="49">
        <v>0</v>
      </c>
      <c r="AY377" s="50">
        <v>0</v>
      </c>
      <c r="AZ377" s="49">
        <v>1</v>
      </c>
      <c r="BA377" s="50">
        <v>5.882352941176471</v>
      </c>
      <c r="BB377" s="49">
        <v>0</v>
      </c>
      <c r="BC377" s="50">
        <v>0</v>
      </c>
      <c r="BD377" s="49">
        <v>16</v>
      </c>
      <c r="BE377" s="50">
        <v>94.11764705882354</v>
      </c>
      <c r="BF377" s="49">
        <v>17</v>
      </c>
      <c r="BG377" s="49"/>
      <c r="BH377" s="49"/>
      <c r="BI377" s="49"/>
      <c r="BJ377" s="49"/>
      <c r="BK377" s="49" t="s">
        <v>3494</v>
      </c>
      <c r="BL377" s="49" t="s">
        <v>3494</v>
      </c>
      <c r="BM377" s="112" t="s">
        <v>3870</v>
      </c>
      <c r="BN377" s="112" t="s">
        <v>3870</v>
      </c>
      <c r="BO377" s="112" t="s">
        <v>4347</v>
      </c>
      <c r="BP377" s="112" t="s">
        <v>4347</v>
      </c>
      <c r="BQ377" s="2"/>
      <c r="BR377" s="3"/>
      <c r="BS377" s="3"/>
      <c r="BT377" s="3"/>
      <c r="BU377" s="3"/>
    </row>
    <row r="378" spans="1:73" ht="240">
      <c r="A378" s="69" t="s">
        <v>591</v>
      </c>
      <c r="B378" s="70"/>
      <c r="C378" s="70"/>
      <c r="D378" s="71">
        <v>227.4061990212072</v>
      </c>
      <c r="E378" s="73"/>
      <c r="F378" s="103" t="s">
        <v>2189</v>
      </c>
      <c r="G378" s="70"/>
      <c r="H378" s="51" t="s">
        <v>1082</v>
      </c>
      <c r="I378" s="75"/>
      <c r="J378" s="75"/>
      <c r="K378" s="51" t="s">
        <v>1082</v>
      </c>
      <c r="L378" s="78">
        <v>21.949188056574123</v>
      </c>
      <c r="M378" s="79">
        <v>8559.8984375</v>
      </c>
      <c r="N378" s="79">
        <v>8619.080078125</v>
      </c>
      <c r="O378" s="80"/>
      <c r="P378" s="81"/>
      <c r="Q378" s="81"/>
      <c r="R378" s="89"/>
      <c r="S378" s="49">
        <v>1</v>
      </c>
      <c r="T378" s="49">
        <v>1</v>
      </c>
      <c r="U378" s="50">
        <v>0</v>
      </c>
      <c r="V378" s="50">
        <v>0</v>
      </c>
      <c r="W378" s="50">
        <v>0.002</v>
      </c>
      <c r="X378" s="50">
        <v>0.999999</v>
      </c>
      <c r="Y378" s="50">
        <v>0</v>
      </c>
      <c r="Z378" s="50" t="s">
        <v>2322</v>
      </c>
      <c r="AA378" s="76">
        <v>378</v>
      </c>
      <c r="AB378" s="76"/>
      <c r="AC378" s="77"/>
      <c r="AD378" s="83" t="s">
        <v>1824</v>
      </c>
      <c r="AE378" s="85" t="s">
        <v>1581</v>
      </c>
      <c r="AF378" s="83" t="s">
        <v>1082</v>
      </c>
      <c r="AG378" s="83" t="s">
        <v>716</v>
      </c>
      <c r="AH378" s="83"/>
      <c r="AI378" s="83" t="s">
        <v>2307</v>
      </c>
      <c r="AJ378" s="87">
        <v>43457.65663194445</v>
      </c>
      <c r="AK378" s="85" t="s">
        <v>2189</v>
      </c>
      <c r="AL378" s="85" t="s">
        <v>1581</v>
      </c>
      <c r="AM378" s="83">
        <v>184</v>
      </c>
      <c r="AN378" s="83">
        <v>26</v>
      </c>
      <c r="AO378" s="83">
        <v>78</v>
      </c>
      <c r="AP378" s="83"/>
      <c r="AQ378" s="83"/>
      <c r="AR378" s="83"/>
      <c r="AS378" s="83"/>
      <c r="AT378" s="83"/>
      <c r="AU378" s="83"/>
      <c r="AV378" s="83"/>
      <c r="AW378" s="83" t="str">
        <f>REPLACE(INDEX(GroupVertices[Group],MATCH(Vertices[[#This Row],[Vertex]],GroupVertices[Vertex],0)),1,1,"")</f>
        <v>1</v>
      </c>
      <c r="AX378" s="49">
        <v>0</v>
      </c>
      <c r="AY378" s="50">
        <v>0</v>
      </c>
      <c r="AZ378" s="49">
        <v>0</v>
      </c>
      <c r="BA378" s="50">
        <v>0</v>
      </c>
      <c r="BB378" s="49">
        <v>0</v>
      </c>
      <c r="BC378" s="50">
        <v>0</v>
      </c>
      <c r="BD378" s="49">
        <v>15</v>
      </c>
      <c r="BE378" s="50">
        <v>100</v>
      </c>
      <c r="BF378" s="49">
        <v>15</v>
      </c>
      <c r="BG378" s="49"/>
      <c r="BH378" s="49"/>
      <c r="BI378" s="49"/>
      <c r="BJ378" s="49"/>
      <c r="BK378" s="49"/>
      <c r="BL378" s="49"/>
      <c r="BM378" s="112" t="s">
        <v>3871</v>
      </c>
      <c r="BN378" s="112" t="s">
        <v>3871</v>
      </c>
      <c r="BO378" s="112" t="s">
        <v>4348</v>
      </c>
      <c r="BP378" s="112" t="s">
        <v>4348</v>
      </c>
      <c r="BQ378" s="2"/>
      <c r="BR378" s="3"/>
      <c r="BS378" s="3"/>
      <c r="BT378" s="3"/>
      <c r="BU378" s="3"/>
    </row>
    <row r="379" spans="1:73" ht="285">
      <c r="A379" s="69" t="s">
        <v>592</v>
      </c>
      <c r="B379" s="70"/>
      <c r="C379" s="70"/>
      <c r="D379" s="71">
        <v>297.87928221859704</v>
      </c>
      <c r="E379" s="73"/>
      <c r="F379" s="103" t="s">
        <v>2190</v>
      </c>
      <c r="G379" s="70"/>
      <c r="H379" s="51" t="s">
        <v>1083</v>
      </c>
      <c r="I379" s="75"/>
      <c r="J379" s="75"/>
      <c r="K379" s="51" t="s">
        <v>1083</v>
      </c>
      <c r="L379" s="78">
        <v>75.818528773479</v>
      </c>
      <c r="M379" s="79">
        <v>9309.455078125</v>
      </c>
      <c r="N379" s="79">
        <v>4275.583984375</v>
      </c>
      <c r="O379" s="80"/>
      <c r="P379" s="81"/>
      <c r="Q379" s="81"/>
      <c r="R379" s="89"/>
      <c r="S379" s="49">
        <v>1</v>
      </c>
      <c r="T379" s="49">
        <v>1</v>
      </c>
      <c r="U379" s="50">
        <v>0</v>
      </c>
      <c r="V379" s="50">
        <v>0</v>
      </c>
      <c r="W379" s="50">
        <v>0.002</v>
      </c>
      <c r="X379" s="50">
        <v>0.999999</v>
      </c>
      <c r="Y379" s="50">
        <v>0</v>
      </c>
      <c r="Z379" s="50" t="s">
        <v>2322</v>
      </c>
      <c r="AA379" s="76">
        <v>379</v>
      </c>
      <c r="AB379" s="76"/>
      <c r="AC379" s="77"/>
      <c r="AD379" s="83" t="s">
        <v>1824</v>
      </c>
      <c r="AE379" s="85" t="s">
        <v>1582</v>
      </c>
      <c r="AF379" s="83" t="s">
        <v>1083</v>
      </c>
      <c r="AG379" s="83" t="s">
        <v>716</v>
      </c>
      <c r="AH379" s="83"/>
      <c r="AI379" s="83" t="s">
        <v>2307</v>
      </c>
      <c r="AJ379" s="87">
        <v>43457.95486111111</v>
      </c>
      <c r="AK379" s="85" t="s">
        <v>2190</v>
      </c>
      <c r="AL379" s="85" t="s">
        <v>1582</v>
      </c>
      <c r="AM379" s="83">
        <v>616</v>
      </c>
      <c r="AN379" s="83">
        <v>70</v>
      </c>
      <c r="AO379" s="83">
        <v>227</v>
      </c>
      <c r="AP379" s="83"/>
      <c r="AQ379" s="83"/>
      <c r="AR379" s="83"/>
      <c r="AS379" s="83"/>
      <c r="AT379" s="83"/>
      <c r="AU379" s="83"/>
      <c r="AV379" s="83"/>
      <c r="AW379" s="83" t="str">
        <f>REPLACE(INDEX(GroupVertices[Group],MATCH(Vertices[[#This Row],[Vertex]],GroupVertices[Vertex],0)),1,1,"")</f>
        <v>1</v>
      </c>
      <c r="AX379" s="49">
        <v>1</v>
      </c>
      <c r="AY379" s="50">
        <v>5.555555555555555</v>
      </c>
      <c r="AZ379" s="49">
        <v>1</v>
      </c>
      <c r="BA379" s="50">
        <v>5.555555555555555</v>
      </c>
      <c r="BB379" s="49">
        <v>0</v>
      </c>
      <c r="BC379" s="50">
        <v>0</v>
      </c>
      <c r="BD379" s="49">
        <v>16</v>
      </c>
      <c r="BE379" s="50">
        <v>88.88888888888889</v>
      </c>
      <c r="BF379" s="49">
        <v>18</v>
      </c>
      <c r="BG379" s="49"/>
      <c r="BH379" s="49"/>
      <c r="BI379" s="49"/>
      <c r="BJ379" s="49"/>
      <c r="BK379" s="49" t="s">
        <v>3389</v>
      </c>
      <c r="BL379" s="49" t="s">
        <v>3389</v>
      </c>
      <c r="BM379" s="112" t="s">
        <v>3872</v>
      </c>
      <c r="BN379" s="112" t="s">
        <v>3872</v>
      </c>
      <c r="BO379" s="112" t="s">
        <v>4349</v>
      </c>
      <c r="BP379" s="112" t="s">
        <v>4349</v>
      </c>
      <c r="BQ379" s="2"/>
      <c r="BR379" s="3"/>
      <c r="BS379" s="3"/>
      <c r="BT379" s="3"/>
      <c r="BU379" s="3"/>
    </row>
    <row r="380" spans="1:73" ht="15">
      <c r="A380" s="69" t="s">
        <v>593</v>
      </c>
      <c r="B380" s="70"/>
      <c r="C380" s="70"/>
      <c r="D380" s="71">
        <v>230.99510603588908</v>
      </c>
      <c r="E380" s="73"/>
      <c r="F380" s="103" t="s">
        <v>2191</v>
      </c>
      <c r="G380" s="70"/>
      <c r="H380" s="74" t="s">
        <v>1084</v>
      </c>
      <c r="I380" s="75"/>
      <c r="J380" s="75"/>
      <c r="K380" s="74" t="s">
        <v>1084</v>
      </c>
      <c r="L380" s="78">
        <v>24.692534111601685</v>
      </c>
      <c r="M380" s="79">
        <v>6311.2255859375</v>
      </c>
      <c r="N380" s="79">
        <v>8136.46875</v>
      </c>
      <c r="O380" s="80"/>
      <c r="P380" s="81"/>
      <c r="Q380" s="81"/>
      <c r="R380" s="89"/>
      <c r="S380" s="49">
        <v>1</v>
      </c>
      <c r="T380" s="49">
        <v>1</v>
      </c>
      <c r="U380" s="50">
        <v>0</v>
      </c>
      <c r="V380" s="50">
        <v>0</v>
      </c>
      <c r="W380" s="50">
        <v>0.002</v>
      </c>
      <c r="X380" s="50">
        <v>0.999999</v>
      </c>
      <c r="Y380" s="50">
        <v>0</v>
      </c>
      <c r="Z380" s="50" t="s">
        <v>2322</v>
      </c>
      <c r="AA380" s="76">
        <v>380</v>
      </c>
      <c r="AB380" s="76"/>
      <c r="AC380" s="77"/>
      <c r="AD380" s="83" t="s">
        <v>1824</v>
      </c>
      <c r="AE380" s="85" t="s">
        <v>1583</v>
      </c>
      <c r="AF380" s="83" t="s">
        <v>1084</v>
      </c>
      <c r="AG380" s="83" t="s">
        <v>716</v>
      </c>
      <c r="AH380" s="83"/>
      <c r="AI380" s="83" t="s">
        <v>2307</v>
      </c>
      <c r="AJ380" s="87">
        <v>43458.25</v>
      </c>
      <c r="AK380" s="85" t="s">
        <v>2191</v>
      </c>
      <c r="AL380" s="85" t="s">
        <v>1583</v>
      </c>
      <c r="AM380" s="83">
        <v>206</v>
      </c>
      <c r="AN380" s="83">
        <v>3</v>
      </c>
      <c r="AO380" s="83">
        <v>26</v>
      </c>
      <c r="AP380" s="83"/>
      <c r="AQ380" s="83"/>
      <c r="AR380" s="83"/>
      <c r="AS380" s="83"/>
      <c r="AT380" s="83"/>
      <c r="AU380" s="83"/>
      <c r="AV380" s="83"/>
      <c r="AW380" s="83" t="str">
        <f>REPLACE(INDEX(GroupVertices[Group],MATCH(Vertices[[#This Row],[Vertex]],GroupVertices[Vertex],0)),1,1,"")</f>
        <v>1</v>
      </c>
      <c r="AX380" s="49">
        <v>0</v>
      </c>
      <c r="AY380" s="50">
        <v>0</v>
      </c>
      <c r="AZ380" s="49">
        <v>1</v>
      </c>
      <c r="BA380" s="50">
        <v>8.333333333333334</v>
      </c>
      <c r="BB380" s="49">
        <v>0</v>
      </c>
      <c r="BC380" s="50">
        <v>0</v>
      </c>
      <c r="BD380" s="49">
        <v>11</v>
      </c>
      <c r="BE380" s="50">
        <v>91.66666666666667</v>
      </c>
      <c r="BF380" s="49">
        <v>12</v>
      </c>
      <c r="BG380" s="49"/>
      <c r="BH380" s="49"/>
      <c r="BI380" s="49"/>
      <c r="BJ380" s="49"/>
      <c r="BK380" s="49" t="s">
        <v>3495</v>
      </c>
      <c r="BL380" s="49" t="s">
        <v>3495</v>
      </c>
      <c r="BM380" s="112" t="s">
        <v>3873</v>
      </c>
      <c r="BN380" s="112" t="s">
        <v>3873</v>
      </c>
      <c r="BO380" s="112" t="s">
        <v>4350</v>
      </c>
      <c r="BP380" s="112" t="s">
        <v>4350</v>
      </c>
      <c r="BQ380" s="2"/>
      <c r="BR380" s="3"/>
      <c r="BS380" s="3"/>
      <c r="BT380" s="3"/>
      <c r="BU380" s="3"/>
    </row>
    <row r="381" spans="1:73" ht="15">
      <c r="A381" s="69" t="s">
        <v>594</v>
      </c>
      <c r="B381" s="70"/>
      <c r="C381" s="70"/>
      <c r="D381" s="71">
        <v>256.7699836867863</v>
      </c>
      <c r="E381" s="73"/>
      <c r="F381" s="103" t="s">
        <v>2192</v>
      </c>
      <c r="G381" s="70"/>
      <c r="H381" s="74" t="s">
        <v>1085</v>
      </c>
      <c r="I381" s="75"/>
      <c r="J381" s="75"/>
      <c r="K381" s="74" t="s">
        <v>1085</v>
      </c>
      <c r="L381" s="78">
        <v>44.39474668861782</v>
      </c>
      <c r="M381" s="79">
        <v>4437.33154296875</v>
      </c>
      <c r="N381" s="79">
        <v>5723.416015625</v>
      </c>
      <c r="O381" s="80"/>
      <c r="P381" s="81"/>
      <c r="Q381" s="81"/>
      <c r="R381" s="89"/>
      <c r="S381" s="49">
        <v>1</v>
      </c>
      <c r="T381" s="49">
        <v>1</v>
      </c>
      <c r="U381" s="50">
        <v>0</v>
      </c>
      <c r="V381" s="50">
        <v>0</v>
      </c>
      <c r="W381" s="50">
        <v>0.002</v>
      </c>
      <c r="X381" s="50">
        <v>0.999999</v>
      </c>
      <c r="Y381" s="50">
        <v>0</v>
      </c>
      <c r="Z381" s="50" t="s">
        <v>2322</v>
      </c>
      <c r="AA381" s="76">
        <v>381</v>
      </c>
      <c r="AB381" s="76"/>
      <c r="AC381" s="77"/>
      <c r="AD381" s="83" t="s">
        <v>1824</v>
      </c>
      <c r="AE381" s="85" t="s">
        <v>1584</v>
      </c>
      <c r="AF381" s="83" t="s">
        <v>1085</v>
      </c>
      <c r="AG381" s="83" t="s">
        <v>716</v>
      </c>
      <c r="AH381" s="83"/>
      <c r="AI381" s="83" t="s">
        <v>2307</v>
      </c>
      <c r="AJ381" s="87">
        <v>43458.520844907405</v>
      </c>
      <c r="AK381" s="85" t="s">
        <v>2192</v>
      </c>
      <c r="AL381" s="85" t="s">
        <v>1584</v>
      </c>
      <c r="AM381" s="83">
        <v>364</v>
      </c>
      <c r="AN381" s="83">
        <v>8</v>
      </c>
      <c r="AO381" s="83">
        <v>91</v>
      </c>
      <c r="AP381" s="83"/>
      <c r="AQ381" s="83"/>
      <c r="AR381" s="83"/>
      <c r="AS381" s="83"/>
      <c r="AT381" s="83"/>
      <c r="AU381" s="83"/>
      <c r="AV381" s="83"/>
      <c r="AW381" s="83" t="str">
        <f>REPLACE(INDEX(GroupVertices[Group],MATCH(Vertices[[#This Row],[Vertex]],GroupVertices[Vertex],0)),1,1,"")</f>
        <v>1</v>
      </c>
      <c r="AX381" s="49">
        <v>1</v>
      </c>
      <c r="AY381" s="50">
        <v>5.555555555555555</v>
      </c>
      <c r="AZ381" s="49">
        <v>0</v>
      </c>
      <c r="BA381" s="50">
        <v>0</v>
      </c>
      <c r="BB381" s="49">
        <v>0</v>
      </c>
      <c r="BC381" s="50">
        <v>0</v>
      </c>
      <c r="BD381" s="49">
        <v>17</v>
      </c>
      <c r="BE381" s="50">
        <v>94.44444444444444</v>
      </c>
      <c r="BF381" s="49">
        <v>18</v>
      </c>
      <c r="BG381" s="49"/>
      <c r="BH381" s="49"/>
      <c r="BI381" s="49"/>
      <c r="BJ381" s="49"/>
      <c r="BK381" s="49"/>
      <c r="BL381" s="49"/>
      <c r="BM381" s="112" t="s">
        <v>3874</v>
      </c>
      <c r="BN381" s="112" t="s">
        <v>3874</v>
      </c>
      <c r="BO381" s="112" t="s">
        <v>4351</v>
      </c>
      <c r="BP381" s="112" t="s">
        <v>4351</v>
      </c>
      <c r="BQ381" s="2"/>
      <c r="BR381" s="3"/>
      <c r="BS381" s="3"/>
      <c r="BT381" s="3"/>
      <c r="BU381" s="3"/>
    </row>
    <row r="382" spans="1:73" ht="15">
      <c r="A382" s="69" t="s">
        <v>595</v>
      </c>
      <c r="B382" s="70"/>
      <c r="C382" s="70"/>
      <c r="D382" s="71">
        <v>510.9298531810767</v>
      </c>
      <c r="E382" s="73"/>
      <c r="F382" s="103" t="s">
        <v>2193</v>
      </c>
      <c r="G382" s="70"/>
      <c r="H382" s="74" t="s">
        <v>1086</v>
      </c>
      <c r="I382" s="75"/>
      <c r="J382" s="75"/>
      <c r="K382" s="74" t="s">
        <v>1086</v>
      </c>
      <c r="L382" s="78">
        <v>238.67352640375165</v>
      </c>
      <c r="M382" s="79">
        <v>9684.234375</v>
      </c>
      <c r="N382" s="79">
        <v>1862.5308837890625</v>
      </c>
      <c r="O382" s="80"/>
      <c r="P382" s="81"/>
      <c r="Q382" s="81"/>
      <c r="R382" s="89"/>
      <c r="S382" s="49">
        <v>1</v>
      </c>
      <c r="T382" s="49">
        <v>1</v>
      </c>
      <c r="U382" s="50">
        <v>0</v>
      </c>
      <c r="V382" s="50">
        <v>0</v>
      </c>
      <c r="W382" s="50">
        <v>0.002</v>
      </c>
      <c r="X382" s="50">
        <v>0.999999</v>
      </c>
      <c r="Y382" s="50">
        <v>0</v>
      </c>
      <c r="Z382" s="50" t="s">
        <v>2322</v>
      </c>
      <c r="AA382" s="76">
        <v>382</v>
      </c>
      <c r="AB382" s="76"/>
      <c r="AC382" s="77"/>
      <c r="AD382" s="83" t="s">
        <v>1824</v>
      </c>
      <c r="AE382" s="85" t="s">
        <v>1585</v>
      </c>
      <c r="AF382" s="83" t="s">
        <v>1086</v>
      </c>
      <c r="AG382" s="83" t="s">
        <v>716</v>
      </c>
      <c r="AH382" s="83"/>
      <c r="AI382" s="83" t="s">
        <v>2307</v>
      </c>
      <c r="AJ382" s="87">
        <v>43459.20863425926</v>
      </c>
      <c r="AK382" s="85" t="s">
        <v>2193</v>
      </c>
      <c r="AL382" s="85" t="s">
        <v>1585</v>
      </c>
      <c r="AM382" s="83">
        <v>1922</v>
      </c>
      <c r="AN382" s="83">
        <v>26</v>
      </c>
      <c r="AO382" s="83">
        <v>576</v>
      </c>
      <c r="AP382" s="83"/>
      <c r="AQ382" s="83"/>
      <c r="AR382" s="83"/>
      <c r="AS382" s="83"/>
      <c r="AT382" s="83"/>
      <c r="AU382" s="83"/>
      <c r="AV382" s="83"/>
      <c r="AW382" s="83" t="str">
        <f>REPLACE(INDEX(GroupVertices[Group],MATCH(Vertices[[#This Row],[Vertex]],GroupVertices[Vertex],0)),1,1,"")</f>
        <v>1</v>
      </c>
      <c r="AX382" s="49">
        <v>1</v>
      </c>
      <c r="AY382" s="50">
        <v>7.142857142857143</v>
      </c>
      <c r="AZ382" s="49">
        <v>0</v>
      </c>
      <c r="BA382" s="50">
        <v>0</v>
      </c>
      <c r="BB382" s="49">
        <v>0</v>
      </c>
      <c r="BC382" s="50">
        <v>0</v>
      </c>
      <c r="BD382" s="49">
        <v>13</v>
      </c>
      <c r="BE382" s="50">
        <v>92.85714285714286</v>
      </c>
      <c r="BF382" s="49">
        <v>14</v>
      </c>
      <c r="BG382" s="49"/>
      <c r="BH382" s="49"/>
      <c r="BI382" s="49"/>
      <c r="BJ382" s="49"/>
      <c r="BK382" s="49"/>
      <c r="BL382" s="49"/>
      <c r="BM382" s="112" t="s">
        <v>3875</v>
      </c>
      <c r="BN382" s="112" t="s">
        <v>3875</v>
      </c>
      <c r="BO382" s="112" t="s">
        <v>4352</v>
      </c>
      <c r="BP382" s="112" t="s">
        <v>4352</v>
      </c>
      <c r="BQ382" s="2"/>
      <c r="BR382" s="3"/>
      <c r="BS382" s="3"/>
      <c r="BT382" s="3"/>
      <c r="BU382" s="3"/>
    </row>
    <row r="383" spans="1:73" ht="409.5">
      <c r="A383" s="69" t="s">
        <v>596</v>
      </c>
      <c r="B383" s="70"/>
      <c r="C383" s="70"/>
      <c r="D383" s="71">
        <v>229.03752039151712</v>
      </c>
      <c r="E383" s="73"/>
      <c r="F383" s="103" t="s">
        <v>2184</v>
      </c>
      <c r="G383" s="70"/>
      <c r="H383" s="51" t="s">
        <v>1077</v>
      </c>
      <c r="I383" s="75"/>
      <c r="J383" s="75"/>
      <c r="K383" s="51" t="s">
        <v>1077</v>
      </c>
      <c r="L383" s="78">
        <v>23.196163536132104</v>
      </c>
      <c r="M383" s="79">
        <v>2938.216552734375</v>
      </c>
      <c r="N383" s="79">
        <v>8136.46875</v>
      </c>
      <c r="O383" s="80"/>
      <c r="P383" s="81"/>
      <c r="Q383" s="81"/>
      <c r="R383" s="89"/>
      <c r="S383" s="49">
        <v>1</v>
      </c>
      <c r="T383" s="49">
        <v>1</v>
      </c>
      <c r="U383" s="50">
        <v>0</v>
      </c>
      <c r="V383" s="50">
        <v>0</v>
      </c>
      <c r="W383" s="50">
        <v>0.002</v>
      </c>
      <c r="X383" s="50">
        <v>0.999999</v>
      </c>
      <c r="Y383" s="50">
        <v>0</v>
      </c>
      <c r="Z383" s="50" t="s">
        <v>2322</v>
      </c>
      <c r="AA383" s="76">
        <v>383</v>
      </c>
      <c r="AB383" s="76"/>
      <c r="AC383" s="77"/>
      <c r="AD383" s="83" t="s">
        <v>1824</v>
      </c>
      <c r="AE383" s="85" t="s">
        <v>1586</v>
      </c>
      <c r="AF383" s="83" t="s">
        <v>1077</v>
      </c>
      <c r="AG383" s="83" t="s">
        <v>716</v>
      </c>
      <c r="AH383" s="83"/>
      <c r="AI383" s="83" t="s">
        <v>2307</v>
      </c>
      <c r="AJ383" s="87">
        <v>43459.58363425926</v>
      </c>
      <c r="AK383" s="85" t="s">
        <v>2184</v>
      </c>
      <c r="AL383" s="85" t="s">
        <v>1586</v>
      </c>
      <c r="AM383" s="83">
        <v>194</v>
      </c>
      <c r="AN383" s="83">
        <v>2</v>
      </c>
      <c r="AO383" s="83">
        <v>71</v>
      </c>
      <c r="AP383" s="83"/>
      <c r="AQ383" s="83"/>
      <c r="AR383" s="83"/>
      <c r="AS383" s="83"/>
      <c r="AT383" s="83"/>
      <c r="AU383" s="83"/>
      <c r="AV383" s="83"/>
      <c r="AW383" s="83" t="str">
        <f>REPLACE(INDEX(GroupVertices[Group],MATCH(Vertices[[#This Row],[Vertex]],GroupVertices[Vertex],0)),1,1,"")</f>
        <v>1</v>
      </c>
      <c r="AX383" s="49">
        <v>1</v>
      </c>
      <c r="AY383" s="50">
        <v>3.3333333333333335</v>
      </c>
      <c r="AZ383" s="49">
        <v>1</v>
      </c>
      <c r="BA383" s="50">
        <v>3.3333333333333335</v>
      </c>
      <c r="BB383" s="49">
        <v>0</v>
      </c>
      <c r="BC383" s="50">
        <v>0</v>
      </c>
      <c r="BD383" s="49">
        <v>28</v>
      </c>
      <c r="BE383" s="50">
        <v>93.33333333333333</v>
      </c>
      <c r="BF383" s="49">
        <v>30</v>
      </c>
      <c r="BG383" s="49"/>
      <c r="BH383" s="49"/>
      <c r="BI383" s="49"/>
      <c r="BJ383" s="49"/>
      <c r="BK383" s="49" t="s">
        <v>3391</v>
      </c>
      <c r="BL383" s="49" t="s">
        <v>3391</v>
      </c>
      <c r="BM383" s="112" t="s">
        <v>3857</v>
      </c>
      <c r="BN383" s="112" t="s">
        <v>3857</v>
      </c>
      <c r="BO383" s="112" t="s">
        <v>4334</v>
      </c>
      <c r="BP383" s="112" t="s">
        <v>4334</v>
      </c>
      <c r="BQ383" s="2"/>
      <c r="BR383" s="3"/>
      <c r="BS383" s="3"/>
      <c r="BT383" s="3"/>
      <c r="BU383" s="3"/>
    </row>
    <row r="384" spans="1:73" ht="15">
      <c r="A384" s="69" t="s">
        <v>597</v>
      </c>
      <c r="B384" s="70"/>
      <c r="C384" s="70"/>
      <c r="D384" s="71">
        <v>298.694942903752</v>
      </c>
      <c r="E384" s="73"/>
      <c r="F384" s="103" t="s">
        <v>2194</v>
      </c>
      <c r="G384" s="70"/>
      <c r="H384" s="74" t="s">
        <v>1087</v>
      </c>
      <c r="I384" s="75"/>
      <c r="J384" s="75"/>
      <c r="K384" s="74" t="s">
        <v>1087</v>
      </c>
      <c r="L384" s="78">
        <v>76.442016513258</v>
      </c>
      <c r="M384" s="79">
        <v>1064.32275390625</v>
      </c>
      <c r="N384" s="79">
        <v>3792.97314453125</v>
      </c>
      <c r="O384" s="80"/>
      <c r="P384" s="81"/>
      <c r="Q384" s="81"/>
      <c r="R384" s="89"/>
      <c r="S384" s="49">
        <v>1</v>
      </c>
      <c r="T384" s="49">
        <v>1</v>
      </c>
      <c r="U384" s="50">
        <v>0</v>
      </c>
      <c r="V384" s="50">
        <v>0</v>
      </c>
      <c r="W384" s="50">
        <v>0.002</v>
      </c>
      <c r="X384" s="50">
        <v>0.999999</v>
      </c>
      <c r="Y384" s="50">
        <v>0</v>
      </c>
      <c r="Z384" s="50" t="s">
        <v>2322</v>
      </c>
      <c r="AA384" s="76">
        <v>384</v>
      </c>
      <c r="AB384" s="76"/>
      <c r="AC384" s="77"/>
      <c r="AD384" s="83" t="s">
        <v>1824</v>
      </c>
      <c r="AE384" s="85" t="s">
        <v>1587</v>
      </c>
      <c r="AF384" s="83" t="s">
        <v>1087</v>
      </c>
      <c r="AG384" s="83" t="s">
        <v>716</v>
      </c>
      <c r="AH384" s="83"/>
      <c r="AI384" s="83" t="s">
        <v>2307</v>
      </c>
      <c r="AJ384" s="87">
        <v>43459.65694444445</v>
      </c>
      <c r="AK384" s="85" t="s">
        <v>2194</v>
      </c>
      <c r="AL384" s="85" t="s">
        <v>1587</v>
      </c>
      <c r="AM384" s="83">
        <v>621</v>
      </c>
      <c r="AN384" s="83">
        <v>10</v>
      </c>
      <c r="AO384" s="83">
        <v>87</v>
      </c>
      <c r="AP384" s="83"/>
      <c r="AQ384" s="83"/>
      <c r="AR384" s="83"/>
      <c r="AS384" s="83"/>
      <c r="AT384" s="83"/>
      <c r="AU384" s="83"/>
      <c r="AV384" s="83"/>
      <c r="AW384" s="83" t="str">
        <f>REPLACE(INDEX(GroupVertices[Group],MATCH(Vertices[[#This Row],[Vertex]],GroupVertices[Vertex],0)),1,1,"")</f>
        <v>1</v>
      </c>
      <c r="AX384" s="49">
        <v>1</v>
      </c>
      <c r="AY384" s="50">
        <v>10</v>
      </c>
      <c r="AZ384" s="49">
        <v>0</v>
      </c>
      <c r="BA384" s="50">
        <v>0</v>
      </c>
      <c r="BB384" s="49">
        <v>0</v>
      </c>
      <c r="BC384" s="50">
        <v>0</v>
      </c>
      <c r="BD384" s="49">
        <v>9</v>
      </c>
      <c r="BE384" s="50">
        <v>90</v>
      </c>
      <c r="BF384" s="49">
        <v>10</v>
      </c>
      <c r="BG384" s="49"/>
      <c r="BH384" s="49"/>
      <c r="BI384" s="49"/>
      <c r="BJ384" s="49"/>
      <c r="BK384" s="49"/>
      <c r="BL384" s="49"/>
      <c r="BM384" s="112" t="s">
        <v>3876</v>
      </c>
      <c r="BN384" s="112" t="s">
        <v>3876</v>
      </c>
      <c r="BO384" s="112" t="s">
        <v>4353</v>
      </c>
      <c r="BP384" s="112" t="s">
        <v>4353</v>
      </c>
      <c r="BQ384" s="2"/>
      <c r="BR384" s="3"/>
      <c r="BS384" s="3"/>
      <c r="BT384" s="3"/>
      <c r="BU384" s="3"/>
    </row>
    <row r="385" spans="1:73" ht="15">
      <c r="A385" s="69" t="s">
        <v>598</v>
      </c>
      <c r="B385" s="70"/>
      <c r="C385" s="70"/>
      <c r="D385" s="71">
        <v>402.77324632952696</v>
      </c>
      <c r="E385" s="73"/>
      <c r="F385" s="103" t="s">
        <v>2195</v>
      </c>
      <c r="G385" s="70"/>
      <c r="H385" s="74" t="s">
        <v>1088</v>
      </c>
      <c r="I385" s="75"/>
      <c r="J385" s="75"/>
      <c r="K385" s="74" t="s">
        <v>1088</v>
      </c>
      <c r="L385" s="78">
        <v>155.99905210905735</v>
      </c>
      <c r="M385" s="79">
        <v>5936.44677734375</v>
      </c>
      <c r="N385" s="79">
        <v>2345.14111328125</v>
      </c>
      <c r="O385" s="80"/>
      <c r="P385" s="81"/>
      <c r="Q385" s="81"/>
      <c r="R385" s="89"/>
      <c r="S385" s="49">
        <v>1</v>
      </c>
      <c r="T385" s="49">
        <v>1</v>
      </c>
      <c r="U385" s="50">
        <v>0</v>
      </c>
      <c r="V385" s="50">
        <v>0</v>
      </c>
      <c r="W385" s="50">
        <v>0.002</v>
      </c>
      <c r="X385" s="50">
        <v>0.999999</v>
      </c>
      <c r="Y385" s="50">
        <v>0</v>
      </c>
      <c r="Z385" s="50" t="s">
        <v>2322</v>
      </c>
      <c r="AA385" s="76">
        <v>385</v>
      </c>
      <c r="AB385" s="76"/>
      <c r="AC385" s="77"/>
      <c r="AD385" s="83" t="s">
        <v>1824</v>
      </c>
      <c r="AE385" s="85" t="s">
        <v>1588</v>
      </c>
      <c r="AF385" s="83" t="s">
        <v>1088</v>
      </c>
      <c r="AG385" s="83" t="s">
        <v>716</v>
      </c>
      <c r="AH385" s="83"/>
      <c r="AI385" s="83" t="s">
        <v>2307</v>
      </c>
      <c r="AJ385" s="87">
        <v>43459.875</v>
      </c>
      <c r="AK385" s="85" t="s">
        <v>2195</v>
      </c>
      <c r="AL385" s="85" t="s">
        <v>1588</v>
      </c>
      <c r="AM385" s="83">
        <v>1259</v>
      </c>
      <c r="AN385" s="83">
        <v>10</v>
      </c>
      <c r="AO385" s="83">
        <v>404</v>
      </c>
      <c r="AP385" s="83"/>
      <c r="AQ385" s="83"/>
      <c r="AR385" s="83"/>
      <c r="AS385" s="83"/>
      <c r="AT385" s="83"/>
      <c r="AU385" s="83"/>
      <c r="AV385" s="83"/>
      <c r="AW385" s="83" t="str">
        <f>REPLACE(INDEX(GroupVertices[Group],MATCH(Vertices[[#This Row],[Vertex]],GroupVertices[Vertex],0)),1,1,"")</f>
        <v>1</v>
      </c>
      <c r="AX385" s="49">
        <v>2</v>
      </c>
      <c r="AY385" s="50">
        <v>16.666666666666668</v>
      </c>
      <c r="AZ385" s="49">
        <v>0</v>
      </c>
      <c r="BA385" s="50">
        <v>0</v>
      </c>
      <c r="BB385" s="49">
        <v>0</v>
      </c>
      <c r="BC385" s="50">
        <v>0</v>
      </c>
      <c r="BD385" s="49">
        <v>10</v>
      </c>
      <c r="BE385" s="50">
        <v>83.33333333333333</v>
      </c>
      <c r="BF385" s="49">
        <v>12</v>
      </c>
      <c r="BG385" s="49"/>
      <c r="BH385" s="49"/>
      <c r="BI385" s="49"/>
      <c r="BJ385" s="49"/>
      <c r="BK385" s="49"/>
      <c r="BL385" s="49"/>
      <c r="BM385" s="112" t="s">
        <v>3877</v>
      </c>
      <c r="BN385" s="112" t="s">
        <v>3877</v>
      </c>
      <c r="BO385" s="112" t="s">
        <v>4354</v>
      </c>
      <c r="BP385" s="112" t="s">
        <v>4354</v>
      </c>
      <c r="BQ385" s="2"/>
      <c r="BR385" s="3"/>
      <c r="BS385" s="3"/>
      <c r="BT385" s="3"/>
      <c r="BU385" s="3"/>
    </row>
    <row r="386" spans="1:73" ht="15">
      <c r="A386" s="69" t="s">
        <v>599</v>
      </c>
      <c r="B386" s="70"/>
      <c r="C386" s="70"/>
      <c r="D386" s="71">
        <v>298.20554649265904</v>
      </c>
      <c r="E386" s="73"/>
      <c r="F386" s="103" t="s">
        <v>2196</v>
      </c>
      <c r="G386" s="70"/>
      <c r="H386" s="74" t="s">
        <v>1089</v>
      </c>
      <c r="I386" s="75"/>
      <c r="J386" s="75"/>
      <c r="K386" s="74" t="s">
        <v>1089</v>
      </c>
      <c r="L386" s="78">
        <v>76.06792386939061</v>
      </c>
      <c r="M386" s="79">
        <v>314.76519775390625</v>
      </c>
      <c r="N386" s="79">
        <v>3792.97314453125</v>
      </c>
      <c r="O386" s="80"/>
      <c r="P386" s="81"/>
      <c r="Q386" s="81"/>
      <c r="R386" s="89"/>
      <c r="S386" s="49">
        <v>1</v>
      </c>
      <c r="T386" s="49">
        <v>1</v>
      </c>
      <c r="U386" s="50">
        <v>0</v>
      </c>
      <c r="V386" s="50">
        <v>0</v>
      </c>
      <c r="W386" s="50">
        <v>0.002</v>
      </c>
      <c r="X386" s="50">
        <v>0.999999</v>
      </c>
      <c r="Y386" s="50">
        <v>0</v>
      </c>
      <c r="Z386" s="50" t="s">
        <v>2322</v>
      </c>
      <c r="AA386" s="76">
        <v>386</v>
      </c>
      <c r="AB386" s="76"/>
      <c r="AC386" s="77"/>
      <c r="AD386" s="83" t="s">
        <v>1824</v>
      </c>
      <c r="AE386" s="85" t="s">
        <v>1589</v>
      </c>
      <c r="AF386" s="83" t="s">
        <v>1089</v>
      </c>
      <c r="AG386" s="83" t="s">
        <v>716</v>
      </c>
      <c r="AH386" s="83"/>
      <c r="AI386" s="83" t="s">
        <v>2307</v>
      </c>
      <c r="AJ386" s="87">
        <v>43459.888969907406</v>
      </c>
      <c r="AK386" s="85" t="s">
        <v>2196</v>
      </c>
      <c r="AL386" s="85" t="s">
        <v>1589</v>
      </c>
      <c r="AM386" s="83">
        <v>618</v>
      </c>
      <c r="AN386" s="83">
        <v>15</v>
      </c>
      <c r="AO386" s="83">
        <v>152</v>
      </c>
      <c r="AP386" s="83"/>
      <c r="AQ386" s="83"/>
      <c r="AR386" s="83"/>
      <c r="AS386" s="83"/>
      <c r="AT386" s="83"/>
      <c r="AU386" s="83"/>
      <c r="AV386" s="83"/>
      <c r="AW386" s="83" t="str">
        <f>REPLACE(INDEX(GroupVertices[Group],MATCH(Vertices[[#This Row],[Vertex]],GroupVertices[Vertex],0)),1,1,"")</f>
        <v>1</v>
      </c>
      <c r="AX386" s="49">
        <v>1</v>
      </c>
      <c r="AY386" s="50">
        <v>7.142857142857143</v>
      </c>
      <c r="AZ386" s="49">
        <v>0</v>
      </c>
      <c r="BA386" s="50">
        <v>0</v>
      </c>
      <c r="BB386" s="49">
        <v>0</v>
      </c>
      <c r="BC386" s="50">
        <v>0</v>
      </c>
      <c r="BD386" s="49">
        <v>13</v>
      </c>
      <c r="BE386" s="50">
        <v>92.85714285714286</v>
      </c>
      <c r="BF386" s="49">
        <v>14</v>
      </c>
      <c r="BG386" s="49"/>
      <c r="BH386" s="49"/>
      <c r="BI386" s="49"/>
      <c r="BJ386" s="49"/>
      <c r="BK386" s="49"/>
      <c r="BL386" s="49"/>
      <c r="BM386" s="112" t="s">
        <v>3878</v>
      </c>
      <c r="BN386" s="112" t="s">
        <v>3878</v>
      </c>
      <c r="BO386" s="112" t="s">
        <v>4355</v>
      </c>
      <c r="BP386" s="112" t="s">
        <v>4355</v>
      </c>
      <c r="BQ386" s="2"/>
      <c r="BR386" s="3"/>
      <c r="BS386" s="3"/>
      <c r="BT386" s="3"/>
      <c r="BU386" s="3"/>
    </row>
    <row r="387" spans="1:73" ht="360">
      <c r="A387" s="69" t="s">
        <v>600</v>
      </c>
      <c r="B387" s="70"/>
      <c r="C387" s="70"/>
      <c r="D387" s="71">
        <v>320.0652528548124</v>
      </c>
      <c r="E387" s="73"/>
      <c r="F387" s="103" t="s">
        <v>2197</v>
      </c>
      <c r="G387" s="70"/>
      <c r="H387" s="51" t="s">
        <v>1090</v>
      </c>
      <c r="I387" s="75"/>
      <c r="J387" s="75"/>
      <c r="K387" s="51" t="s">
        <v>1090</v>
      </c>
      <c r="L387" s="78">
        <v>92.77739529546758</v>
      </c>
      <c r="M387" s="79">
        <v>3687.774169921875</v>
      </c>
      <c r="N387" s="79">
        <v>3310.36279296875</v>
      </c>
      <c r="O387" s="80"/>
      <c r="P387" s="81"/>
      <c r="Q387" s="81"/>
      <c r="R387" s="89"/>
      <c r="S387" s="49">
        <v>1</v>
      </c>
      <c r="T387" s="49">
        <v>1</v>
      </c>
      <c r="U387" s="50">
        <v>0</v>
      </c>
      <c r="V387" s="50">
        <v>0</v>
      </c>
      <c r="W387" s="50">
        <v>0.002</v>
      </c>
      <c r="X387" s="50">
        <v>0.999999</v>
      </c>
      <c r="Y387" s="50">
        <v>0</v>
      </c>
      <c r="Z387" s="50" t="s">
        <v>2322</v>
      </c>
      <c r="AA387" s="76">
        <v>387</v>
      </c>
      <c r="AB387" s="76"/>
      <c r="AC387" s="77"/>
      <c r="AD387" s="83" t="s">
        <v>1824</v>
      </c>
      <c r="AE387" s="85" t="s">
        <v>1590</v>
      </c>
      <c r="AF387" s="83" t="s">
        <v>1090</v>
      </c>
      <c r="AG387" s="83" t="s">
        <v>716</v>
      </c>
      <c r="AH387" s="83"/>
      <c r="AI387" s="83" t="s">
        <v>2307</v>
      </c>
      <c r="AJ387" s="87">
        <v>43460.164131944446</v>
      </c>
      <c r="AK387" s="85" t="s">
        <v>2197</v>
      </c>
      <c r="AL387" s="85" t="s">
        <v>1590</v>
      </c>
      <c r="AM387" s="83">
        <v>752</v>
      </c>
      <c r="AN387" s="83">
        <v>24</v>
      </c>
      <c r="AO387" s="83">
        <v>283</v>
      </c>
      <c r="AP387" s="83"/>
      <c r="AQ387" s="83"/>
      <c r="AR387" s="83"/>
      <c r="AS387" s="83"/>
      <c r="AT387" s="83"/>
      <c r="AU387" s="83"/>
      <c r="AV387" s="83"/>
      <c r="AW387" s="83" t="str">
        <f>REPLACE(INDEX(GroupVertices[Group],MATCH(Vertices[[#This Row],[Vertex]],GroupVertices[Vertex],0)),1,1,"")</f>
        <v>1</v>
      </c>
      <c r="AX387" s="49">
        <v>3</v>
      </c>
      <c r="AY387" s="50">
        <v>10.344827586206897</v>
      </c>
      <c r="AZ387" s="49">
        <v>0</v>
      </c>
      <c r="BA387" s="50">
        <v>0</v>
      </c>
      <c r="BB387" s="49">
        <v>0</v>
      </c>
      <c r="BC387" s="50">
        <v>0</v>
      </c>
      <c r="BD387" s="49">
        <v>26</v>
      </c>
      <c r="BE387" s="50">
        <v>89.65517241379311</v>
      </c>
      <c r="BF387" s="49">
        <v>29</v>
      </c>
      <c r="BG387" s="49"/>
      <c r="BH387" s="49"/>
      <c r="BI387" s="49"/>
      <c r="BJ387" s="49"/>
      <c r="BK387" s="49"/>
      <c r="BL387" s="49"/>
      <c r="BM387" s="112" t="s">
        <v>3879</v>
      </c>
      <c r="BN387" s="112" t="s">
        <v>3879</v>
      </c>
      <c r="BO387" s="112" t="s">
        <v>4356</v>
      </c>
      <c r="BP387" s="112" t="s">
        <v>4356</v>
      </c>
      <c r="BQ387" s="2"/>
      <c r="BR387" s="3"/>
      <c r="BS387" s="3"/>
      <c r="BT387" s="3"/>
      <c r="BU387" s="3"/>
    </row>
    <row r="388" spans="1:73" ht="409.5">
      <c r="A388" s="69" t="s">
        <v>601</v>
      </c>
      <c r="B388" s="70"/>
      <c r="C388" s="70"/>
      <c r="D388" s="71">
        <v>226.9168026101142</v>
      </c>
      <c r="E388" s="73"/>
      <c r="F388" s="103" t="s">
        <v>2198</v>
      </c>
      <c r="G388" s="70"/>
      <c r="H388" s="51" t="s">
        <v>1091</v>
      </c>
      <c r="I388" s="75"/>
      <c r="J388" s="75"/>
      <c r="K388" s="51" t="s">
        <v>1091</v>
      </c>
      <c r="L388" s="78">
        <v>21.575095412706727</v>
      </c>
      <c r="M388" s="79">
        <v>7435.56201171875</v>
      </c>
      <c r="N388" s="79">
        <v>8619.080078125</v>
      </c>
      <c r="O388" s="80"/>
      <c r="P388" s="81"/>
      <c r="Q388" s="81"/>
      <c r="R388" s="89"/>
      <c r="S388" s="49">
        <v>1</v>
      </c>
      <c r="T388" s="49">
        <v>1</v>
      </c>
      <c r="U388" s="50">
        <v>0</v>
      </c>
      <c r="V388" s="50">
        <v>0</v>
      </c>
      <c r="W388" s="50">
        <v>0.002</v>
      </c>
      <c r="X388" s="50">
        <v>0.999999</v>
      </c>
      <c r="Y388" s="50">
        <v>0</v>
      </c>
      <c r="Z388" s="50" t="s">
        <v>2322</v>
      </c>
      <c r="AA388" s="76">
        <v>388</v>
      </c>
      <c r="AB388" s="76"/>
      <c r="AC388" s="77"/>
      <c r="AD388" s="83" t="s">
        <v>1824</v>
      </c>
      <c r="AE388" s="85" t="s">
        <v>1591</v>
      </c>
      <c r="AF388" s="83" t="s">
        <v>1091</v>
      </c>
      <c r="AG388" s="83" t="s">
        <v>716</v>
      </c>
      <c r="AH388" s="83"/>
      <c r="AI388" s="83" t="s">
        <v>2307</v>
      </c>
      <c r="AJ388" s="87">
        <v>43460.614594907405</v>
      </c>
      <c r="AK388" s="85" t="s">
        <v>2198</v>
      </c>
      <c r="AL388" s="85" t="s">
        <v>1591</v>
      </c>
      <c r="AM388" s="83">
        <v>181</v>
      </c>
      <c r="AN388" s="83">
        <v>0</v>
      </c>
      <c r="AO388" s="83">
        <v>33</v>
      </c>
      <c r="AP388" s="83"/>
      <c r="AQ388" s="83"/>
      <c r="AR388" s="83"/>
      <c r="AS388" s="83"/>
      <c r="AT388" s="83"/>
      <c r="AU388" s="83"/>
      <c r="AV388" s="83"/>
      <c r="AW388" s="83" t="str">
        <f>REPLACE(INDEX(GroupVertices[Group],MATCH(Vertices[[#This Row],[Vertex]],GroupVertices[Vertex],0)),1,1,"")</f>
        <v>1</v>
      </c>
      <c r="AX388" s="49">
        <v>0</v>
      </c>
      <c r="AY388" s="50">
        <v>0</v>
      </c>
      <c r="AZ388" s="49">
        <v>0</v>
      </c>
      <c r="BA388" s="50">
        <v>0</v>
      </c>
      <c r="BB388" s="49">
        <v>0</v>
      </c>
      <c r="BC388" s="50">
        <v>0</v>
      </c>
      <c r="BD388" s="49">
        <v>33</v>
      </c>
      <c r="BE388" s="50">
        <v>100</v>
      </c>
      <c r="BF388" s="49">
        <v>33</v>
      </c>
      <c r="BG388" s="49"/>
      <c r="BH388" s="49"/>
      <c r="BI388" s="49"/>
      <c r="BJ388" s="49"/>
      <c r="BK388" s="49" t="s">
        <v>3496</v>
      </c>
      <c r="BL388" s="49" t="s">
        <v>3496</v>
      </c>
      <c r="BM388" s="112" t="s">
        <v>3880</v>
      </c>
      <c r="BN388" s="112" t="s">
        <v>3880</v>
      </c>
      <c r="BO388" s="112" t="s">
        <v>4357</v>
      </c>
      <c r="BP388" s="112" t="s">
        <v>4357</v>
      </c>
      <c r="BQ388" s="2"/>
      <c r="BR388" s="3"/>
      <c r="BS388" s="3"/>
      <c r="BT388" s="3"/>
      <c r="BU388" s="3"/>
    </row>
    <row r="389" spans="1:73" ht="15">
      <c r="A389" s="69" t="s">
        <v>602</v>
      </c>
      <c r="B389" s="70"/>
      <c r="C389" s="70"/>
      <c r="D389" s="71">
        <v>409.9510603588907</v>
      </c>
      <c r="E389" s="73"/>
      <c r="F389" s="103" t="s">
        <v>2199</v>
      </c>
      <c r="G389" s="70"/>
      <c r="H389" s="74" t="s">
        <v>1092</v>
      </c>
      <c r="I389" s="75"/>
      <c r="J389" s="75"/>
      <c r="K389" s="74" t="s">
        <v>1092</v>
      </c>
      <c r="L389" s="78">
        <v>161.48574421911246</v>
      </c>
      <c r="M389" s="79">
        <v>7810.3408203125</v>
      </c>
      <c r="N389" s="79">
        <v>2345.14111328125</v>
      </c>
      <c r="O389" s="80"/>
      <c r="P389" s="81"/>
      <c r="Q389" s="81"/>
      <c r="R389" s="89"/>
      <c r="S389" s="49">
        <v>1</v>
      </c>
      <c r="T389" s="49">
        <v>1</v>
      </c>
      <c r="U389" s="50">
        <v>0</v>
      </c>
      <c r="V389" s="50">
        <v>0</v>
      </c>
      <c r="W389" s="50">
        <v>0.002</v>
      </c>
      <c r="X389" s="50">
        <v>0.999999</v>
      </c>
      <c r="Y389" s="50">
        <v>0</v>
      </c>
      <c r="Z389" s="50" t="s">
        <v>2322</v>
      </c>
      <c r="AA389" s="76">
        <v>389</v>
      </c>
      <c r="AB389" s="76"/>
      <c r="AC389" s="77"/>
      <c r="AD389" s="83" t="s">
        <v>1824</v>
      </c>
      <c r="AE389" s="85" t="s">
        <v>1592</v>
      </c>
      <c r="AF389" s="83" t="s">
        <v>1092</v>
      </c>
      <c r="AG389" s="83" t="s">
        <v>716</v>
      </c>
      <c r="AH389" s="83"/>
      <c r="AI389" s="83" t="s">
        <v>2307</v>
      </c>
      <c r="AJ389" s="87">
        <v>43460.885567129626</v>
      </c>
      <c r="AK389" s="85" t="s">
        <v>2199</v>
      </c>
      <c r="AL389" s="85" t="s">
        <v>1592</v>
      </c>
      <c r="AM389" s="83">
        <v>1303</v>
      </c>
      <c r="AN389" s="83">
        <v>87</v>
      </c>
      <c r="AO389" s="83">
        <v>415</v>
      </c>
      <c r="AP389" s="83"/>
      <c r="AQ389" s="83"/>
      <c r="AR389" s="83"/>
      <c r="AS389" s="83"/>
      <c r="AT389" s="83"/>
      <c r="AU389" s="83"/>
      <c r="AV389" s="83"/>
      <c r="AW389" s="83" t="str">
        <f>REPLACE(INDEX(GroupVertices[Group],MATCH(Vertices[[#This Row],[Vertex]],GroupVertices[Vertex],0)),1,1,"")</f>
        <v>1</v>
      </c>
      <c r="AX389" s="49">
        <v>2</v>
      </c>
      <c r="AY389" s="50">
        <v>13.333333333333334</v>
      </c>
      <c r="AZ389" s="49">
        <v>0</v>
      </c>
      <c r="BA389" s="50">
        <v>0</v>
      </c>
      <c r="BB389" s="49">
        <v>0</v>
      </c>
      <c r="BC389" s="50">
        <v>0</v>
      </c>
      <c r="BD389" s="49">
        <v>13</v>
      </c>
      <c r="BE389" s="50">
        <v>86.66666666666667</v>
      </c>
      <c r="BF389" s="49">
        <v>15</v>
      </c>
      <c r="BG389" s="49"/>
      <c r="BH389" s="49"/>
      <c r="BI389" s="49"/>
      <c r="BJ389" s="49"/>
      <c r="BK389" s="49" t="s">
        <v>3497</v>
      </c>
      <c r="BL389" s="49" t="s">
        <v>3497</v>
      </c>
      <c r="BM389" s="112" t="s">
        <v>3881</v>
      </c>
      <c r="BN389" s="112" t="s">
        <v>3881</v>
      </c>
      <c r="BO389" s="112" t="s">
        <v>4358</v>
      </c>
      <c r="BP389" s="112" t="s">
        <v>4358</v>
      </c>
      <c r="BQ389" s="2"/>
      <c r="BR389" s="3"/>
      <c r="BS389" s="3"/>
      <c r="BT389" s="3"/>
      <c r="BU389" s="3"/>
    </row>
    <row r="390" spans="1:73" ht="409.5">
      <c r="A390" s="69" t="s">
        <v>603</v>
      </c>
      <c r="B390" s="70"/>
      <c r="C390" s="70"/>
      <c r="D390" s="71">
        <v>206.5252854812398</v>
      </c>
      <c r="E390" s="73"/>
      <c r="F390" s="103" t="s">
        <v>2200</v>
      </c>
      <c r="G390" s="70"/>
      <c r="H390" s="51" t="s">
        <v>1093</v>
      </c>
      <c r="I390" s="75"/>
      <c r="J390" s="75"/>
      <c r="K390" s="51" t="s">
        <v>1093</v>
      </c>
      <c r="L390" s="78">
        <v>5.987901918231934</v>
      </c>
      <c r="M390" s="79">
        <v>3312.99560546875</v>
      </c>
      <c r="N390" s="79">
        <v>9584.3017578125</v>
      </c>
      <c r="O390" s="80"/>
      <c r="P390" s="81"/>
      <c r="Q390" s="81"/>
      <c r="R390" s="89"/>
      <c r="S390" s="49">
        <v>1</v>
      </c>
      <c r="T390" s="49">
        <v>1</v>
      </c>
      <c r="U390" s="50">
        <v>0</v>
      </c>
      <c r="V390" s="50">
        <v>0</v>
      </c>
      <c r="W390" s="50">
        <v>0.002</v>
      </c>
      <c r="X390" s="50">
        <v>0.999999</v>
      </c>
      <c r="Y390" s="50">
        <v>0</v>
      </c>
      <c r="Z390" s="50" t="s">
        <v>2322</v>
      </c>
      <c r="AA390" s="76">
        <v>390</v>
      </c>
      <c r="AB390" s="76"/>
      <c r="AC390" s="77"/>
      <c r="AD390" s="83" t="s">
        <v>1824</v>
      </c>
      <c r="AE390" s="85" t="s">
        <v>1593</v>
      </c>
      <c r="AF390" s="83" t="s">
        <v>1093</v>
      </c>
      <c r="AG390" s="83" t="s">
        <v>716</v>
      </c>
      <c r="AH390" s="83"/>
      <c r="AI390" s="83" t="s">
        <v>2307</v>
      </c>
      <c r="AJ390" s="87">
        <v>43461.09106481481</v>
      </c>
      <c r="AK390" s="85" t="s">
        <v>2200</v>
      </c>
      <c r="AL390" s="85" t="s">
        <v>1593</v>
      </c>
      <c r="AM390" s="83">
        <v>56</v>
      </c>
      <c r="AN390" s="83">
        <v>2</v>
      </c>
      <c r="AO390" s="83">
        <v>9</v>
      </c>
      <c r="AP390" s="83"/>
      <c r="AQ390" s="83"/>
      <c r="AR390" s="83"/>
      <c r="AS390" s="83"/>
      <c r="AT390" s="83"/>
      <c r="AU390" s="83"/>
      <c r="AV390" s="83"/>
      <c r="AW390" s="83" t="str">
        <f>REPLACE(INDEX(GroupVertices[Group],MATCH(Vertices[[#This Row],[Vertex]],GroupVertices[Vertex],0)),1,1,"")</f>
        <v>1</v>
      </c>
      <c r="AX390" s="49">
        <v>0</v>
      </c>
      <c r="AY390" s="50">
        <v>0</v>
      </c>
      <c r="AZ390" s="49">
        <v>0</v>
      </c>
      <c r="BA390" s="50">
        <v>0</v>
      </c>
      <c r="BB390" s="49">
        <v>0</v>
      </c>
      <c r="BC390" s="50">
        <v>0</v>
      </c>
      <c r="BD390" s="49">
        <v>57</v>
      </c>
      <c r="BE390" s="50">
        <v>100</v>
      </c>
      <c r="BF390" s="49">
        <v>57</v>
      </c>
      <c r="BG390" s="49"/>
      <c r="BH390" s="49"/>
      <c r="BI390" s="49"/>
      <c r="BJ390" s="49"/>
      <c r="BK390" s="49" t="s">
        <v>3498</v>
      </c>
      <c r="BL390" s="49" t="s">
        <v>3498</v>
      </c>
      <c r="BM390" s="112" t="s">
        <v>3882</v>
      </c>
      <c r="BN390" s="112" t="s">
        <v>3882</v>
      </c>
      <c r="BO390" s="112" t="s">
        <v>4359</v>
      </c>
      <c r="BP390" s="112" t="s">
        <v>4359</v>
      </c>
      <c r="BQ390" s="2"/>
      <c r="BR390" s="3"/>
      <c r="BS390" s="3"/>
      <c r="BT390" s="3"/>
      <c r="BU390" s="3"/>
    </row>
    <row r="391" spans="1:73" ht="409.5">
      <c r="A391" s="69" t="s">
        <v>604</v>
      </c>
      <c r="B391" s="70"/>
      <c r="C391" s="70"/>
      <c r="D391" s="71">
        <v>224.79608482871126</v>
      </c>
      <c r="E391" s="73"/>
      <c r="F391" s="103" t="s">
        <v>2201</v>
      </c>
      <c r="G391" s="70"/>
      <c r="H391" s="51" t="s">
        <v>1094</v>
      </c>
      <c r="I391" s="75"/>
      <c r="J391" s="75"/>
      <c r="K391" s="51" t="s">
        <v>1094</v>
      </c>
      <c r="L391" s="78">
        <v>19.95402728928135</v>
      </c>
      <c r="M391" s="79">
        <v>2938.216552734375</v>
      </c>
      <c r="N391" s="79">
        <v>8619.080078125</v>
      </c>
      <c r="O391" s="80"/>
      <c r="P391" s="81"/>
      <c r="Q391" s="81"/>
      <c r="R391" s="89"/>
      <c r="S391" s="49">
        <v>1</v>
      </c>
      <c r="T391" s="49">
        <v>1</v>
      </c>
      <c r="U391" s="50">
        <v>0</v>
      </c>
      <c r="V391" s="50">
        <v>0</v>
      </c>
      <c r="W391" s="50">
        <v>0.002</v>
      </c>
      <c r="X391" s="50">
        <v>0.999999</v>
      </c>
      <c r="Y391" s="50">
        <v>0</v>
      </c>
      <c r="Z391" s="50" t="s">
        <v>2322</v>
      </c>
      <c r="AA391" s="76">
        <v>391</v>
      </c>
      <c r="AB391" s="76"/>
      <c r="AC391" s="77"/>
      <c r="AD391" s="83" t="s">
        <v>1824</v>
      </c>
      <c r="AE391" s="85" t="s">
        <v>1594</v>
      </c>
      <c r="AF391" s="83" t="s">
        <v>1094</v>
      </c>
      <c r="AG391" s="83" t="s">
        <v>716</v>
      </c>
      <c r="AH391" s="83"/>
      <c r="AI391" s="83" t="s">
        <v>2307</v>
      </c>
      <c r="AJ391" s="87">
        <v>43461.125</v>
      </c>
      <c r="AK391" s="85" t="s">
        <v>2201</v>
      </c>
      <c r="AL391" s="85" t="s">
        <v>1594</v>
      </c>
      <c r="AM391" s="83">
        <v>168</v>
      </c>
      <c r="AN391" s="83">
        <v>6</v>
      </c>
      <c r="AO391" s="83">
        <v>20</v>
      </c>
      <c r="AP391" s="83"/>
      <c r="AQ391" s="83"/>
      <c r="AR391" s="83"/>
      <c r="AS391" s="83"/>
      <c r="AT391" s="83"/>
      <c r="AU391" s="83"/>
      <c r="AV391" s="83"/>
      <c r="AW391" s="83" t="str">
        <f>REPLACE(INDEX(GroupVertices[Group],MATCH(Vertices[[#This Row],[Vertex]],GroupVertices[Vertex],0)),1,1,"")</f>
        <v>1</v>
      </c>
      <c r="AX391" s="49">
        <v>6</v>
      </c>
      <c r="AY391" s="50">
        <v>7.407407407407407</v>
      </c>
      <c r="AZ391" s="49">
        <v>1</v>
      </c>
      <c r="BA391" s="50">
        <v>1.2345679012345678</v>
      </c>
      <c r="BB391" s="49">
        <v>0</v>
      </c>
      <c r="BC391" s="50">
        <v>0</v>
      </c>
      <c r="BD391" s="49">
        <v>74</v>
      </c>
      <c r="BE391" s="50">
        <v>91.35802469135803</v>
      </c>
      <c r="BF391" s="49">
        <v>81</v>
      </c>
      <c r="BG391" s="49"/>
      <c r="BH391" s="49"/>
      <c r="BI391" s="49"/>
      <c r="BJ391" s="49"/>
      <c r="BK391" s="49"/>
      <c r="BL391" s="49"/>
      <c r="BM391" s="112" t="s">
        <v>3883</v>
      </c>
      <c r="BN391" s="112" t="s">
        <v>3883</v>
      </c>
      <c r="BO391" s="112" t="s">
        <v>4360</v>
      </c>
      <c r="BP391" s="112" t="s">
        <v>4360</v>
      </c>
      <c r="BQ391" s="2"/>
      <c r="BR391" s="3"/>
      <c r="BS391" s="3"/>
      <c r="BT391" s="3"/>
      <c r="BU391" s="3"/>
    </row>
    <row r="392" spans="1:73" ht="15">
      <c r="A392" s="69" t="s">
        <v>605</v>
      </c>
      <c r="B392" s="70"/>
      <c r="C392" s="70"/>
      <c r="D392" s="71">
        <v>256.4437194127243</v>
      </c>
      <c r="E392" s="73"/>
      <c r="F392" s="103" t="s">
        <v>2202</v>
      </c>
      <c r="G392" s="70"/>
      <c r="H392" s="74" t="s">
        <v>1095</v>
      </c>
      <c r="I392" s="75"/>
      <c r="J392" s="75"/>
      <c r="K392" s="74" t="s">
        <v>1095</v>
      </c>
      <c r="L392" s="78">
        <v>44.14535159270623</v>
      </c>
      <c r="M392" s="79">
        <v>3312.99560546875</v>
      </c>
      <c r="N392" s="79">
        <v>5723.416015625</v>
      </c>
      <c r="O392" s="80"/>
      <c r="P392" s="81"/>
      <c r="Q392" s="81"/>
      <c r="R392" s="89"/>
      <c r="S392" s="49">
        <v>1</v>
      </c>
      <c r="T392" s="49">
        <v>1</v>
      </c>
      <c r="U392" s="50">
        <v>0</v>
      </c>
      <c r="V392" s="50">
        <v>0</v>
      </c>
      <c r="W392" s="50">
        <v>0.002</v>
      </c>
      <c r="X392" s="50">
        <v>0.999999</v>
      </c>
      <c r="Y392" s="50">
        <v>0</v>
      </c>
      <c r="Z392" s="50" t="s">
        <v>2322</v>
      </c>
      <c r="AA392" s="76">
        <v>392</v>
      </c>
      <c r="AB392" s="76"/>
      <c r="AC392" s="77"/>
      <c r="AD392" s="83" t="s">
        <v>1824</v>
      </c>
      <c r="AE392" s="85" t="s">
        <v>1595</v>
      </c>
      <c r="AF392" s="83" t="s">
        <v>1095</v>
      </c>
      <c r="AG392" s="83" t="s">
        <v>716</v>
      </c>
      <c r="AH392" s="83"/>
      <c r="AI392" s="83" t="s">
        <v>2307</v>
      </c>
      <c r="AJ392" s="87">
        <v>43461.25</v>
      </c>
      <c r="AK392" s="85" t="s">
        <v>2202</v>
      </c>
      <c r="AL392" s="85" t="s">
        <v>1595</v>
      </c>
      <c r="AM392" s="83">
        <v>362</v>
      </c>
      <c r="AN392" s="83">
        <v>13</v>
      </c>
      <c r="AO392" s="83">
        <v>56</v>
      </c>
      <c r="AP392" s="83"/>
      <c r="AQ392" s="83"/>
      <c r="AR392" s="83"/>
      <c r="AS392" s="83"/>
      <c r="AT392" s="83"/>
      <c r="AU392" s="83"/>
      <c r="AV392" s="83"/>
      <c r="AW392" s="83" t="str">
        <f>REPLACE(INDEX(GroupVertices[Group],MATCH(Vertices[[#This Row],[Vertex]],GroupVertices[Vertex],0)),1,1,"")</f>
        <v>1</v>
      </c>
      <c r="AX392" s="49">
        <v>1</v>
      </c>
      <c r="AY392" s="50">
        <v>14.285714285714286</v>
      </c>
      <c r="AZ392" s="49">
        <v>0</v>
      </c>
      <c r="BA392" s="50">
        <v>0</v>
      </c>
      <c r="BB392" s="49">
        <v>0</v>
      </c>
      <c r="BC392" s="50">
        <v>0</v>
      </c>
      <c r="BD392" s="49">
        <v>6</v>
      </c>
      <c r="BE392" s="50">
        <v>85.71428571428571</v>
      </c>
      <c r="BF392" s="49">
        <v>7</v>
      </c>
      <c r="BG392" s="49"/>
      <c r="BH392" s="49"/>
      <c r="BI392" s="49"/>
      <c r="BJ392" s="49"/>
      <c r="BK392" s="49" t="s">
        <v>3391</v>
      </c>
      <c r="BL392" s="49" t="s">
        <v>3391</v>
      </c>
      <c r="BM392" s="112" t="s">
        <v>3884</v>
      </c>
      <c r="BN392" s="112" t="s">
        <v>3884</v>
      </c>
      <c r="BO392" s="112" t="s">
        <v>4361</v>
      </c>
      <c r="BP392" s="112" t="s">
        <v>4361</v>
      </c>
      <c r="BQ392" s="2"/>
      <c r="BR392" s="3"/>
      <c r="BS392" s="3"/>
      <c r="BT392" s="3"/>
      <c r="BU392" s="3"/>
    </row>
    <row r="393" spans="1:73" ht="15">
      <c r="A393" s="69" t="s">
        <v>606</v>
      </c>
      <c r="B393" s="70"/>
      <c r="C393" s="70"/>
      <c r="D393" s="71">
        <v>276.9983686786297</v>
      </c>
      <c r="E393" s="73"/>
      <c r="F393" s="103" t="s">
        <v>2203</v>
      </c>
      <c r="G393" s="70"/>
      <c r="H393" s="74" t="s">
        <v>1096</v>
      </c>
      <c r="I393" s="75"/>
      <c r="J393" s="75"/>
      <c r="K393" s="74" t="s">
        <v>1096</v>
      </c>
      <c r="L393" s="78">
        <v>59.85724263513682</v>
      </c>
      <c r="M393" s="79">
        <v>3312.99560546875</v>
      </c>
      <c r="N393" s="79">
        <v>4758.1943359375</v>
      </c>
      <c r="O393" s="80"/>
      <c r="P393" s="81"/>
      <c r="Q393" s="81"/>
      <c r="R393" s="89"/>
      <c r="S393" s="49">
        <v>1</v>
      </c>
      <c r="T393" s="49">
        <v>1</v>
      </c>
      <c r="U393" s="50">
        <v>0</v>
      </c>
      <c r="V393" s="50">
        <v>0</v>
      </c>
      <c r="W393" s="50">
        <v>0.002</v>
      </c>
      <c r="X393" s="50">
        <v>0.999999</v>
      </c>
      <c r="Y393" s="50">
        <v>0</v>
      </c>
      <c r="Z393" s="50" t="s">
        <v>2322</v>
      </c>
      <c r="AA393" s="76">
        <v>393</v>
      </c>
      <c r="AB393" s="76"/>
      <c r="AC393" s="77"/>
      <c r="AD393" s="83" t="s">
        <v>1824</v>
      </c>
      <c r="AE393" s="85" t="s">
        <v>1596</v>
      </c>
      <c r="AF393" s="83" t="s">
        <v>1096</v>
      </c>
      <c r="AG393" s="83" t="s">
        <v>716</v>
      </c>
      <c r="AH393" s="83"/>
      <c r="AI393" s="83" t="s">
        <v>2307</v>
      </c>
      <c r="AJ393" s="87">
        <v>43461.702152777776</v>
      </c>
      <c r="AK393" s="85" t="s">
        <v>2203</v>
      </c>
      <c r="AL393" s="85" t="s">
        <v>1596</v>
      </c>
      <c r="AM393" s="83">
        <v>488</v>
      </c>
      <c r="AN393" s="83">
        <v>180</v>
      </c>
      <c r="AO393" s="83">
        <v>275</v>
      </c>
      <c r="AP393" s="83"/>
      <c r="AQ393" s="83"/>
      <c r="AR393" s="83"/>
      <c r="AS393" s="83"/>
      <c r="AT393" s="83"/>
      <c r="AU393" s="83"/>
      <c r="AV393" s="83"/>
      <c r="AW393" s="83" t="str">
        <f>REPLACE(INDEX(GroupVertices[Group],MATCH(Vertices[[#This Row],[Vertex]],GroupVertices[Vertex],0)),1,1,"")</f>
        <v>1</v>
      </c>
      <c r="AX393" s="49">
        <v>0</v>
      </c>
      <c r="AY393" s="50">
        <v>0</v>
      </c>
      <c r="AZ393" s="49">
        <v>0</v>
      </c>
      <c r="BA393" s="50">
        <v>0</v>
      </c>
      <c r="BB393" s="49">
        <v>0</v>
      </c>
      <c r="BC393" s="50">
        <v>0</v>
      </c>
      <c r="BD393" s="49">
        <v>16</v>
      </c>
      <c r="BE393" s="50">
        <v>100</v>
      </c>
      <c r="BF393" s="49">
        <v>16</v>
      </c>
      <c r="BG393" s="49"/>
      <c r="BH393" s="49"/>
      <c r="BI393" s="49"/>
      <c r="BJ393" s="49"/>
      <c r="BK393" s="49"/>
      <c r="BL393" s="49"/>
      <c r="BM393" s="112" t="s">
        <v>3885</v>
      </c>
      <c r="BN393" s="112" t="s">
        <v>3885</v>
      </c>
      <c r="BO393" s="112" t="s">
        <v>4362</v>
      </c>
      <c r="BP393" s="112" t="s">
        <v>4362</v>
      </c>
      <c r="BQ393" s="2"/>
      <c r="BR393" s="3"/>
      <c r="BS393" s="3"/>
      <c r="BT393" s="3"/>
      <c r="BU393" s="3"/>
    </row>
    <row r="394" spans="1:73" ht="345">
      <c r="A394" s="69" t="s">
        <v>607</v>
      </c>
      <c r="B394" s="70"/>
      <c r="C394" s="70"/>
      <c r="D394" s="71">
        <v>238.33605220228384</v>
      </c>
      <c r="E394" s="73"/>
      <c r="F394" s="103" t="s">
        <v>2204</v>
      </c>
      <c r="G394" s="70"/>
      <c r="H394" s="51" t="s">
        <v>1097</v>
      </c>
      <c r="I394" s="75"/>
      <c r="J394" s="75"/>
      <c r="K394" s="51" t="s">
        <v>1097</v>
      </c>
      <c r="L394" s="78">
        <v>30.303923769612613</v>
      </c>
      <c r="M394" s="79">
        <v>689.5440063476562</v>
      </c>
      <c r="N394" s="79">
        <v>7171.248046875</v>
      </c>
      <c r="O394" s="80"/>
      <c r="P394" s="81"/>
      <c r="Q394" s="81"/>
      <c r="R394" s="89"/>
      <c r="S394" s="49">
        <v>1</v>
      </c>
      <c r="T394" s="49">
        <v>1</v>
      </c>
      <c r="U394" s="50">
        <v>0</v>
      </c>
      <c r="V394" s="50">
        <v>0</v>
      </c>
      <c r="W394" s="50">
        <v>0.002</v>
      </c>
      <c r="X394" s="50">
        <v>0.999999</v>
      </c>
      <c r="Y394" s="50">
        <v>0</v>
      </c>
      <c r="Z394" s="50" t="s">
        <v>2322</v>
      </c>
      <c r="AA394" s="76">
        <v>394</v>
      </c>
      <c r="AB394" s="76"/>
      <c r="AC394" s="77"/>
      <c r="AD394" s="83" t="s">
        <v>1824</v>
      </c>
      <c r="AE394" s="85" t="s">
        <v>1597</v>
      </c>
      <c r="AF394" s="83" t="s">
        <v>1097</v>
      </c>
      <c r="AG394" s="83" t="s">
        <v>716</v>
      </c>
      <c r="AH394" s="83"/>
      <c r="AI394" s="83" t="s">
        <v>2307</v>
      </c>
      <c r="AJ394" s="87">
        <v>43461.9375</v>
      </c>
      <c r="AK394" s="85" t="s">
        <v>2204</v>
      </c>
      <c r="AL394" s="85" t="s">
        <v>1597</v>
      </c>
      <c r="AM394" s="83">
        <v>251</v>
      </c>
      <c r="AN394" s="83">
        <v>9</v>
      </c>
      <c r="AO394" s="83">
        <v>49</v>
      </c>
      <c r="AP394" s="83"/>
      <c r="AQ394" s="83"/>
      <c r="AR394" s="83"/>
      <c r="AS394" s="83"/>
      <c r="AT394" s="83"/>
      <c r="AU394" s="83"/>
      <c r="AV394" s="83"/>
      <c r="AW394" s="83" t="str">
        <f>REPLACE(INDEX(GroupVertices[Group],MATCH(Vertices[[#This Row],[Vertex]],GroupVertices[Vertex],0)),1,1,"")</f>
        <v>1</v>
      </c>
      <c r="AX394" s="49">
        <v>0</v>
      </c>
      <c r="AY394" s="50">
        <v>0</v>
      </c>
      <c r="AZ394" s="49">
        <v>0</v>
      </c>
      <c r="BA394" s="50">
        <v>0</v>
      </c>
      <c r="BB394" s="49">
        <v>0</v>
      </c>
      <c r="BC394" s="50">
        <v>0</v>
      </c>
      <c r="BD394" s="49">
        <v>16</v>
      </c>
      <c r="BE394" s="50">
        <v>100</v>
      </c>
      <c r="BF394" s="49">
        <v>16</v>
      </c>
      <c r="BG394" s="49"/>
      <c r="BH394" s="49"/>
      <c r="BI394" s="49"/>
      <c r="BJ394" s="49"/>
      <c r="BK394" s="49"/>
      <c r="BL394" s="49"/>
      <c r="BM394" s="112" t="s">
        <v>3886</v>
      </c>
      <c r="BN394" s="112" t="s">
        <v>3886</v>
      </c>
      <c r="BO394" s="112" t="s">
        <v>4363</v>
      </c>
      <c r="BP394" s="112" t="s">
        <v>4363</v>
      </c>
      <c r="BQ394" s="2"/>
      <c r="BR394" s="3"/>
      <c r="BS394" s="3"/>
      <c r="BT394" s="3"/>
      <c r="BU394" s="3"/>
    </row>
    <row r="395" spans="1:73" ht="15">
      <c r="A395" s="69" t="s">
        <v>608</v>
      </c>
      <c r="B395" s="70"/>
      <c r="C395" s="70"/>
      <c r="D395" s="71">
        <v>317.94453507340944</v>
      </c>
      <c r="E395" s="73"/>
      <c r="F395" s="103" t="s">
        <v>2205</v>
      </c>
      <c r="G395" s="70"/>
      <c r="H395" s="74" t="s">
        <v>1098</v>
      </c>
      <c r="I395" s="75"/>
      <c r="J395" s="75"/>
      <c r="K395" s="74" t="s">
        <v>1098</v>
      </c>
      <c r="L395" s="78">
        <v>91.15632717204221</v>
      </c>
      <c r="M395" s="79">
        <v>2563.43798828125</v>
      </c>
      <c r="N395" s="79">
        <v>3310.36279296875</v>
      </c>
      <c r="O395" s="80"/>
      <c r="P395" s="81"/>
      <c r="Q395" s="81"/>
      <c r="R395" s="89"/>
      <c r="S395" s="49">
        <v>1</v>
      </c>
      <c r="T395" s="49">
        <v>1</v>
      </c>
      <c r="U395" s="50">
        <v>0</v>
      </c>
      <c r="V395" s="50">
        <v>0</v>
      </c>
      <c r="W395" s="50">
        <v>0.002</v>
      </c>
      <c r="X395" s="50">
        <v>0.999999</v>
      </c>
      <c r="Y395" s="50">
        <v>0</v>
      </c>
      <c r="Z395" s="50" t="s">
        <v>2322</v>
      </c>
      <c r="AA395" s="76">
        <v>395</v>
      </c>
      <c r="AB395" s="76"/>
      <c r="AC395" s="77"/>
      <c r="AD395" s="83" t="s">
        <v>1824</v>
      </c>
      <c r="AE395" s="85" t="s">
        <v>1598</v>
      </c>
      <c r="AF395" s="83" t="s">
        <v>1098</v>
      </c>
      <c r="AG395" s="83" t="s">
        <v>716</v>
      </c>
      <c r="AH395" s="83"/>
      <c r="AI395" s="83" t="s">
        <v>2307</v>
      </c>
      <c r="AJ395" s="87">
        <v>43462.194918981484</v>
      </c>
      <c r="AK395" s="85" t="s">
        <v>2205</v>
      </c>
      <c r="AL395" s="85" t="s">
        <v>1598</v>
      </c>
      <c r="AM395" s="83">
        <v>739</v>
      </c>
      <c r="AN395" s="83">
        <v>14</v>
      </c>
      <c r="AO395" s="83">
        <v>107</v>
      </c>
      <c r="AP395" s="83"/>
      <c r="AQ395" s="83"/>
      <c r="AR395" s="83"/>
      <c r="AS395" s="83"/>
      <c r="AT395" s="83"/>
      <c r="AU395" s="83"/>
      <c r="AV395" s="83"/>
      <c r="AW395" s="83" t="str">
        <f>REPLACE(INDEX(GroupVertices[Group],MATCH(Vertices[[#This Row],[Vertex]],GroupVertices[Vertex],0)),1,1,"")</f>
        <v>1</v>
      </c>
      <c r="AX395" s="49">
        <v>1</v>
      </c>
      <c r="AY395" s="50">
        <v>3.7037037037037037</v>
      </c>
      <c r="AZ395" s="49">
        <v>0</v>
      </c>
      <c r="BA395" s="50">
        <v>0</v>
      </c>
      <c r="BB395" s="49">
        <v>0</v>
      </c>
      <c r="BC395" s="50">
        <v>0</v>
      </c>
      <c r="BD395" s="49">
        <v>26</v>
      </c>
      <c r="BE395" s="50">
        <v>96.29629629629629</v>
      </c>
      <c r="BF395" s="49">
        <v>27</v>
      </c>
      <c r="BG395" s="49"/>
      <c r="BH395" s="49"/>
      <c r="BI395" s="49"/>
      <c r="BJ395" s="49"/>
      <c r="BK395" s="49"/>
      <c r="BL395" s="49"/>
      <c r="BM395" s="112" t="s">
        <v>3887</v>
      </c>
      <c r="BN395" s="112" t="s">
        <v>3887</v>
      </c>
      <c r="BO395" s="112" t="s">
        <v>4364</v>
      </c>
      <c r="BP395" s="112" t="s">
        <v>4364</v>
      </c>
      <c r="BQ395" s="2"/>
      <c r="BR395" s="3"/>
      <c r="BS395" s="3"/>
      <c r="BT395" s="3"/>
      <c r="BU395" s="3"/>
    </row>
    <row r="396" spans="1:73" ht="15">
      <c r="A396" s="69" t="s">
        <v>609</v>
      </c>
      <c r="B396" s="70"/>
      <c r="C396" s="70"/>
      <c r="D396" s="71">
        <v>260.68515497553017</v>
      </c>
      <c r="E396" s="73"/>
      <c r="F396" s="103" t="s">
        <v>2206</v>
      </c>
      <c r="G396" s="70"/>
      <c r="H396" s="74" t="s">
        <v>1099</v>
      </c>
      <c r="I396" s="75"/>
      <c r="J396" s="75"/>
      <c r="K396" s="74" t="s">
        <v>1099</v>
      </c>
      <c r="L396" s="78">
        <v>47.38748783955698</v>
      </c>
      <c r="M396" s="79">
        <v>7060.783203125</v>
      </c>
      <c r="N396" s="79">
        <v>5723.416015625</v>
      </c>
      <c r="O396" s="80"/>
      <c r="P396" s="81"/>
      <c r="Q396" s="81"/>
      <c r="R396" s="89"/>
      <c r="S396" s="49">
        <v>1</v>
      </c>
      <c r="T396" s="49">
        <v>1</v>
      </c>
      <c r="U396" s="50">
        <v>0</v>
      </c>
      <c r="V396" s="50">
        <v>0</v>
      </c>
      <c r="W396" s="50">
        <v>0.002</v>
      </c>
      <c r="X396" s="50">
        <v>0.999999</v>
      </c>
      <c r="Y396" s="50">
        <v>0</v>
      </c>
      <c r="Z396" s="50" t="s">
        <v>2322</v>
      </c>
      <c r="AA396" s="76">
        <v>396</v>
      </c>
      <c r="AB396" s="76"/>
      <c r="AC396" s="77"/>
      <c r="AD396" s="83" t="s">
        <v>1824</v>
      </c>
      <c r="AE396" s="85" t="s">
        <v>1599</v>
      </c>
      <c r="AF396" s="83" t="s">
        <v>1099</v>
      </c>
      <c r="AG396" s="83" t="s">
        <v>716</v>
      </c>
      <c r="AH396" s="83"/>
      <c r="AI396" s="83" t="s">
        <v>2307</v>
      </c>
      <c r="AJ396" s="87">
        <v>43462.521261574075</v>
      </c>
      <c r="AK396" s="85" t="s">
        <v>2206</v>
      </c>
      <c r="AL396" s="85" t="s">
        <v>1599</v>
      </c>
      <c r="AM396" s="83">
        <v>388</v>
      </c>
      <c r="AN396" s="83">
        <v>15</v>
      </c>
      <c r="AO396" s="83">
        <v>118</v>
      </c>
      <c r="AP396" s="83"/>
      <c r="AQ396" s="83"/>
      <c r="AR396" s="83"/>
      <c r="AS396" s="83"/>
      <c r="AT396" s="83"/>
      <c r="AU396" s="83"/>
      <c r="AV396" s="83"/>
      <c r="AW396" s="83" t="str">
        <f>REPLACE(INDEX(GroupVertices[Group],MATCH(Vertices[[#This Row],[Vertex]],GroupVertices[Vertex],0)),1,1,"")</f>
        <v>1</v>
      </c>
      <c r="AX396" s="49">
        <v>1</v>
      </c>
      <c r="AY396" s="50">
        <v>2.9411764705882355</v>
      </c>
      <c r="AZ396" s="49">
        <v>0</v>
      </c>
      <c r="BA396" s="50">
        <v>0</v>
      </c>
      <c r="BB396" s="49">
        <v>0</v>
      </c>
      <c r="BC396" s="50">
        <v>0</v>
      </c>
      <c r="BD396" s="49">
        <v>33</v>
      </c>
      <c r="BE396" s="50">
        <v>97.05882352941177</v>
      </c>
      <c r="BF396" s="49">
        <v>34</v>
      </c>
      <c r="BG396" s="49"/>
      <c r="BH396" s="49"/>
      <c r="BI396" s="49"/>
      <c r="BJ396" s="49"/>
      <c r="BK396" s="49" t="s">
        <v>3463</v>
      </c>
      <c r="BL396" s="49" t="s">
        <v>3463</v>
      </c>
      <c r="BM396" s="112" t="s">
        <v>3888</v>
      </c>
      <c r="BN396" s="112" t="s">
        <v>3888</v>
      </c>
      <c r="BO396" s="112" t="s">
        <v>4365</v>
      </c>
      <c r="BP396" s="112" t="s">
        <v>4365</v>
      </c>
      <c r="BQ396" s="2"/>
      <c r="BR396" s="3"/>
      <c r="BS396" s="3"/>
      <c r="BT396" s="3"/>
      <c r="BU396" s="3"/>
    </row>
    <row r="397" spans="1:73" ht="15">
      <c r="A397" s="69" t="s">
        <v>610</v>
      </c>
      <c r="B397" s="70"/>
      <c r="C397" s="70"/>
      <c r="D397" s="71">
        <v>247.63458401305058</v>
      </c>
      <c r="E397" s="73"/>
      <c r="F397" s="103" t="s">
        <v>2207</v>
      </c>
      <c r="G397" s="70"/>
      <c r="H397" s="74" t="s">
        <v>1100</v>
      </c>
      <c r="I397" s="75"/>
      <c r="J397" s="75"/>
      <c r="K397" s="74" t="s">
        <v>1100</v>
      </c>
      <c r="L397" s="78">
        <v>37.411684003093114</v>
      </c>
      <c r="M397" s="79">
        <v>314.76519775390625</v>
      </c>
      <c r="N397" s="79">
        <v>6206.02685546875</v>
      </c>
      <c r="O397" s="80"/>
      <c r="P397" s="81"/>
      <c r="Q397" s="81"/>
      <c r="R397" s="89"/>
      <c r="S397" s="49">
        <v>1</v>
      </c>
      <c r="T397" s="49">
        <v>1</v>
      </c>
      <c r="U397" s="50">
        <v>0</v>
      </c>
      <c r="V397" s="50">
        <v>0</v>
      </c>
      <c r="W397" s="50">
        <v>0.002</v>
      </c>
      <c r="X397" s="50">
        <v>0.999999</v>
      </c>
      <c r="Y397" s="50">
        <v>0</v>
      </c>
      <c r="Z397" s="50" t="s">
        <v>2322</v>
      </c>
      <c r="AA397" s="76">
        <v>397</v>
      </c>
      <c r="AB397" s="76"/>
      <c r="AC397" s="77"/>
      <c r="AD397" s="83" t="s">
        <v>1824</v>
      </c>
      <c r="AE397" s="85" t="s">
        <v>1600</v>
      </c>
      <c r="AF397" s="83" t="s">
        <v>1100</v>
      </c>
      <c r="AG397" s="83" t="s">
        <v>716</v>
      </c>
      <c r="AH397" s="83"/>
      <c r="AI397" s="83" t="s">
        <v>2307</v>
      </c>
      <c r="AJ397" s="87">
        <v>43462.88900462963</v>
      </c>
      <c r="AK397" s="85" t="s">
        <v>2207</v>
      </c>
      <c r="AL397" s="85" t="s">
        <v>1600</v>
      </c>
      <c r="AM397" s="83">
        <v>308</v>
      </c>
      <c r="AN397" s="83">
        <v>16</v>
      </c>
      <c r="AO397" s="83">
        <v>104</v>
      </c>
      <c r="AP397" s="83"/>
      <c r="AQ397" s="83"/>
      <c r="AR397" s="83"/>
      <c r="AS397" s="83"/>
      <c r="AT397" s="83"/>
      <c r="AU397" s="83"/>
      <c r="AV397" s="83"/>
      <c r="AW397" s="83" t="str">
        <f>REPLACE(INDEX(GroupVertices[Group],MATCH(Vertices[[#This Row],[Vertex]],GroupVertices[Vertex],0)),1,1,"")</f>
        <v>1</v>
      </c>
      <c r="AX397" s="49">
        <v>0</v>
      </c>
      <c r="AY397" s="50">
        <v>0</v>
      </c>
      <c r="AZ397" s="49">
        <v>1</v>
      </c>
      <c r="BA397" s="50">
        <v>5.555555555555555</v>
      </c>
      <c r="BB397" s="49">
        <v>0</v>
      </c>
      <c r="BC397" s="50">
        <v>0</v>
      </c>
      <c r="BD397" s="49">
        <v>17</v>
      </c>
      <c r="BE397" s="50">
        <v>94.44444444444444</v>
      </c>
      <c r="BF397" s="49">
        <v>18</v>
      </c>
      <c r="BG397" s="49"/>
      <c r="BH397" s="49"/>
      <c r="BI397" s="49"/>
      <c r="BJ397" s="49"/>
      <c r="BK397" s="49"/>
      <c r="BL397" s="49"/>
      <c r="BM397" s="112" t="s">
        <v>3889</v>
      </c>
      <c r="BN397" s="112" t="s">
        <v>3889</v>
      </c>
      <c r="BO397" s="112" t="s">
        <v>4366</v>
      </c>
      <c r="BP397" s="112" t="s">
        <v>4366</v>
      </c>
      <c r="BQ397" s="2"/>
      <c r="BR397" s="3"/>
      <c r="BS397" s="3"/>
      <c r="BT397" s="3"/>
      <c r="BU397" s="3"/>
    </row>
    <row r="398" spans="1:73" ht="15">
      <c r="A398" s="69" t="s">
        <v>611</v>
      </c>
      <c r="B398" s="70"/>
      <c r="C398" s="70"/>
      <c r="D398" s="71">
        <v>241.92495921696573</v>
      </c>
      <c r="E398" s="73"/>
      <c r="F398" s="103" t="s">
        <v>2208</v>
      </c>
      <c r="G398" s="70"/>
      <c r="H398" s="74" t="s">
        <v>1101</v>
      </c>
      <c r="I398" s="75"/>
      <c r="J398" s="75"/>
      <c r="K398" s="74" t="s">
        <v>1101</v>
      </c>
      <c r="L398" s="78">
        <v>33.047269824640175</v>
      </c>
      <c r="M398" s="79">
        <v>7810.3408203125</v>
      </c>
      <c r="N398" s="79">
        <v>7171.248046875</v>
      </c>
      <c r="O398" s="80"/>
      <c r="P398" s="81"/>
      <c r="Q398" s="81"/>
      <c r="R398" s="89"/>
      <c r="S398" s="49">
        <v>1</v>
      </c>
      <c r="T398" s="49">
        <v>1</v>
      </c>
      <c r="U398" s="50">
        <v>0</v>
      </c>
      <c r="V398" s="50">
        <v>0</v>
      </c>
      <c r="W398" s="50">
        <v>0.002</v>
      </c>
      <c r="X398" s="50">
        <v>0.999999</v>
      </c>
      <c r="Y398" s="50">
        <v>0</v>
      </c>
      <c r="Z398" s="50" t="s">
        <v>2322</v>
      </c>
      <c r="AA398" s="76">
        <v>398</v>
      </c>
      <c r="AB398" s="76"/>
      <c r="AC398" s="77"/>
      <c r="AD398" s="83" t="s">
        <v>1824</v>
      </c>
      <c r="AE398" s="85" t="s">
        <v>1601</v>
      </c>
      <c r="AF398" s="83" t="s">
        <v>1101</v>
      </c>
      <c r="AG398" s="83" t="s">
        <v>716</v>
      </c>
      <c r="AH398" s="83"/>
      <c r="AI398" s="83" t="s">
        <v>2307</v>
      </c>
      <c r="AJ398" s="87">
        <v>43463.25</v>
      </c>
      <c r="AK398" s="85" t="s">
        <v>2208</v>
      </c>
      <c r="AL398" s="85" t="s">
        <v>1601</v>
      </c>
      <c r="AM398" s="83">
        <v>273</v>
      </c>
      <c r="AN398" s="83">
        <v>12</v>
      </c>
      <c r="AO398" s="83">
        <v>28</v>
      </c>
      <c r="AP398" s="83"/>
      <c r="AQ398" s="83"/>
      <c r="AR398" s="83"/>
      <c r="AS398" s="83"/>
      <c r="AT398" s="83"/>
      <c r="AU398" s="83"/>
      <c r="AV398" s="83"/>
      <c r="AW398" s="83" t="str">
        <f>REPLACE(INDEX(GroupVertices[Group],MATCH(Vertices[[#This Row],[Vertex]],GroupVertices[Vertex],0)),1,1,"")</f>
        <v>1</v>
      </c>
      <c r="AX398" s="49">
        <v>1</v>
      </c>
      <c r="AY398" s="50">
        <v>2.6315789473684212</v>
      </c>
      <c r="AZ398" s="49">
        <v>0</v>
      </c>
      <c r="BA398" s="50">
        <v>0</v>
      </c>
      <c r="BB398" s="49">
        <v>0</v>
      </c>
      <c r="BC398" s="50">
        <v>0</v>
      </c>
      <c r="BD398" s="49">
        <v>37</v>
      </c>
      <c r="BE398" s="50">
        <v>97.36842105263158</v>
      </c>
      <c r="BF398" s="49">
        <v>38</v>
      </c>
      <c r="BG398" s="49"/>
      <c r="BH398" s="49"/>
      <c r="BI398" s="49"/>
      <c r="BJ398" s="49"/>
      <c r="BK398" s="49" t="s">
        <v>3391</v>
      </c>
      <c r="BL398" s="49" t="s">
        <v>3391</v>
      </c>
      <c r="BM398" s="112" t="s">
        <v>3890</v>
      </c>
      <c r="BN398" s="112" t="s">
        <v>3890</v>
      </c>
      <c r="BO398" s="112" t="s">
        <v>4367</v>
      </c>
      <c r="BP398" s="112" t="s">
        <v>4367</v>
      </c>
      <c r="BQ398" s="2"/>
      <c r="BR398" s="3"/>
      <c r="BS398" s="3"/>
      <c r="BT398" s="3"/>
      <c r="BU398" s="3"/>
    </row>
    <row r="399" spans="1:73" ht="409.5">
      <c r="A399" s="69" t="s">
        <v>612</v>
      </c>
      <c r="B399" s="70"/>
      <c r="C399" s="70"/>
      <c r="D399" s="71">
        <v>228.71125611745515</v>
      </c>
      <c r="E399" s="73"/>
      <c r="F399" s="103" t="s">
        <v>2209</v>
      </c>
      <c r="G399" s="70"/>
      <c r="H399" s="51" t="s">
        <v>1102</v>
      </c>
      <c r="I399" s="75"/>
      <c r="J399" s="75"/>
      <c r="K399" s="51" t="s">
        <v>1102</v>
      </c>
      <c r="L399" s="78">
        <v>22.94676844022051</v>
      </c>
      <c r="M399" s="79">
        <v>1439.1015625</v>
      </c>
      <c r="N399" s="79">
        <v>8136.46875</v>
      </c>
      <c r="O399" s="80"/>
      <c r="P399" s="81"/>
      <c r="Q399" s="81"/>
      <c r="R399" s="89"/>
      <c r="S399" s="49">
        <v>1</v>
      </c>
      <c r="T399" s="49">
        <v>1</v>
      </c>
      <c r="U399" s="50">
        <v>0</v>
      </c>
      <c r="V399" s="50">
        <v>0</v>
      </c>
      <c r="W399" s="50">
        <v>0.002</v>
      </c>
      <c r="X399" s="50">
        <v>0.999999</v>
      </c>
      <c r="Y399" s="50">
        <v>0</v>
      </c>
      <c r="Z399" s="50" t="s">
        <v>2322</v>
      </c>
      <c r="AA399" s="76">
        <v>399</v>
      </c>
      <c r="AB399" s="76"/>
      <c r="AC399" s="77"/>
      <c r="AD399" s="83" t="s">
        <v>1824</v>
      </c>
      <c r="AE399" s="85" t="s">
        <v>1602</v>
      </c>
      <c r="AF399" s="83" t="s">
        <v>1102</v>
      </c>
      <c r="AG399" s="83" t="s">
        <v>716</v>
      </c>
      <c r="AH399" s="83"/>
      <c r="AI399" s="83" t="s">
        <v>2307</v>
      </c>
      <c r="AJ399" s="87">
        <v>43463.68309027778</v>
      </c>
      <c r="AK399" s="85" t="s">
        <v>2209</v>
      </c>
      <c r="AL399" s="85" t="s">
        <v>1602</v>
      </c>
      <c r="AM399" s="83">
        <v>192</v>
      </c>
      <c r="AN399" s="83">
        <v>58</v>
      </c>
      <c r="AO399" s="83">
        <v>147</v>
      </c>
      <c r="AP399" s="83"/>
      <c r="AQ399" s="83"/>
      <c r="AR399" s="83"/>
      <c r="AS399" s="83"/>
      <c r="AT399" s="83"/>
      <c r="AU399" s="83"/>
      <c r="AV399" s="83"/>
      <c r="AW399" s="83" t="str">
        <f>REPLACE(INDEX(GroupVertices[Group],MATCH(Vertices[[#This Row],[Vertex]],GroupVertices[Vertex],0)),1,1,"")</f>
        <v>1</v>
      </c>
      <c r="AX399" s="49">
        <v>1</v>
      </c>
      <c r="AY399" s="50">
        <v>4</v>
      </c>
      <c r="AZ399" s="49">
        <v>0</v>
      </c>
      <c r="BA399" s="50">
        <v>0</v>
      </c>
      <c r="BB399" s="49">
        <v>0</v>
      </c>
      <c r="BC399" s="50">
        <v>0</v>
      </c>
      <c r="BD399" s="49">
        <v>24</v>
      </c>
      <c r="BE399" s="50">
        <v>96</v>
      </c>
      <c r="BF399" s="49">
        <v>25</v>
      </c>
      <c r="BG399" s="49"/>
      <c r="BH399" s="49"/>
      <c r="BI399" s="49"/>
      <c r="BJ399" s="49"/>
      <c r="BK399" s="49"/>
      <c r="BL399" s="49"/>
      <c r="BM399" s="112" t="s">
        <v>3891</v>
      </c>
      <c r="BN399" s="112" t="s">
        <v>3891</v>
      </c>
      <c r="BO399" s="112" t="s">
        <v>4368</v>
      </c>
      <c r="BP399" s="112" t="s">
        <v>4368</v>
      </c>
      <c r="BQ399" s="2"/>
      <c r="BR399" s="3"/>
      <c r="BS399" s="3"/>
      <c r="BT399" s="3"/>
      <c r="BU399" s="3"/>
    </row>
    <row r="400" spans="1:73" ht="15">
      <c r="A400" s="69" t="s">
        <v>613</v>
      </c>
      <c r="B400" s="70"/>
      <c r="C400" s="70"/>
      <c r="D400" s="71">
        <v>418.92332789559543</v>
      </c>
      <c r="E400" s="73"/>
      <c r="F400" s="103" t="s">
        <v>2210</v>
      </c>
      <c r="G400" s="70"/>
      <c r="H400" s="74" t="s">
        <v>1103</v>
      </c>
      <c r="I400" s="75"/>
      <c r="J400" s="75"/>
      <c r="K400" s="74" t="s">
        <v>1103</v>
      </c>
      <c r="L400" s="78">
        <v>168.34410935668137</v>
      </c>
      <c r="M400" s="79">
        <v>8185.11962890625</v>
      </c>
      <c r="N400" s="79">
        <v>2345.14111328125</v>
      </c>
      <c r="O400" s="80"/>
      <c r="P400" s="81"/>
      <c r="Q400" s="81"/>
      <c r="R400" s="89"/>
      <c r="S400" s="49">
        <v>1</v>
      </c>
      <c r="T400" s="49">
        <v>1</v>
      </c>
      <c r="U400" s="50">
        <v>0</v>
      </c>
      <c r="V400" s="50">
        <v>0</v>
      </c>
      <c r="W400" s="50">
        <v>0.002</v>
      </c>
      <c r="X400" s="50">
        <v>0.999999</v>
      </c>
      <c r="Y400" s="50">
        <v>0</v>
      </c>
      <c r="Z400" s="50" t="s">
        <v>2322</v>
      </c>
      <c r="AA400" s="76">
        <v>400</v>
      </c>
      <c r="AB400" s="76"/>
      <c r="AC400" s="77"/>
      <c r="AD400" s="83" t="s">
        <v>1824</v>
      </c>
      <c r="AE400" s="85" t="s">
        <v>1603</v>
      </c>
      <c r="AF400" s="83" t="s">
        <v>1103</v>
      </c>
      <c r="AG400" s="83" t="s">
        <v>716</v>
      </c>
      <c r="AH400" s="83"/>
      <c r="AI400" s="83" t="s">
        <v>2307</v>
      </c>
      <c r="AJ400" s="87">
        <v>43463.896053240744</v>
      </c>
      <c r="AK400" s="85" t="s">
        <v>2210</v>
      </c>
      <c r="AL400" s="85" t="s">
        <v>1603</v>
      </c>
      <c r="AM400" s="83">
        <v>1358</v>
      </c>
      <c r="AN400" s="83">
        <v>26</v>
      </c>
      <c r="AO400" s="83">
        <v>263</v>
      </c>
      <c r="AP400" s="83"/>
      <c r="AQ400" s="83"/>
      <c r="AR400" s="83"/>
      <c r="AS400" s="83"/>
      <c r="AT400" s="83"/>
      <c r="AU400" s="83"/>
      <c r="AV400" s="83"/>
      <c r="AW400" s="83" t="str">
        <f>REPLACE(INDEX(GroupVertices[Group],MATCH(Vertices[[#This Row],[Vertex]],GroupVertices[Vertex],0)),1,1,"")</f>
        <v>1</v>
      </c>
      <c r="AX400" s="49">
        <v>0</v>
      </c>
      <c r="AY400" s="50">
        <v>0</v>
      </c>
      <c r="AZ400" s="49">
        <v>0</v>
      </c>
      <c r="BA400" s="50">
        <v>0</v>
      </c>
      <c r="BB400" s="49">
        <v>0</v>
      </c>
      <c r="BC400" s="50">
        <v>0</v>
      </c>
      <c r="BD400" s="49">
        <v>10</v>
      </c>
      <c r="BE400" s="50">
        <v>100</v>
      </c>
      <c r="BF400" s="49">
        <v>10</v>
      </c>
      <c r="BG400" s="49"/>
      <c r="BH400" s="49"/>
      <c r="BI400" s="49"/>
      <c r="BJ400" s="49"/>
      <c r="BK400" s="49"/>
      <c r="BL400" s="49"/>
      <c r="BM400" s="112" t="s">
        <v>3892</v>
      </c>
      <c r="BN400" s="112" t="s">
        <v>3892</v>
      </c>
      <c r="BO400" s="112" t="s">
        <v>4369</v>
      </c>
      <c r="BP400" s="112" t="s">
        <v>4369</v>
      </c>
      <c r="BQ400" s="2"/>
      <c r="BR400" s="3"/>
      <c r="BS400" s="3"/>
      <c r="BT400" s="3"/>
      <c r="BU400" s="3"/>
    </row>
    <row r="401" spans="1:73" ht="15">
      <c r="A401" s="69" t="s">
        <v>614</v>
      </c>
      <c r="B401" s="70"/>
      <c r="C401" s="70"/>
      <c r="D401" s="71">
        <v>223.8172920065253</v>
      </c>
      <c r="E401" s="73"/>
      <c r="F401" s="103" t="s">
        <v>2211</v>
      </c>
      <c r="G401" s="70"/>
      <c r="H401" s="74" t="s">
        <v>1104</v>
      </c>
      <c r="I401" s="75"/>
      <c r="J401" s="75"/>
      <c r="K401" s="74" t="s">
        <v>1104</v>
      </c>
      <c r="L401" s="78">
        <v>19.205842001546557</v>
      </c>
      <c r="M401" s="79">
        <v>1813.8802490234375</v>
      </c>
      <c r="N401" s="79">
        <v>8619.080078125</v>
      </c>
      <c r="O401" s="80"/>
      <c r="P401" s="81"/>
      <c r="Q401" s="81"/>
      <c r="R401" s="89"/>
      <c r="S401" s="49">
        <v>1</v>
      </c>
      <c r="T401" s="49">
        <v>1</v>
      </c>
      <c r="U401" s="50">
        <v>0</v>
      </c>
      <c r="V401" s="50">
        <v>0</v>
      </c>
      <c r="W401" s="50">
        <v>0.002</v>
      </c>
      <c r="X401" s="50">
        <v>0.999999</v>
      </c>
      <c r="Y401" s="50">
        <v>0</v>
      </c>
      <c r="Z401" s="50" t="s">
        <v>2322</v>
      </c>
      <c r="AA401" s="76">
        <v>401</v>
      </c>
      <c r="AB401" s="76"/>
      <c r="AC401" s="77"/>
      <c r="AD401" s="83" t="s">
        <v>1824</v>
      </c>
      <c r="AE401" s="85" t="s">
        <v>1604</v>
      </c>
      <c r="AF401" s="83" t="s">
        <v>1104</v>
      </c>
      <c r="AG401" s="83" t="s">
        <v>716</v>
      </c>
      <c r="AH401" s="83"/>
      <c r="AI401" s="83" t="s">
        <v>2307</v>
      </c>
      <c r="AJ401" s="87">
        <v>43464.07013888889</v>
      </c>
      <c r="AK401" s="85" t="s">
        <v>2211</v>
      </c>
      <c r="AL401" s="85" t="s">
        <v>1604</v>
      </c>
      <c r="AM401" s="83">
        <v>162</v>
      </c>
      <c r="AN401" s="83">
        <v>32</v>
      </c>
      <c r="AO401" s="83">
        <v>48</v>
      </c>
      <c r="AP401" s="83"/>
      <c r="AQ401" s="83"/>
      <c r="AR401" s="83"/>
      <c r="AS401" s="83"/>
      <c r="AT401" s="83"/>
      <c r="AU401" s="83"/>
      <c r="AV401" s="83"/>
      <c r="AW401" s="83" t="str">
        <f>REPLACE(INDEX(GroupVertices[Group],MATCH(Vertices[[#This Row],[Vertex]],GroupVertices[Vertex],0)),1,1,"")</f>
        <v>1</v>
      </c>
      <c r="AX401" s="49">
        <v>3</v>
      </c>
      <c r="AY401" s="50">
        <v>9.375</v>
      </c>
      <c r="AZ401" s="49">
        <v>0</v>
      </c>
      <c r="BA401" s="50">
        <v>0</v>
      </c>
      <c r="BB401" s="49">
        <v>0</v>
      </c>
      <c r="BC401" s="50">
        <v>0</v>
      </c>
      <c r="BD401" s="49">
        <v>29</v>
      </c>
      <c r="BE401" s="50">
        <v>90.625</v>
      </c>
      <c r="BF401" s="49">
        <v>32</v>
      </c>
      <c r="BG401" s="49"/>
      <c r="BH401" s="49"/>
      <c r="BI401" s="49"/>
      <c r="BJ401" s="49"/>
      <c r="BK401" s="49"/>
      <c r="BL401" s="49"/>
      <c r="BM401" s="112" t="s">
        <v>3893</v>
      </c>
      <c r="BN401" s="112" t="s">
        <v>3893</v>
      </c>
      <c r="BO401" s="112" t="s">
        <v>4370</v>
      </c>
      <c r="BP401" s="112" t="s">
        <v>4370</v>
      </c>
      <c r="BQ401" s="2"/>
      <c r="BR401" s="3"/>
      <c r="BS401" s="3"/>
      <c r="BT401" s="3"/>
      <c r="BU401" s="3"/>
    </row>
    <row r="402" spans="1:73" ht="390">
      <c r="A402" s="69" t="s">
        <v>615</v>
      </c>
      <c r="B402" s="70"/>
      <c r="C402" s="70"/>
      <c r="D402" s="71">
        <v>400.489396411093</v>
      </c>
      <c r="E402" s="73"/>
      <c r="F402" s="103" t="s">
        <v>2212</v>
      </c>
      <c r="G402" s="70"/>
      <c r="H402" s="51" t="s">
        <v>1105</v>
      </c>
      <c r="I402" s="75"/>
      <c r="J402" s="75"/>
      <c r="K402" s="51" t="s">
        <v>1105</v>
      </c>
      <c r="L402" s="78">
        <v>154.25328643767617</v>
      </c>
      <c r="M402" s="79">
        <v>5561.66845703125</v>
      </c>
      <c r="N402" s="79">
        <v>2345.14111328125</v>
      </c>
      <c r="O402" s="80"/>
      <c r="P402" s="81"/>
      <c r="Q402" s="81"/>
      <c r="R402" s="89"/>
      <c r="S402" s="49">
        <v>1</v>
      </c>
      <c r="T402" s="49">
        <v>1</v>
      </c>
      <c r="U402" s="50">
        <v>0</v>
      </c>
      <c r="V402" s="50">
        <v>0</v>
      </c>
      <c r="W402" s="50">
        <v>0.002</v>
      </c>
      <c r="X402" s="50">
        <v>0.999999</v>
      </c>
      <c r="Y402" s="50">
        <v>0</v>
      </c>
      <c r="Z402" s="50" t="s">
        <v>2322</v>
      </c>
      <c r="AA402" s="76">
        <v>402</v>
      </c>
      <c r="AB402" s="76"/>
      <c r="AC402" s="77"/>
      <c r="AD402" s="83" t="s">
        <v>1824</v>
      </c>
      <c r="AE402" s="85" t="s">
        <v>1605</v>
      </c>
      <c r="AF402" s="83" t="s">
        <v>1105</v>
      </c>
      <c r="AG402" s="83" t="s">
        <v>716</v>
      </c>
      <c r="AH402" s="83"/>
      <c r="AI402" s="83" t="s">
        <v>2307</v>
      </c>
      <c r="AJ402" s="87">
        <v>43464.59583333333</v>
      </c>
      <c r="AK402" s="85" t="s">
        <v>2212</v>
      </c>
      <c r="AL402" s="85" t="s">
        <v>1605</v>
      </c>
      <c r="AM402" s="83">
        <v>1245</v>
      </c>
      <c r="AN402" s="83">
        <v>25</v>
      </c>
      <c r="AO402" s="83">
        <v>527</v>
      </c>
      <c r="AP402" s="83"/>
      <c r="AQ402" s="83"/>
      <c r="AR402" s="83"/>
      <c r="AS402" s="83"/>
      <c r="AT402" s="83"/>
      <c r="AU402" s="83"/>
      <c r="AV402" s="83"/>
      <c r="AW402" s="83" t="str">
        <f>REPLACE(INDEX(GroupVertices[Group],MATCH(Vertices[[#This Row],[Vertex]],GroupVertices[Vertex],0)),1,1,"")</f>
        <v>1</v>
      </c>
      <c r="AX402" s="49">
        <v>1</v>
      </c>
      <c r="AY402" s="50">
        <v>4.166666666666667</v>
      </c>
      <c r="AZ402" s="49">
        <v>1</v>
      </c>
      <c r="BA402" s="50">
        <v>4.166666666666667</v>
      </c>
      <c r="BB402" s="49">
        <v>0</v>
      </c>
      <c r="BC402" s="50">
        <v>0</v>
      </c>
      <c r="BD402" s="49">
        <v>22</v>
      </c>
      <c r="BE402" s="50">
        <v>91.66666666666667</v>
      </c>
      <c r="BF402" s="49">
        <v>24</v>
      </c>
      <c r="BG402" s="49"/>
      <c r="BH402" s="49"/>
      <c r="BI402" s="49"/>
      <c r="BJ402" s="49"/>
      <c r="BK402" s="49"/>
      <c r="BL402" s="49"/>
      <c r="BM402" s="112" t="s">
        <v>3894</v>
      </c>
      <c r="BN402" s="112" t="s">
        <v>3894</v>
      </c>
      <c r="BO402" s="112" t="s">
        <v>4371</v>
      </c>
      <c r="BP402" s="112" t="s">
        <v>4371</v>
      </c>
      <c r="BQ402" s="2"/>
      <c r="BR402" s="3"/>
      <c r="BS402" s="3"/>
      <c r="BT402" s="3"/>
      <c r="BU402" s="3"/>
    </row>
    <row r="403" spans="1:73" ht="15">
      <c r="A403" s="69" t="s">
        <v>616</v>
      </c>
      <c r="B403" s="70"/>
      <c r="C403" s="70"/>
      <c r="D403" s="71">
        <v>682.5448613376835</v>
      </c>
      <c r="E403" s="73"/>
      <c r="F403" s="103" t="s">
        <v>2213</v>
      </c>
      <c r="G403" s="70"/>
      <c r="H403" s="74" t="s">
        <v>1106</v>
      </c>
      <c r="I403" s="75"/>
      <c r="J403" s="75"/>
      <c r="K403" s="74" t="s">
        <v>1106</v>
      </c>
      <c r="L403" s="78">
        <v>369.8553468532515</v>
      </c>
      <c r="M403" s="79">
        <v>2938.216552734375</v>
      </c>
      <c r="N403" s="79">
        <v>897.3087158203125</v>
      </c>
      <c r="O403" s="80"/>
      <c r="P403" s="81"/>
      <c r="Q403" s="81"/>
      <c r="R403" s="89"/>
      <c r="S403" s="49">
        <v>1</v>
      </c>
      <c r="T403" s="49">
        <v>1</v>
      </c>
      <c r="U403" s="50">
        <v>0</v>
      </c>
      <c r="V403" s="50">
        <v>0</v>
      </c>
      <c r="W403" s="50">
        <v>0.002</v>
      </c>
      <c r="X403" s="50">
        <v>0.999999</v>
      </c>
      <c r="Y403" s="50">
        <v>0</v>
      </c>
      <c r="Z403" s="50" t="s">
        <v>2322</v>
      </c>
      <c r="AA403" s="76">
        <v>403</v>
      </c>
      <c r="AB403" s="76"/>
      <c r="AC403" s="77"/>
      <c r="AD403" s="83" t="s">
        <v>1824</v>
      </c>
      <c r="AE403" s="85" t="s">
        <v>1606</v>
      </c>
      <c r="AF403" s="83" t="s">
        <v>1106</v>
      </c>
      <c r="AG403" s="83" t="s">
        <v>716</v>
      </c>
      <c r="AH403" s="83"/>
      <c r="AI403" s="83" t="s">
        <v>2307</v>
      </c>
      <c r="AJ403" s="87">
        <v>43464.875</v>
      </c>
      <c r="AK403" s="85" t="s">
        <v>2213</v>
      </c>
      <c r="AL403" s="85" t="s">
        <v>1606</v>
      </c>
      <c r="AM403" s="83">
        <v>2974</v>
      </c>
      <c r="AN403" s="83">
        <v>126</v>
      </c>
      <c r="AO403" s="83">
        <v>1039</v>
      </c>
      <c r="AP403" s="83"/>
      <c r="AQ403" s="83"/>
      <c r="AR403" s="83"/>
      <c r="AS403" s="83"/>
      <c r="AT403" s="83"/>
      <c r="AU403" s="83"/>
      <c r="AV403" s="83"/>
      <c r="AW403" s="83" t="str">
        <f>REPLACE(INDEX(GroupVertices[Group],MATCH(Vertices[[#This Row],[Vertex]],GroupVertices[Vertex],0)),1,1,"")</f>
        <v>1</v>
      </c>
      <c r="AX403" s="49">
        <v>1</v>
      </c>
      <c r="AY403" s="50">
        <v>25</v>
      </c>
      <c r="AZ403" s="49">
        <v>0</v>
      </c>
      <c r="BA403" s="50">
        <v>0</v>
      </c>
      <c r="BB403" s="49">
        <v>0</v>
      </c>
      <c r="BC403" s="50">
        <v>0</v>
      </c>
      <c r="BD403" s="49">
        <v>3</v>
      </c>
      <c r="BE403" s="50">
        <v>75</v>
      </c>
      <c r="BF403" s="49">
        <v>4</v>
      </c>
      <c r="BG403" s="49"/>
      <c r="BH403" s="49"/>
      <c r="BI403" s="49"/>
      <c r="BJ403" s="49"/>
      <c r="BK403" s="49"/>
      <c r="BL403" s="49"/>
      <c r="BM403" s="112" t="s">
        <v>3895</v>
      </c>
      <c r="BN403" s="112" t="s">
        <v>3895</v>
      </c>
      <c r="BO403" s="112" t="s">
        <v>4372</v>
      </c>
      <c r="BP403" s="112" t="s">
        <v>4372</v>
      </c>
      <c r="BQ403" s="2"/>
      <c r="BR403" s="3"/>
      <c r="BS403" s="3"/>
      <c r="BT403" s="3"/>
      <c r="BU403" s="3"/>
    </row>
    <row r="404" spans="1:73" ht="15">
      <c r="A404" s="69" t="s">
        <v>617</v>
      </c>
      <c r="B404" s="70"/>
      <c r="C404" s="70"/>
      <c r="D404" s="71">
        <v>370.9624796084829</v>
      </c>
      <c r="E404" s="73"/>
      <c r="F404" s="103" t="s">
        <v>2214</v>
      </c>
      <c r="G404" s="70"/>
      <c r="H404" s="74" t="s">
        <v>1107</v>
      </c>
      <c r="I404" s="75"/>
      <c r="J404" s="75"/>
      <c r="K404" s="74" t="s">
        <v>1107</v>
      </c>
      <c r="L404" s="78">
        <v>131.68303025767668</v>
      </c>
      <c r="M404" s="79">
        <v>9684.234375</v>
      </c>
      <c r="N404" s="79">
        <v>2827.751953125</v>
      </c>
      <c r="O404" s="80"/>
      <c r="P404" s="81"/>
      <c r="Q404" s="81"/>
      <c r="R404" s="89"/>
      <c r="S404" s="49">
        <v>1</v>
      </c>
      <c r="T404" s="49">
        <v>1</v>
      </c>
      <c r="U404" s="50">
        <v>0</v>
      </c>
      <c r="V404" s="50">
        <v>0</v>
      </c>
      <c r="W404" s="50">
        <v>0.002</v>
      </c>
      <c r="X404" s="50">
        <v>0.999999</v>
      </c>
      <c r="Y404" s="50">
        <v>0</v>
      </c>
      <c r="Z404" s="50" t="s">
        <v>2322</v>
      </c>
      <c r="AA404" s="76">
        <v>404</v>
      </c>
      <c r="AB404" s="76"/>
      <c r="AC404" s="77"/>
      <c r="AD404" s="83" t="s">
        <v>1824</v>
      </c>
      <c r="AE404" s="85" t="s">
        <v>1607</v>
      </c>
      <c r="AF404" s="83" t="s">
        <v>1107</v>
      </c>
      <c r="AG404" s="83" t="s">
        <v>716</v>
      </c>
      <c r="AH404" s="83"/>
      <c r="AI404" s="83" t="s">
        <v>2307</v>
      </c>
      <c r="AJ404" s="87">
        <v>43465.10833333333</v>
      </c>
      <c r="AK404" s="85" t="s">
        <v>2214</v>
      </c>
      <c r="AL404" s="85" t="s">
        <v>1607</v>
      </c>
      <c r="AM404" s="83">
        <v>1064</v>
      </c>
      <c r="AN404" s="83">
        <v>11</v>
      </c>
      <c r="AO404" s="83">
        <v>563</v>
      </c>
      <c r="AP404" s="83"/>
      <c r="AQ404" s="83"/>
      <c r="AR404" s="83"/>
      <c r="AS404" s="83"/>
      <c r="AT404" s="83"/>
      <c r="AU404" s="83"/>
      <c r="AV404" s="83"/>
      <c r="AW404" s="83" t="str">
        <f>REPLACE(INDEX(GroupVertices[Group],MATCH(Vertices[[#This Row],[Vertex]],GroupVertices[Vertex],0)),1,1,"")</f>
        <v>1</v>
      </c>
      <c r="AX404" s="49">
        <v>0</v>
      </c>
      <c r="AY404" s="50">
        <v>0</v>
      </c>
      <c r="AZ404" s="49">
        <v>0</v>
      </c>
      <c r="BA404" s="50">
        <v>0</v>
      </c>
      <c r="BB404" s="49">
        <v>0</v>
      </c>
      <c r="BC404" s="50">
        <v>0</v>
      </c>
      <c r="BD404" s="49">
        <v>17</v>
      </c>
      <c r="BE404" s="50">
        <v>100</v>
      </c>
      <c r="BF404" s="49">
        <v>17</v>
      </c>
      <c r="BG404" s="49"/>
      <c r="BH404" s="49"/>
      <c r="BI404" s="49"/>
      <c r="BJ404" s="49"/>
      <c r="BK404" s="49"/>
      <c r="BL404" s="49"/>
      <c r="BM404" s="112" t="s">
        <v>3896</v>
      </c>
      <c r="BN404" s="112" t="s">
        <v>3896</v>
      </c>
      <c r="BO404" s="112" t="s">
        <v>4373</v>
      </c>
      <c r="BP404" s="112" t="s">
        <v>4373</v>
      </c>
      <c r="BQ404" s="2"/>
      <c r="BR404" s="3"/>
      <c r="BS404" s="3"/>
      <c r="BT404" s="3"/>
      <c r="BU404" s="3"/>
    </row>
    <row r="405" spans="1:73" ht="409.5">
      <c r="A405" s="69" t="s">
        <v>618</v>
      </c>
      <c r="B405" s="70"/>
      <c r="C405" s="70"/>
      <c r="D405" s="71">
        <v>294.45350734094615</v>
      </c>
      <c r="E405" s="73"/>
      <c r="F405" s="103" t="s">
        <v>1864</v>
      </c>
      <c r="G405" s="70"/>
      <c r="H405" s="51" t="s">
        <v>1108</v>
      </c>
      <c r="I405" s="75"/>
      <c r="J405" s="75"/>
      <c r="K405" s="51" t="s">
        <v>1108</v>
      </c>
      <c r="L405" s="78">
        <v>73.19988026640725</v>
      </c>
      <c r="M405" s="79">
        <v>7810.3408203125</v>
      </c>
      <c r="N405" s="79">
        <v>4275.583984375</v>
      </c>
      <c r="O405" s="80"/>
      <c r="P405" s="81"/>
      <c r="Q405" s="81"/>
      <c r="R405" s="89"/>
      <c r="S405" s="49">
        <v>1</v>
      </c>
      <c r="T405" s="49">
        <v>1</v>
      </c>
      <c r="U405" s="50">
        <v>0</v>
      </c>
      <c r="V405" s="50">
        <v>0</v>
      </c>
      <c r="W405" s="50">
        <v>0.002</v>
      </c>
      <c r="X405" s="50">
        <v>0.999999</v>
      </c>
      <c r="Y405" s="50">
        <v>0</v>
      </c>
      <c r="Z405" s="50" t="s">
        <v>2322</v>
      </c>
      <c r="AA405" s="76">
        <v>405</v>
      </c>
      <c r="AB405" s="76"/>
      <c r="AC405" s="77"/>
      <c r="AD405" s="83" t="s">
        <v>1824</v>
      </c>
      <c r="AE405" s="85" t="s">
        <v>1608</v>
      </c>
      <c r="AF405" s="83" t="s">
        <v>1108</v>
      </c>
      <c r="AG405" s="83" t="s">
        <v>716</v>
      </c>
      <c r="AH405" s="83"/>
      <c r="AI405" s="83" t="s">
        <v>2307</v>
      </c>
      <c r="AJ405" s="87">
        <v>43465.47730324074</v>
      </c>
      <c r="AK405" s="85" t="s">
        <v>1864</v>
      </c>
      <c r="AL405" s="85" t="s">
        <v>1608</v>
      </c>
      <c r="AM405" s="83">
        <v>595</v>
      </c>
      <c r="AN405" s="83">
        <v>35</v>
      </c>
      <c r="AO405" s="83">
        <v>220</v>
      </c>
      <c r="AP405" s="83"/>
      <c r="AQ405" s="83"/>
      <c r="AR405" s="83"/>
      <c r="AS405" s="83"/>
      <c r="AT405" s="83"/>
      <c r="AU405" s="83"/>
      <c r="AV405" s="83"/>
      <c r="AW405" s="83" t="str">
        <f>REPLACE(INDEX(GroupVertices[Group],MATCH(Vertices[[#This Row],[Vertex]],GroupVertices[Vertex],0)),1,1,"")</f>
        <v>1</v>
      </c>
      <c r="AX405" s="49">
        <v>2</v>
      </c>
      <c r="AY405" s="50">
        <v>4.761904761904762</v>
      </c>
      <c r="AZ405" s="49">
        <v>0</v>
      </c>
      <c r="BA405" s="50">
        <v>0</v>
      </c>
      <c r="BB405" s="49">
        <v>0</v>
      </c>
      <c r="BC405" s="50">
        <v>0</v>
      </c>
      <c r="BD405" s="49">
        <v>40</v>
      </c>
      <c r="BE405" s="50">
        <v>95.23809523809524</v>
      </c>
      <c r="BF405" s="49">
        <v>42</v>
      </c>
      <c r="BG405" s="49"/>
      <c r="BH405" s="49"/>
      <c r="BI405" s="49"/>
      <c r="BJ405" s="49"/>
      <c r="BK405" s="49"/>
      <c r="BL405" s="49"/>
      <c r="BM405" s="112" t="s">
        <v>3897</v>
      </c>
      <c r="BN405" s="112" t="s">
        <v>3897</v>
      </c>
      <c r="BO405" s="112" t="s">
        <v>4374</v>
      </c>
      <c r="BP405" s="112" t="s">
        <v>4374</v>
      </c>
      <c r="BQ405" s="2"/>
      <c r="BR405" s="3"/>
      <c r="BS405" s="3"/>
      <c r="BT405" s="3"/>
      <c r="BU405" s="3"/>
    </row>
    <row r="406" spans="1:73" ht="15">
      <c r="A406" s="69" t="s">
        <v>619</v>
      </c>
      <c r="B406" s="70"/>
      <c r="C406" s="70"/>
      <c r="D406" s="71">
        <v>686.9494290375204</v>
      </c>
      <c r="E406" s="73"/>
      <c r="F406" s="103" t="s">
        <v>2215</v>
      </c>
      <c r="G406" s="70"/>
      <c r="H406" s="74" t="s">
        <v>1109</v>
      </c>
      <c r="I406" s="75"/>
      <c r="J406" s="75"/>
      <c r="K406" s="74" t="s">
        <v>1109</v>
      </c>
      <c r="L406" s="78">
        <v>373.22218064805804</v>
      </c>
      <c r="M406" s="79">
        <v>3312.99560546875</v>
      </c>
      <c r="N406" s="79">
        <v>897.3087158203125</v>
      </c>
      <c r="O406" s="80"/>
      <c r="P406" s="81"/>
      <c r="Q406" s="81"/>
      <c r="R406" s="89"/>
      <c r="S406" s="49">
        <v>1</v>
      </c>
      <c r="T406" s="49">
        <v>1</v>
      </c>
      <c r="U406" s="50">
        <v>0</v>
      </c>
      <c r="V406" s="50">
        <v>0</v>
      </c>
      <c r="W406" s="50">
        <v>0.002</v>
      </c>
      <c r="X406" s="50">
        <v>0.999999</v>
      </c>
      <c r="Y406" s="50">
        <v>0</v>
      </c>
      <c r="Z406" s="50" t="s">
        <v>2322</v>
      </c>
      <c r="AA406" s="76">
        <v>406</v>
      </c>
      <c r="AB406" s="76"/>
      <c r="AC406" s="77"/>
      <c r="AD406" s="83" t="s">
        <v>1824</v>
      </c>
      <c r="AE406" s="85" t="s">
        <v>1609</v>
      </c>
      <c r="AF406" s="83" t="s">
        <v>1109</v>
      </c>
      <c r="AG406" s="83" t="s">
        <v>716</v>
      </c>
      <c r="AH406" s="83"/>
      <c r="AI406" s="83" t="s">
        <v>2307</v>
      </c>
      <c r="AJ406" s="87">
        <v>43465.958333333336</v>
      </c>
      <c r="AK406" s="85" t="s">
        <v>2215</v>
      </c>
      <c r="AL406" s="85" t="s">
        <v>1609</v>
      </c>
      <c r="AM406" s="83">
        <v>3001</v>
      </c>
      <c r="AN406" s="83">
        <v>66</v>
      </c>
      <c r="AO406" s="83">
        <v>784</v>
      </c>
      <c r="AP406" s="83"/>
      <c r="AQ406" s="83"/>
      <c r="AR406" s="83"/>
      <c r="AS406" s="83"/>
      <c r="AT406" s="83"/>
      <c r="AU406" s="83"/>
      <c r="AV406" s="83"/>
      <c r="AW406" s="83" t="str">
        <f>REPLACE(INDEX(GroupVertices[Group],MATCH(Vertices[[#This Row],[Vertex]],GroupVertices[Vertex],0)),1,1,"")</f>
        <v>1</v>
      </c>
      <c r="AX406" s="49">
        <v>2</v>
      </c>
      <c r="AY406" s="50">
        <v>66.66666666666667</v>
      </c>
      <c r="AZ406" s="49">
        <v>0</v>
      </c>
      <c r="BA406" s="50">
        <v>0</v>
      </c>
      <c r="BB406" s="49">
        <v>0</v>
      </c>
      <c r="BC406" s="50">
        <v>0</v>
      </c>
      <c r="BD406" s="49">
        <v>1</v>
      </c>
      <c r="BE406" s="50">
        <v>33.333333333333336</v>
      </c>
      <c r="BF406" s="49">
        <v>3</v>
      </c>
      <c r="BG406" s="49"/>
      <c r="BH406" s="49"/>
      <c r="BI406" s="49"/>
      <c r="BJ406" s="49"/>
      <c r="BK406" s="49"/>
      <c r="BL406" s="49"/>
      <c r="BM406" s="112" t="s">
        <v>3898</v>
      </c>
      <c r="BN406" s="112" t="s">
        <v>3898</v>
      </c>
      <c r="BO406" s="112" t="s">
        <v>4375</v>
      </c>
      <c r="BP406" s="112" t="s">
        <v>4375</v>
      </c>
      <c r="BQ406" s="2"/>
      <c r="BR406" s="3"/>
      <c r="BS406" s="3"/>
      <c r="BT406" s="3"/>
      <c r="BU406" s="3"/>
    </row>
    <row r="407" spans="1:73" ht="15">
      <c r="A407" s="69" t="s">
        <v>620</v>
      </c>
      <c r="B407" s="70"/>
      <c r="C407" s="70"/>
      <c r="D407" s="71">
        <v>396.5742251223491</v>
      </c>
      <c r="E407" s="73"/>
      <c r="F407" s="103" t="s">
        <v>2216</v>
      </c>
      <c r="G407" s="70"/>
      <c r="H407" s="74" t="s">
        <v>1110</v>
      </c>
      <c r="I407" s="75"/>
      <c r="J407" s="75"/>
      <c r="K407" s="74" t="s">
        <v>1110</v>
      </c>
      <c r="L407" s="78">
        <v>151.260545286737</v>
      </c>
      <c r="M407" s="79">
        <v>4437.33154296875</v>
      </c>
      <c r="N407" s="79">
        <v>2345.14111328125</v>
      </c>
      <c r="O407" s="80"/>
      <c r="P407" s="81"/>
      <c r="Q407" s="81"/>
      <c r="R407" s="89"/>
      <c r="S407" s="49">
        <v>1</v>
      </c>
      <c r="T407" s="49">
        <v>1</v>
      </c>
      <c r="U407" s="50">
        <v>0</v>
      </c>
      <c r="V407" s="50">
        <v>0</v>
      </c>
      <c r="W407" s="50">
        <v>0.002</v>
      </c>
      <c r="X407" s="50">
        <v>0.999999</v>
      </c>
      <c r="Y407" s="50">
        <v>0</v>
      </c>
      <c r="Z407" s="50" t="s">
        <v>2322</v>
      </c>
      <c r="AA407" s="76">
        <v>407</v>
      </c>
      <c r="AB407" s="76"/>
      <c r="AC407" s="77"/>
      <c r="AD407" s="83" t="s">
        <v>1824</v>
      </c>
      <c r="AE407" s="85" t="s">
        <v>1610</v>
      </c>
      <c r="AF407" s="83" t="s">
        <v>1110</v>
      </c>
      <c r="AG407" s="83" t="s">
        <v>716</v>
      </c>
      <c r="AH407" s="83"/>
      <c r="AI407" s="83" t="s">
        <v>2307</v>
      </c>
      <c r="AJ407" s="87">
        <v>43466.270833333336</v>
      </c>
      <c r="AK407" s="85" t="s">
        <v>2216</v>
      </c>
      <c r="AL407" s="85" t="s">
        <v>1610</v>
      </c>
      <c r="AM407" s="83">
        <v>1221</v>
      </c>
      <c r="AN407" s="83">
        <v>47</v>
      </c>
      <c r="AO407" s="83">
        <v>229</v>
      </c>
      <c r="AP407" s="83"/>
      <c r="AQ407" s="83"/>
      <c r="AR407" s="83"/>
      <c r="AS407" s="83"/>
      <c r="AT407" s="83"/>
      <c r="AU407" s="83"/>
      <c r="AV407" s="83"/>
      <c r="AW407" s="83" t="str">
        <f>REPLACE(INDEX(GroupVertices[Group],MATCH(Vertices[[#This Row],[Vertex]],GroupVertices[Vertex],0)),1,1,"")</f>
        <v>1</v>
      </c>
      <c r="AX407" s="49">
        <v>0</v>
      </c>
      <c r="AY407" s="50">
        <v>0</v>
      </c>
      <c r="AZ407" s="49">
        <v>0</v>
      </c>
      <c r="BA407" s="50">
        <v>0</v>
      </c>
      <c r="BB407" s="49">
        <v>0</v>
      </c>
      <c r="BC407" s="50">
        <v>0</v>
      </c>
      <c r="BD407" s="49">
        <v>15</v>
      </c>
      <c r="BE407" s="50">
        <v>100</v>
      </c>
      <c r="BF407" s="49">
        <v>15</v>
      </c>
      <c r="BG407" s="49"/>
      <c r="BH407" s="49"/>
      <c r="BI407" s="49"/>
      <c r="BJ407" s="49"/>
      <c r="BK407" s="49"/>
      <c r="BL407" s="49"/>
      <c r="BM407" s="112" t="s">
        <v>3899</v>
      </c>
      <c r="BN407" s="112" t="s">
        <v>3899</v>
      </c>
      <c r="BO407" s="112" t="s">
        <v>4376</v>
      </c>
      <c r="BP407" s="112" t="s">
        <v>4376</v>
      </c>
      <c r="BQ407" s="2"/>
      <c r="BR407" s="3"/>
      <c r="BS407" s="3"/>
      <c r="BT407" s="3"/>
      <c r="BU407" s="3"/>
    </row>
    <row r="408" spans="1:73" ht="165">
      <c r="A408" s="69" t="s">
        <v>621</v>
      </c>
      <c r="B408" s="70"/>
      <c r="C408" s="70"/>
      <c r="D408" s="71">
        <v>638.4991843393149</v>
      </c>
      <c r="E408" s="73"/>
      <c r="F408" s="103" t="s">
        <v>2217</v>
      </c>
      <c r="G408" s="70"/>
      <c r="H408" s="51" t="s">
        <v>1111</v>
      </c>
      <c r="I408" s="75"/>
      <c r="J408" s="75"/>
      <c r="K408" s="51" t="s">
        <v>1111</v>
      </c>
      <c r="L408" s="78">
        <v>336.18700890518596</v>
      </c>
      <c r="M408" s="79">
        <v>1064.32275390625</v>
      </c>
      <c r="N408" s="79">
        <v>897.3087158203125</v>
      </c>
      <c r="O408" s="80"/>
      <c r="P408" s="81"/>
      <c r="Q408" s="81"/>
      <c r="R408" s="89"/>
      <c r="S408" s="49">
        <v>1</v>
      </c>
      <c r="T408" s="49">
        <v>1</v>
      </c>
      <c r="U408" s="50">
        <v>0</v>
      </c>
      <c r="V408" s="50">
        <v>0</v>
      </c>
      <c r="W408" s="50">
        <v>0.002</v>
      </c>
      <c r="X408" s="50">
        <v>0.999999</v>
      </c>
      <c r="Y408" s="50">
        <v>0</v>
      </c>
      <c r="Z408" s="50" t="s">
        <v>2322</v>
      </c>
      <c r="AA408" s="76">
        <v>408</v>
      </c>
      <c r="AB408" s="76"/>
      <c r="AC408" s="77"/>
      <c r="AD408" s="83" t="s">
        <v>1824</v>
      </c>
      <c r="AE408" s="85" t="s">
        <v>1611</v>
      </c>
      <c r="AF408" s="83" t="s">
        <v>1111</v>
      </c>
      <c r="AG408" s="83" t="s">
        <v>716</v>
      </c>
      <c r="AH408" s="83"/>
      <c r="AI408" s="83" t="s">
        <v>2307</v>
      </c>
      <c r="AJ408" s="87">
        <v>43466.888969907406</v>
      </c>
      <c r="AK408" s="85" t="s">
        <v>2217</v>
      </c>
      <c r="AL408" s="85" t="s">
        <v>1611</v>
      </c>
      <c r="AM408" s="83">
        <v>2704</v>
      </c>
      <c r="AN408" s="83">
        <v>27</v>
      </c>
      <c r="AO408" s="83">
        <v>1417</v>
      </c>
      <c r="AP408" s="83"/>
      <c r="AQ408" s="83"/>
      <c r="AR408" s="83"/>
      <c r="AS408" s="83"/>
      <c r="AT408" s="83"/>
      <c r="AU408" s="83"/>
      <c r="AV408" s="83"/>
      <c r="AW408" s="83" t="str">
        <f>REPLACE(INDEX(GroupVertices[Group],MATCH(Vertices[[#This Row],[Vertex]],GroupVertices[Vertex],0)),1,1,"")</f>
        <v>1</v>
      </c>
      <c r="AX408" s="49">
        <v>2</v>
      </c>
      <c r="AY408" s="50">
        <v>15.384615384615385</v>
      </c>
      <c r="AZ408" s="49">
        <v>1</v>
      </c>
      <c r="BA408" s="50">
        <v>7.6923076923076925</v>
      </c>
      <c r="BB408" s="49">
        <v>0</v>
      </c>
      <c r="BC408" s="50">
        <v>0</v>
      </c>
      <c r="BD408" s="49">
        <v>10</v>
      </c>
      <c r="BE408" s="50">
        <v>76.92307692307692</v>
      </c>
      <c r="BF408" s="49">
        <v>13</v>
      </c>
      <c r="BG408" s="49"/>
      <c r="BH408" s="49"/>
      <c r="BI408" s="49"/>
      <c r="BJ408" s="49"/>
      <c r="BK408" s="49"/>
      <c r="BL408" s="49"/>
      <c r="BM408" s="112" t="s">
        <v>3900</v>
      </c>
      <c r="BN408" s="112" t="s">
        <v>3900</v>
      </c>
      <c r="BO408" s="112" t="s">
        <v>4377</v>
      </c>
      <c r="BP408" s="112" t="s">
        <v>4377</v>
      </c>
      <c r="BQ408" s="2"/>
      <c r="BR408" s="3"/>
      <c r="BS408" s="3"/>
      <c r="BT408" s="3"/>
      <c r="BU408" s="3"/>
    </row>
    <row r="409" spans="1:73" ht="15">
      <c r="A409" s="69" t="s">
        <v>622</v>
      </c>
      <c r="B409" s="70"/>
      <c r="C409" s="70"/>
      <c r="D409" s="71">
        <v>246.3295269168026</v>
      </c>
      <c r="E409" s="73"/>
      <c r="F409" s="103" t="s">
        <v>2218</v>
      </c>
      <c r="G409" s="70"/>
      <c r="H409" s="74" t="s">
        <v>1112</v>
      </c>
      <c r="I409" s="75"/>
      <c r="J409" s="75"/>
      <c r="K409" s="74" t="s">
        <v>1112</v>
      </c>
      <c r="L409" s="78">
        <v>36.41410361944673</v>
      </c>
      <c r="M409" s="79">
        <v>8185.11962890625</v>
      </c>
      <c r="N409" s="79">
        <v>6688.63720703125</v>
      </c>
      <c r="O409" s="80"/>
      <c r="P409" s="81"/>
      <c r="Q409" s="81"/>
      <c r="R409" s="89"/>
      <c r="S409" s="49">
        <v>1</v>
      </c>
      <c r="T409" s="49">
        <v>1</v>
      </c>
      <c r="U409" s="50">
        <v>0</v>
      </c>
      <c r="V409" s="50">
        <v>0</v>
      </c>
      <c r="W409" s="50">
        <v>0.002</v>
      </c>
      <c r="X409" s="50">
        <v>0.999999</v>
      </c>
      <c r="Y409" s="50">
        <v>0</v>
      </c>
      <c r="Z409" s="50" t="s">
        <v>2322</v>
      </c>
      <c r="AA409" s="76">
        <v>409</v>
      </c>
      <c r="AB409" s="76"/>
      <c r="AC409" s="77"/>
      <c r="AD409" s="83" t="s">
        <v>1824</v>
      </c>
      <c r="AE409" s="85" t="s">
        <v>1612</v>
      </c>
      <c r="AF409" s="83" t="s">
        <v>1112</v>
      </c>
      <c r="AG409" s="83" t="s">
        <v>716</v>
      </c>
      <c r="AH409" s="83"/>
      <c r="AI409" s="83" t="s">
        <v>2307</v>
      </c>
      <c r="AJ409" s="87">
        <v>43467.083333333336</v>
      </c>
      <c r="AK409" s="85" t="s">
        <v>2218</v>
      </c>
      <c r="AL409" s="85" t="s">
        <v>1612</v>
      </c>
      <c r="AM409" s="83">
        <v>300</v>
      </c>
      <c r="AN409" s="83">
        <v>63</v>
      </c>
      <c r="AO409" s="83">
        <v>88</v>
      </c>
      <c r="AP409" s="83"/>
      <c r="AQ409" s="83"/>
      <c r="AR409" s="83"/>
      <c r="AS409" s="83"/>
      <c r="AT409" s="83"/>
      <c r="AU409" s="83"/>
      <c r="AV409" s="83"/>
      <c r="AW409" s="83" t="str">
        <f>REPLACE(INDEX(GroupVertices[Group],MATCH(Vertices[[#This Row],[Vertex]],GroupVertices[Vertex],0)),1,1,"")</f>
        <v>1</v>
      </c>
      <c r="AX409" s="49">
        <v>1</v>
      </c>
      <c r="AY409" s="50">
        <v>4.545454545454546</v>
      </c>
      <c r="AZ409" s="49">
        <v>0</v>
      </c>
      <c r="BA409" s="50">
        <v>0</v>
      </c>
      <c r="BB409" s="49">
        <v>0</v>
      </c>
      <c r="BC409" s="50">
        <v>0</v>
      </c>
      <c r="BD409" s="49">
        <v>21</v>
      </c>
      <c r="BE409" s="50">
        <v>95.45454545454545</v>
      </c>
      <c r="BF409" s="49">
        <v>22</v>
      </c>
      <c r="BG409" s="49"/>
      <c r="BH409" s="49"/>
      <c r="BI409" s="49"/>
      <c r="BJ409" s="49"/>
      <c r="BK409" s="49"/>
      <c r="BL409" s="49"/>
      <c r="BM409" s="112" t="s">
        <v>3901</v>
      </c>
      <c r="BN409" s="112" t="s">
        <v>3901</v>
      </c>
      <c r="BO409" s="112" t="s">
        <v>4378</v>
      </c>
      <c r="BP409" s="112" t="s">
        <v>4378</v>
      </c>
      <c r="BQ409" s="2"/>
      <c r="BR409" s="3"/>
      <c r="BS409" s="3"/>
      <c r="BT409" s="3"/>
      <c r="BU409" s="3"/>
    </row>
    <row r="410" spans="1:73" ht="15">
      <c r="A410" s="69" t="s">
        <v>623</v>
      </c>
      <c r="B410" s="70"/>
      <c r="C410" s="70"/>
      <c r="D410" s="71">
        <v>279.44535073409463</v>
      </c>
      <c r="E410" s="73"/>
      <c r="F410" s="103" t="s">
        <v>2219</v>
      </c>
      <c r="G410" s="70"/>
      <c r="H410" s="74" t="s">
        <v>1113</v>
      </c>
      <c r="I410" s="75"/>
      <c r="J410" s="75"/>
      <c r="K410" s="74" t="s">
        <v>1113</v>
      </c>
      <c r="L410" s="78">
        <v>61.7277058544738</v>
      </c>
      <c r="M410" s="79">
        <v>5561.66845703125</v>
      </c>
      <c r="N410" s="79">
        <v>4758.1943359375</v>
      </c>
      <c r="O410" s="80"/>
      <c r="P410" s="81"/>
      <c r="Q410" s="81"/>
      <c r="R410" s="89"/>
      <c r="S410" s="49">
        <v>1</v>
      </c>
      <c r="T410" s="49">
        <v>1</v>
      </c>
      <c r="U410" s="50">
        <v>0</v>
      </c>
      <c r="V410" s="50">
        <v>0</v>
      </c>
      <c r="W410" s="50">
        <v>0.002</v>
      </c>
      <c r="X410" s="50">
        <v>0.999999</v>
      </c>
      <c r="Y410" s="50">
        <v>0</v>
      </c>
      <c r="Z410" s="50" t="s">
        <v>2322</v>
      </c>
      <c r="AA410" s="76">
        <v>410</v>
      </c>
      <c r="AB410" s="76"/>
      <c r="AC410" s="77"/>
      <c r="AD410" s="83" t="s">
        <v>1824</v>
      </c>
      <c r="AE410" s="85" t="s">
        <v>1613</v>
      </c>
      <c r="AF410" s="83" t="s">
        <v>1113</v>
      </c>
      <c r="AG410" s="83" t="s">
        <v>716</v>
      </c>
      <c r="AH410" s="83"/>
      <c r="AI410" s="83" t="s">
        <v>2307</v>
      </c>
      <c r="AJ410" s="87">
        <v>43467.489583333336</v>
      </c>
      <c r="AK410" s="85" t="s">
        <v>2219</v>
      </c>
      <c r="AL410" s="85" t="s">
        <v>1613</v>
      </c>
      <c r="AM410" s="83">
        <v>503</v>
      </c>
      <c r="AN410" s="83">
        <v>108</v>
      </c>
      <c r="AO410" s="83">
        <v>229</v>
      </c>
      <c r="AP410" s="83"/>
      <c r="AQ410" s="83"/>
      <c r="AR410" s="83"/>
      <c r="AS410" s="83"/>
      <c r="AT410" s="83"/>
      <c r="AU410" s="83"/>
      <c r="AV410" s="83"/>
      <c r="AW410" s="83" t="str">
        <f>REPLACE(INDEX(GroupVertices[Group],MATCH(Vertices[[#This Row],[Vertex]],GroupVertices[Vertex],0)),1,1,"")</f>
        <v>1</v>
      </c>
      <c r="AX410" s="49">
        <v>0</v>
      </c>
      <c r="AY410" s="50">
        <v>0</v>
      </c>
      <c r="AZ410" s="49">
        <v>0</v>
      </c>
      <c r="BA410" s="50">
        <v>0</v>
      </c>
      <c r="BB410" s="49">
        <v>0</v>
      </c>
      <c r="BC410" s="50">
        <v>0</v>
      </c>
      <c r="BD410" s="49">
        <v>5</v>
      </c>
      <c r="BE410" s="50">
        <v>100</v>
      </c>
      <c r="BF410" s="49">
        <v>5</v>
      </c>
      <c r="BG410" s="49"/>
      <c r="BH410" s="49"/>
      <c r="BI410" s="49"/>
      <c r="BJ410" s="49"/>
      <c r="BK410" s="49"/>
      <c r="BL410" s="49"/>
      <c r="BM410" s="112" t="s">
        <v>3902</v>
      </c>
      <c r="BN410" s="112" t="s">
        <v>3902</v>
      </c>
      <c r="BO410" s="112" t="s">
        <v>4379</v>
      </c>
      <c r="BP410" s="112" t="s">
        <v>4379</v>
      </c>
      <c r="BQ410" s="2"/>
      <c r="BR410" s="3"/>
      <c r="BS410" s="3"/>
      <c r="BT410" s="3"/>
      <c r="BU410" s="3"/>
    </row>
    <row r="411" spans="1:73" ht="15">
      <c r="A411" s="69" t="s">
        <v>624</v>
      </c>
      <c r="B411" s="70"/>
      <c r="C411" s="70"/>
      <c r="D411" s="71">
        <v>672.4306688417619</v>
      </c>
      <c r="E411" s="73"/>
      <c r="F411" s="103" t="s">
        <v>2220</v>
      </c>
      <c r="G411" s="70"/>
      <c r="H411" s="74" t="s">
        <v>1114</v>
      </c>
      <c r="I411" s="75"/>
      <c r="J411" s="75"/>
      <c r="K411" s="74" t="s">
        <v>1114</v>
      </c>
      <c r="L411" s="78">
        <v>362.124098879992</v>
      </c>
      <c r="M411" s="79">
        <v>2563.43798828125</v>
      </c>
      <c r="N411" s="79">
        <v>897.3087158203125</v>
      </c>
      <c r="O411" s="80"/>
      <c r="P411" s="81"/>
      <c r="Q411" s="81"/>
      <c r="R411" s="89"/>
      <c r="S411" s="49">
        <v>1</v>
      </c>
      <c r="T411" s="49">
        <v>1</v>
      </c>
      <c r="U411" s="50">
        <v>0</v>
      </c>
      <c r="V411" s="50">
        <v>0</v>
      </c>
      <c r="W411" s="50">
        <v>0.002</v>
      </c>
      <c r="X411" s="50">
        <v>0.999999</v>
      </c>
      <c r="Y411" s="50">
        <v>0</v>
      </c>
      <c r="Z411" s="50" t="s">
        <v>2322</v>
      </c>
      <c r="AA411" s="76">
        <v>411</v>
      </c>
      <c r="AB411" s="76"/>
      <c r="AC411" s="77"/>
      <c r="AD411" s="83" t="s">
        <v>1824</v>
      </c>
      <c r="AE411" s="85" t="s">
        <v>1614</v>
      </c>
      <c r="AF411" s="83" t="s">
        <v>1114</v>
      </c>
      <c r="AG411" s="83" t="s">
        <v>716</v>
      </c>
      <c r="AH411" s="83"/>
      <c r="AI411" s="83" t="s">
        <v>2307</v>
      </c>
      <c r="AJ411" s="87">
        <v>43467.889502314814</v>
      </c>
      <c r="AK411" s="85" t="s">
        <v>2220</v>
      </c>
      <c r="AL411" s="85" t="s">
        <v>1614</v>
      </c>
      <c r="AM411" s="83">
        <v>2912</v>
      </c>
      <c r="AN411" s="83">
        <v>217</v>
      </c>
      <c r="AO411" s="83">
        <v>376</v>
      </c>
      <c r="AP411" s="83"/>
      <c r="AQ411" s="83"/>
      <c r="AR411" s="83"/>
      <c r="AS411" s="83"/>
      <c r="AT411" s="83"/>
      <c r="AU411" s="83"/>
      <c r="AV411" s="83"/>
      <c r="AW411" s="83" t="str">
        <f>REPLACE(INDEX(GroupVertices[Group],MATCH(Vertices[[#This Row],[Vertex]],GroupVertices[Vertex],0)),1,1,"")</f>
        <v>1</v>
      </c>
      <c r="AX411" s="49">
        <v>0</v>
      </c>
      <c r="AY411" s="50">
        <v>0</v>
      </c>
      <c r="AZ411" s="49">
        <v>0</v>
      </c>
      <c r="BA411" s="50">
        <v>0</v>
      </c>
      <c r="BB411" s="49">
        <v>0</v>
      </c>
      <c r="BC411" s="50">
        <v>0</v>
      </c>
      <c r="BD411" s="49">
        <v>3</v>
      </c>
      <c r="BE411" s="50">
        <v>100</v>
      </c>
      <c r="BF411" s="49">
        <v>3</v>
      </c>
      <c r="BG411" s="49"/>
      <c r="BH411" s="49"/>
      <c r="BI411" s="49"/>
      <c r="BJ411" s="49"/>
      <c r="BK411" s="49"/>
      <c r="BL411" s="49"/>
      <c r="BM411" s="112" t="s">
        <v>3903</v>
      </c>
      <c r="BN411" s="112" t="s">
        <v>3903</v>
      </c>
      <c r="BO411" s="112" t="s">
        <v>4380</v>
      </c>
      <c r="BP411" s="112" t="s">
        <v>4380</v>
      </c>
      <c r="BQ411" s="2"/>
      <c r="BR411" s="3"/>
      <c r="BS411" s="3"/>
      <c r="BT411" s="3"/>
      <c r="BU411" s="3"/>
    </row>
    <row r="412" spans="1:73" ht="15">
      <c r="A412" s="69" t="s">
        <v>625</v>
      </c>
      <c r="B412" s="70"/>
      <c r="C412" s="70"/>
      <c r="D412" s="71">
        <v>303.0995106035889</v>
      </c>
      <c r="E412" s="73"/>
      <c r="F412" s="103" t="s">
        <v>2221</v>
      </c>
      <c r="G412" s="70"/>
      <c r="H412" s="74" t="s">
        <v>1115</v>
      </c>
      <c r="I412" s="75"/>
      <c r="J412" s="75"/>
      <c r="K412" s="74" t="s">
        <v>1115</v>
      </c>
      <c r="L412" s="78">
        <v>79.80885030806455</v>
      </c>
      <c r="M412" s="79">
        <v>5186.88916015625</v>
      </c>
      <c r="N412" s="79">
        <v>3792.97314453125</v>
      </c>
      <c r="O412" s="80"/>
      <c r="P412" s="81"/>
      <c r="Q412" s="81"/>
      <c r="R412" s="89"/>
      <c r="S412" s="49">
        <v>1</v>
      </c>
      <c r="T412" s="49">
        <v>1</v>
      </c>
      <c r="U412" s="50">
        <v>0</v>
      </c>
      <c r="V412" s="50">
        <v>0</v>
      </c>
      <c r="W412" s="50">
        <v>0.002</v>
      </c>
      <c r="X412" s="50">
        <v>0.999999</v>
      </c>
      <c r="Y412" s="50">
        <v>0</v>
      </c>
      <c r="Z412" s="50" t="s">
        <v>2322</v>
      </c>
      <c r="AA412" s="76">
        <v>412</v>
      </c>
      <c r="AB412" s="76"/>
      <c r="AC412" s="77"/>
      <c r="AD412" s="83" t="s">
        <v>1824</v>
      </c>
      <c r="AE412" s="85" t="s">
        <v>1615</v>
      </c>
      <c r="AF412" s="83" t="s">
        <v>1115</v>
      </c>
      <c r="AG412" s="83" t="s">
        <v>716</v>
      </c>
      <c r="AH412" s="83"/>
      <c r="AI412" s="83" t="s">
        <v>2307</v>
      </c>
      <c r="AJ412" s="87">
        <v>43468.16667824074</v>
      </c>
      <c r="AK412" s="85" t="s">
        <v>2221</v>
      </c>
      <c r="AL412" s="85" t="s">
        <v>1615</v>
      </c>
      <c r="AM412" s="83">
        <v>648</v>
      </c>
      <c r="AN412" s="83">
        <v>63</v>
      </c>
      <c r="AO412" s="83">
        <v>676</v>
      </c>
      <c r="AP412" s="83"/>
      <c r="AQ412" s="83"/>
      <c r="AR412" s="83"/>
      <c r="AS412" s="83"/>
      <c r="AT412" s="83"/>
      <c r="AU412" s="83"/>
      <c r="AV412" s="83"/>
      <c r="AW412" s="83" t="str">
        <f>REPLACE(INDEX(GroupVertices[Group],MATCH(Vertices[[#This Row],[Vertex]],GroupVertices[Vertex],0)),1,1,"")</f>
        <v>1</v>
      </c>
      <c r="AX412" s="49">
        <v>0</v>
      </c>
      <c r="AY412" s="50">
        <v>0</v>
      </c>
      <c r="AZ412" s="49">
        <v>1</v>
      </c>
      <c r="BA412" s="50">
        <v>4.761904761904762</v>
      </c>
      <c r="BB412" s="49">
        <v>0</v>
      </c>
      <c r="BC412" s="50">
        <v>0</v>
      </c>
      <c r="BD412" s="49">
        <v>20</v>
      </c>
      <c r="BE412" s="50">
        <v>95.23809523809524</v>
      </c>
      <c r="BF412" s="49">
        <v>21</v>
      </c>
      <c r="BG412" s="49"/>
      <c r="BH412" s="49"/>
      <c r="BI412" s="49"/>
      <c r="BJ412" s="49"/>
      <c r="BK412" s="49" t="s">
        <v>3499</v>
      </c>
      <c r="BL412" s="49" t="s">
        <v>3499</v>
      </c>
      <c r="BM412" s="112" t="s">
        <v>3904</v>
      </c>
      <c r="BN412" s="112" t="s">
        <v>3904</v>
      </c>
      <c r="BO412" s="112" t="s">
        <v>4381</v>
      </c>
      <c r="BP412" s="112" t="s">
        <v>4381</v>
      </c>
      <c r="BQ412" s="2"/>
      <c r="BR412" s="3"/>
      <c r="BS412" s="3"/>
      <c r="BT412" s="3"/>
      <c r="BU412" s="3"/>
    </row>
    <row r="413" spans="1:73" ht="165">
      <c r="A413" s="69" t="s">
        <v>626</v>
      </c>
      <c r="B413" s="70"/>
      <c r="C413" s="70"/>
      <c r="D413" s="71">
        <v>233.605220228385</v>
      </c>
      <c r="E413" s="73"/>
      <c r="F413" s="103" t="s">
        <v>2222</v>
      </c>
      <c r="G413" s="70"/>
      <c r="H413" s="51" t="s">
        <v>1116</v>
      </c>
      <c r="I413" s="75"/>
      <c r="J413" s="75"/>
      <c r="K413" s="51" t="s">
        <v>1116</v>
      </c>
      <c r="L413" s="78">
        <v>26.687694878894458</v>
      </c>
      <c r="M413" s="79">
        <v>1813.8802490234375</v>
      </c>
      <c r="N413" s="79">
        <v>7653.85888671875</v>
      </c>
      <c r="O413" s="80"/>
      <c r="P413" s="81"/>
      <c r="Q413" s="81"/>
      <c r="R413" s="89"/>
      <c r="S413" s="49">
        <v>1</v>
      </c>
      <c r="T413" s="49">
        <v>1</v>
      </c>
      <c r="U413" s="50">
        <v>0</v>
      </c>
      <c r="V413" s="50">
        <v>0</v>
      </c>
      <c r="W413" s="50">
        <v>0.002</v>
      </c>
      <c r="X413" s="50">
        <v>0.999999</v>
      </c>
      <c r="Y413" s="50">
        <v>0</v>
      </c>
      <c r="Z413" s="50" t="s">
        <v>2322</v>
      </c>
      <c r="AA413" s="76">
        <v>413</v>
      </c>
      <c r="AB413" s="76"/>
      <c r="AC413" s="77"/>
      <c r="AD413" s="83" t="s">
        <v>1824</v>
      </c>
      <c r="AE413" s="85" t="s">
        <v>1616</v>
      </c>
      <c r="AF413" s="83" t="s">
        <v>1116</v>
      </c>
      <c r="AG413" s="83" t="s">
        <v>716</v>
      </c>
      <c r="AH413" s="83"/>
      <c r="AI413" s="83" t="s">
        <v>2307</v>
      </c>
      <c r="AJ413" s="87">
        <v>43468.48390046296</v>
      </c>
      <c r="AK413" s="85" t="s">
        <v>2222</v>
      </c>
      <c r="AL413" s="85" t="s">
        <v>1616</v>
      </c>
      <c r="AM413" s="83">
        <v>222</v>
      </c>
      <c r="AN413" s="83">
        <v>18</v>
      </c>
      <c r="AO413" s="83">
        <v>67</v>
      </c>
      <c r="AP413" s="83"/>
      <c r="AQ413" s="83"/>
      <c r="AR413" s="83"/>
      <c r="AS413" s="83"/>
      <c r="AT413" s="83"/>
      <c r="AU413" s="83"/>
      <c r="AV413" s="83"/>
      <c r="AW413" s="83" t="str">
        <f>REPLACE(INDEX(GroupVertices[Group],MATCH(Vertices[[#This Row],[Vertex]],GroupVertices[Vertex],0)),1,1,"")</f>
        <v>1</v>
      </c>
      <c r="AX413" s="49">
        <v>0</v>
      </c>
      <c r="AY413" s="50">
        <v>0</v>
      </c>
      <c r="AZ413" s="49">
        <v>0</v>
      </c>
      <c r="BA413" s="50">
        <v>0</v>
      </c>
      <c r="BB413" s="49">
        <v>0</v>
      </c>
      <c r="BC413" s="50">
        <v>0</v>
      </c>
      <c r="BD413" s="49">
        <v>10</v>
      </c>
      <c r="BE413" s="50">
        <v>100</v>
      </c>
      <c r="BF413" s="49">
        <v>10</v>
      </c>
      <c r="BG413" s="49"/>
      <c r="BH413" s="49"/>
      <c r="BI413" s="49"/>
      <c r="BJ413" s="49"/>
      <c r="BK413" s="49" t="s">
        <v>3500</v>
      </c>
      <c r="BL413" s="49" t="s">
        <v>3500</v>
      </c>
      <c r="BM413" s="112" t="s">
        <v>3905</v>
      </c>
      <c r="BN413" s="112" t="s">
        <v>3905</v>
      </c>
      <c r="BO413" s="112" t="s">
        <v>4382</v>
      </c>
      <c r="BP413" s="112" t="s">
        <v>4382</v>
      </c>
      <c r="BQ413" s="2"/>
      <c r="BR413" s="3"/>
      <c r="BS413" s="3"/>
      <c r="BT413" s="3"/>
      <c r="BU413" s="3"/>
    </row>
    <row r="414" spans="1:73" ht="15">
      <c r="A414" s="69" t="s">
        <v>627</v>
      </c>
      <c r="B414" s="70"/>
      <c r="C414" s="70"/>
      <c r="D414" s="71">
        <v>230.34257748776508</v>
      </c>
      <c r="E414" s="73"/>
      <c r="F414" s="103" t="s">
        <v>2223</v>
      </c>
      <c r="G414" s="70"/>
      <c r="H414" s="74" t="s">
        <v>1117</v>
      </c>
      <c r="I414" s="75"/>
      <c r="J414" s="75"/>
      <c r="K414" s="74" t="s">
        <v>1117</v>
      </c>
      <c r="L414" s="78">
        <v>24.19374391977849</v>
      </c>
      <c r="M414" s="79">
        <v>5186.88916015625</v>
      </c>
      <c r="N414" s="79">
        <v>8136.46875</v>
      </c>
      <c r="O414" s="80"/>
      <c r="P414" s="81"/>
      <c r="Q414" s="81"/>
      <c r="R414" s="89"/>
      <c r="S414" s="49">
        <v>1</v>
      </c>
      <c r="T414" s="49">
        <v>1</v>
      </c>
      <c r="U414" s="50">
        <v>0</v>
      </c>
      <c r="V414" s="50">
        <v>0</v>
      </c>
      <c r="W414" s="50">
        <v>0.002</v>
      </c>
      <c r="X414" s="50">
        <v>0.999999</v>
      </c>
      <c r="Y414" s="50">
        <v>0</v>
      </c>
      <c r="Z414" s="50" t="s">
        <v>2322</v>
      </c>
      <c r="AA414" s="76">
        <v>414</v>
      </c>
      <c r="AB414" s="76"/>
      <c r="AC414" s="77"/>
      <c r="AD414" s="83" t="s">
        <v>1824</v>
      </c>
      <c r="AE414" s="85" t="s">
        <v>1617</v>
      </c>
      <c r="AF414" s="83" t="s">
        <v>1117</v>
      </c>
      <c r="AG414" s="83" t="s">
        <v>716</v>
      </c>
      <c r="AH414" s="83"/>
      <c r="AI414" s="83" t="s">
        <v>2307</v>
      </c>
      <c r="AJ414" s="87">
        <v>43468.80715277778</v>
      </c>
      <c r="AK414" s="85" t="s">
        <v>2223</v>
      </c>
      <c r="AL414" s="85" t="s">
        <v>1617</v>
      </c>
      <c r="AM414" s="83">
        <v>202</v>
      </c>
      <c r="AN414" s="83">
        <v>92</v>
      </c>
      <c r="AO414" s="83">
        <v>158</v>
      </c>
      <c r="AP414" s="83"/>
      <c r="AQ414" s="83"/>
      <c r="AR414" s="83"/>
      <c r="AS414" s="83"/>
      <c r="AT414" s="83"/>
      <c r="AU414" s="83"/>
      <c r="AV414" s="83"/>
      <c r="AW414" s="83" t="str">
        <f>REPLACE(INDEX(GroupVertices[Group],MATCH(Vertices[[#This Row],[Vertex]],GroupVertices[Vertex],0)),1,1,"")</f>
        <v>1</v>
      </c>
      <c r="AX414" s="49">
        <v>0</v>
      </c>
      <c r="AY414" s="50">
        <v>0</v>
      </c>
      <c r="AZ414" s="49">
        <v>1</v>
      </c>
      <c r="BA414" s="50">
        <v>7.142857142857143</v>
      </c>
      <c r="BB414" s="49">
        <v>0</v>
      </c>
      <c r="BC414" s="50">
        <v>0</v>
      </c>
      <c r="BD414" s="49">
        <v>13</v>
      </c>
      <c r="BE414" s="50">
        <v>92.85714285714286</v>
      </c>
      <c r="BF414" s="49">
        <v>14</v>
      </c>
      <c r="BG414" s="49"/>
      <c r="BH414" s="49"/>
      <c r="BI414" s="49"/>
      <c r="BJ414" s="49"/>
      <c r="BK414" s="49"/>
      <c r="BL414" s="49"/>
      <c r="BM414" s="112" t="s">
        <v>3906</v>
      </c>
      <c r="BN414" s="112" t="s">
        <v>3906</v>
      </c>
      <c r="BO414" s="112" t="s">
        <v>4383</v>
      </c>
      <c r="BP414" s="112" t="s">
        <v>4383</v>
      </c>
      <c r="BQ414" s="2"/>
      <c r="BR414" s="3"/>
      <c r="BS414" s="3"/>
      <c r="BT414" s="3"/>
      <c r="BU414" s="3"/>
    </row>
    <row r="415" spans="1:73" ht="15">
      <c r="A415" s="69" t="s">
        <v>628</v>
      </c>
      <c r="B415" s="70"/>
      <c r="C415" s="70"/>
      <c r="D415" s="71">
        <v>349.4290375203915</v>
      </c>
      <c r="E415" s="73"/>
      <c r="F415" s="103" t="s">
        <v>2224</v>
      </c>
      <c r="G415" s="70"/>
      <c r="H415" s="74" t="s">
        <v>1118</v>
      </c>
      <c r="I415" s="75"/>
      <c r="J415" s="75"/>
      <c r="K415" s="74" t="s">
        <v>1118</v>
      </c>
      <c r="L415" s="78">
        <v>115.22295392751128</v>
      </c>
      <c r="M415" s="79">
        <v>3687.774169921875</v>
      </c>
      <c r="N415" s="79">
        <v>2827.751953125</v>
      </c>
      <c r="O415" s="80"/>
      <c r="P415" s="81"/>
      <c r="Q415" s="81"/>
      <c r="R415" s="89"/>
      <c r="S415" s="49">
        <v>1</v>
      </c>
      <c r="T415" s="49">
        <v>1</v>
      </c>
      <c r="U415" s="50">
        <v>0</v>
      </c>
      <c r="V415" s="50">
        <v>0</v>
      </c>
      <c r="W415" s="50">
        <v>0.002</v>
      </c>
      <c r="X415" s="50">
        <v>0.999999</v>
      </c>
      <c r="Y415" s="50">
        <v>0</v>
      </c>
      <c r="Z415" s="50" t="s">
        <v>2322</v>
      </c>
      <c r="AA415" s="76">
        <v>415</v>
      </c>
      <c r="AB415" s="76"/>
      <c r="AC415" s="77"/>
      <c r="AD415" s="83" t="s">
        <v>1824</v>
      </c>
      <c r="AE415" s="85" t="s">
        <v>1618</v>
      </c>
      <c r="AF415" s="83" t="s">
        <v>1118</v>
      </c>
      <c r="AG415" s="83" t="s">
        <v>716</v>
      </c>
      <c r="AH415" s="83"/>
      <c r="AI415" s="83" t="s">
        <v>2307</v>
      </c>
      <c r="AJ415" s="87">
        <v>43468.979166666664</v>
      </c>
      <c r="AK415" s="85" t="s">
        <v>2224</v>
      </c>
      <c r="AL415" s="85" t="s">
        <v>1618</v>
      </c>
      <c r="AM415" s="83">
        <v>932</v>
      </c>
      <c r="AN415" s="83">
        <v>78</v>
      </c>
      <c r="AO415" s="83">
        <v>481</v>
      </c>
      <c r="AP415" s="83"/>
      <c r="AQ415" s="83"/>
      <c r="AR415" s="83"/>
      <c r="AS415" s="83"/>
      <c r="AT415" s="83"/>
      <c r="AU415" s="83"/>
      <c r="AV415" s="83"/>
      <c r="AW415" s="83" t="str">
        <f>REPLACE(INDEX(GroupVertices[Group],MATCH(Vertices[[#This Row],[Vertex]],GroupVertices[Vertex],0)),1,1,"")</f>
        <v>1</v>
      </c>
      <c r="AX415" s="49">
        <v>0</v>
      </c>
      <c r="AY415" s="50">
        <v>0</v>
      </c>
      <c r="AZ415" s="49">
        <v>0</v>
      </c>
      <c r="BA415" s="50">
        <v>0</v>
      </c>
      <c r="BB415" s="49">
        <v>0</v>
      </c>
      <c r="BC415" s="50">
        <v>0</v>
      </c>
      <c r="BD415" s="49">
        <v>0</v>
      </c>
      <c r="BE415" s="50">
        <v>0</v>
      </c>
      <c r="BF415" s="49">
        <v>0</v>
      </c>
      <c r="BG415" s="49"/>
      <c r="BH415" s="49"/>
      <c r="BI415" s="49"/>
      <c r="BJ415" s="49"/>
      <c r="BK415" s="49"/>
      <c r="BL415" s="49"/>
      <c r="BM415" s="112" t="s">
        <v>2306</v>
      </c>
      <c r="BN415" s="112" t="s">
        <v>2306</v>
      </c>
      <c r="BO415" s="112" t="s">
        <v>2306</v>
      </c>
      <c r="BP415" s="112" t="s">
        <v>2306</v>
      </c>
      <c r="BQ415" s="2"/>
      <c r="BR415" s="3"/>
      <c r="BS415" s="3"/>
      <c r="BT415" s="3"/>
      <c r="BU415" s="3"/>
    </row>
    <row r="416" spans="1:73" ht="15">
      <c r="A416" s="69" t="s">
        <v>629</v>
      </c>
      <c r="B416" s="70"/>
      <c r="C416" s="70"/>
      <c r="D416" s="71">
        <v>280.5872756933116</v>
      </c>
      <c r="E416" s="73"/>
      <c r="F416" s="103" t="s">
        <v>2225</v>
      </c>
      <c r="G416" s="70"/>
      <c r="H416" s="74" t="s">
        <v>1119</v>
      </c>
      <c r="I416" s="75"/>
      <c r="J416" s="75"/>
      <c r="K416" s="74" t="s">
        <v>1119</v>
      </c>
      <c r="L416" s="78">
        <v>62.600588690164386</v>
      </c>
      <c r="M416" s="79">
        <v>7435.56201171875</v>
      </c>
      <c r="N416" s="79">
        <v>4758.1943359375</v>
      </c>
      <c r="O416" s="80"/>
      <c r="P416" s="81"/>
      <c r="Q416" s="81"/>
      <c r="R416" s="89"/>
      <c r="S416" s="49">
        <v>1</v>
      </c>
      <c r="T416" s="49">
        <v>1</v>
      </c>
      <c r="U416" s="50">
        <v>0</v>
      </c>
      <c r="V416" s="50">
        <v>0</v>
      </c>
      <c r="W416" s="50">
        <v>0.002</v>
      </c>
      <c r="X416" s="50">
        <v>0.999999</v>
      </c>
      <c r="Y416" s="50">
        <v>0</v>
      </c>
      <c r="Z416" s="50" t="s">
        <v>2322</v>
      </c>
      <c r="AA416" s="76">
        <v>416</v>
      </c>
      <c r="AB416" s="76"/>
      <c r="AC416" s="77"/>
      <c r="AD416" s="83" t="s">
        <v>1824</v>
      </c>
      <c r="AE416" s="85" t="s">
        <v>1619</v>
      </c>
      <c r="AF416" s="83" t="s">
        <v>1119</v>
      </c>
      <c r="AG416" s="83" t="s">
        <v>716</v>
      </c>
      <c r="AH416" s="83"/>
      <c r="AI416" s="83" t="s">
        <v>2307</v>
      </c>
      <c r="AJ416" s="87">
        <v>43469.166666666664</v>
      </c>
      <c r="AK416" s="85" t="s">
        <v>2225</v>
      </c>
      <c r="AL416" s="85" t="s">
        <v>1619</v>
      </c>
      <c r="AM416" s="83">
        <v>510</v>
      </c>
      <c r="AN416" s="83">
        <v>55</v>
      </c>
      <c r="AO416" s="83">
        <v>103</v>
      </c>
      <c r="AP416" s="83"/>
      <c r="AQ416" s="83"/>
      <c r="AR416" s="83"/>
      <c r="AS416" s="83"/>
      <c r="AT416" s="83"/>
      <c r="AU416" s="83"/>
      <c r="AV416" s="83"/>
      <c r="AW416" s="83" t="str">
        <f>REPLACE(INDEX(GroupVertices[Group],MATCH(Vertices[[#This Row],[Vertex]],GroupVertices[Vertex],0)),1,1,"")</f>
        <v>1</v>
      </c>
      <c r="AX416" s="49">
        <v>0</v>
      </c>
      <c r="AY416" s="50">
        <v>0</v>
      </c>
      <c r="AZ416" s="49">
        <v>2</v>
      </c>
      <c r="BA416" s="50">
        <v>22.22222222222222</v>
      </c>
      <c r="BB416" s="49">
        <v>0</v>
      </c>
      <c r="BC416" s="50">
        <v>0</v>
      </c>
      <c r="BD416" s="49">
        <v>7</v>
      </c>
      <c r="BE416" s="50">
        <v>77.77777777777777</v>
      </c>
      <c r="BF416" s="49">
        <v>9</v>
      </c>
      <c r="BG416" s="49"/>
      <c r="BH416" s="49"/>
      <c r="BI416" s="49"/>
      <c r="BJ416" s="49"/>
      <c r="BK416" s="49"/>
      <c r="BL416" s="49"/>
      <c r="BM416" s="112" t="s">
        <v>3907</v>
      </c>
      <c r="BN416" s="112" t="s">
        <v>3907</v>
      </c>
      <c r="BO416" s="112" t="s">
        <v>4384</v>
      </c>
      <c r="BP416" s="112" t="s">
        <v>4384</v>
      </c>
      <c r="BQ416" s="2"/>
      <c r="BR416" s="3"/>
      <c r="BS416" s="3"/>
      <c r="BT416" s="3"/>
      <c r="BU416" s="3"/>
    </row>
    <row r="417" spans="1:73" ht="150">
      <c r="A417" s="69" t="s">
        <v>630</v>
      </c>
      <c r="B417" s="70"/>
      <c r="C417" s="70"/>
      <c r="D417" s="71">
        <v>1000</v>
      </c>
      <c r="E417" s="73"/>
      <c r="F417" s="103" t="s">
        <v>2226</v>
      </c>
      <c r="G417" s="70"/>
      <c r="H417" s="51" t="s">
        <v>1120</v>
      </c>
      <c r="I417" s="75"/>
      <c r="J417" s="75"/>
      <c r="K417" s="51" t="s">
        <v>1120</v>
      </c>
      <c r="L417" s="78">
        <v>1189.8664222105815</v>
      </c>
      <c r="M417" s="79">
        <v>9684.234375</v>
      </c>
      <c r="N417" s="79">
        <v>897.3087158203125</v>
      </c>
      <c r="O417" s="80"/>
      <c r="P417" s="81"/>
      <c r="Q417" s="81"/>
      <c r="R417" s="89"/>
      <c r="S417" s="49">
        <v>1</v>
      </c>
      <c r="T417" s="49">
        <v>1</v>
      </c>
      <c r="U417" s="50">
        <v>0</v>
      </c>
      <c r="V417" s="50">
        <v>0</v>
      </c>
      <c r="W417" s="50">
        <v>0.002</v>
      </c>
      <c r="X417" s="50">
        <v>0.999999</v>
      </c>
      <c r="Y417" s="50">
        <v>0</v>
      </c>
      <c r="Z417" s="50" t="s">
        <v>2322</v>
      </c>
      <c r="AA417" s="76">
        <v>417</v>
      </c>
      <c r="AB417" s="76"/>
      <c r="AC417" s="77"/>
      <c r="AD417" s="83" t="s">
        <v>1824</v>
      </c>
      <c r="AE417" s="85" t="s">
        <v>1620</v>
      </c>
      <c r="AF417" s="83" t="s">
        <v>1120</v>
      </c>
      <c r="AG417" s="83" t="s">
        <v>716</v>
      </c>
      <c r="AH417" s="83"/>
      <c r="AI417" s="83" t="s">
        <v>2307</v>
      </c>
      <c r="AJ417" s="87">
        <v>43469.49486111111</v>
      </c>
      <c r="AK417" s="85" t="s">
        <v>2226</v>
      </c>
      <c r="AL417" s="85" t="s">
        <v>1620</v>
      </c>
      <c r="AM417" s="83">
        <v>9550</v>
      </c>
      <c r="AN417" s="83">
        <v>182</v>
      </c>
      <c r="AO417" s="83">
        <v>6046</v>
      </c>
      <c r="AP417" s="83"/>
      <c r="AQ417" s="83"/>
      <c r="AR417" s="83"/>
      <c r="AS417" s="83"/>
      <c r="AT417" s="83"/>
      <c r="AU417" s="83"/>
      <c r="AV417" s="83"/>
      <c r="AW417" s="83" t="str">
        <f>REPLACE(INDEX(GroupVertices[Group],MATCH(Vertices[[#This Row],[Vertex]],GroupVertices[Vertex],0)),1,1,"")</f>
        <v>1</v>
      </c>
      <c r="AX417" s="49">
        <v>0</v>
      </c>
      <c r="AY417" s="50">
        <v>0</v>
      </c>
      <c r="AZ417" s="49">
        <v>0</v>
      </c>
      <c r="BA417" s="50">
        <v>0</v>
      </c>
      <c r="BB417" s="49">
        <v>0</v>
      </c>
      <c r="BC417" s="50">
        <v>0</v>
      </c>
      <c r="BD417" s="49">
        <v>1</v>
      </c>
      <c r="BE417" s="50">
        <v>100</v>
      </c>
      <c r="BF417" s="49">
        <v>1</v>
      </c>
      <c r="BG417" s="49"/>
      <c r="BH417" s="49"/>
      <c r="BI417" s="49"/>
      <c r="BJ417" s="49"/>
      <c r="BK417" s="49" t="s">
        <v>3389</v>
      </c>
      <c r="BL417" s="49" t="s">
        <v>3389</v>
      </c>
      <c r="BM417" s="112" t="s">
        <v>2350</v>
      </c>
      <c r="BN417" s="112" t="s">
        <v>2350</v>
      </c>
      <c r="BO417" s="112" t="s">
        <v>2306</v>
      </c>
      <c r="BP417" s="112" t="s">
        <v>2306</v>
      </c>
      <c r="BQ417" s="2"/>
      <c r="BR417" s="3"/>
      <c r="BS417" s="3"/>
      <c r="BT417" s="3"/>
      <c r="BU417" s="3"/>
    </row>
    <row r="418" spans="1:73" ht="180">
      <c r="A418" s="69" t="s">
        <v>631</v>
      </c>
      <c r="B418" s="70"/>
      <c r="C418" s="70"/>
      <c r="D418" s="71">
        <v>398.2055464926591</v>
      </c>
      <c r="E418" s="73"/>
      <c r="F418" s="103" t="s">
        <v>2227</v>
      </c>
      <c r="G418" s="70"/>
      <c r="H418" s="51" t="s">
        <v>1121</v>
      </c>
      <c r="I418" s="75"/>
      <c r="J418" s="75"/>
      <c r="K418" s="51" t="s">
        <v>1121</v>
      </c>
      <c r="L418" s="78">
        <v>152.507520766295</v>
      </c>
      <c r="M418" s="79">
        <v>5186.88916015625</v>
      </c>
      <c r="N418" s="79">
        <v>2345.14111328125</v>
      </c>
      <c r="O418" s="80"/>
      <c r="P418" s="81"/>
      <c r="Q418" s="81"/>
      <c r="R418" s="89"/>
      <c r="S418" s="49">
        <v>1</v>
      </c>
      <c r="T418" s="49">
        <v>1</v>
      </c>
      <c r="U418" s="50">
        <v>0</v>
      </c>
      <c r="V418" s="50">
        <v>0</v>
      </c>
      <c r="W418" s="50">
        <v>0.002</v>
      </c>
      <c r="X418" s="50">
        <v>0.999999</v>
      </c>
      <c r="Y418" s="50">
        <v>0</v>
      </c>
      <c r="Z418" s="50" t="s">
        <v>2322</v>
      </c>
      <c r="AA418" s="76">
        <v>418</v>
      </c>
      <c r="AB418" s="76"/>
      <c r="AC418" s="77"/>
      <c r="AD418" s="83" t="s">
        <v>1824</v>
      </c>
      <c r="AE418" s="85" t="s">
        <v>1621</v>
      </c>
      <c r="AF418" s="83" t="s">
        <v>1121</v>
      </c>
      <c r="AG418" s="83" t="s">
        <v>716</v>
      </c>
      <c r="AH418" s="83"/>
      <c r="AI418" s="83" t="s">
        <v>2307</v>
      </c>
      <c r="AJ418" s="87">
        <v>43469.5541087963</v>
      </c>
      <c r="AK418" s="85" t="s">
        <v>2227</v>
      </c>
      <c r="AL418" s="85" t="s">
        <v>1621</v>
      </c>
      <c r="AM418" s="83">
        <v>1231</v>
      </c>
      <c r="AN418" s="83">
        <v>41</v>
      </c>
      <c r="AO418" s="83">
        <v>799</v>
      </c>
      <c r="AP418" s="83"/>
      <c r="AQ418" s="83"/>
      <c r="AR418" s="83"/>
      <c r="AS418" s="83"/>
      <c r="AT418" s="83"/>
      <c r="AU418" s="83"/>
      <c r="AV418" s="83"/>
      <c r="AW418" s="83" t="str">
        <f>REPLACE(INDEX(GroupVertices[Group],MATCH(Vertices[[#This Row],[Vertex]],GroupVertices[Vertex],0)),1,1,"")</f>
        <v>1</v>
      </c>
      <c r="AX418" s="49">
        <v>0</v>
      </c>
      <c r="AY418" s="50">
        <v>0</v>
      </c>
      <c r="AZ418" s="49">
        <v>1</v>
      </c>
      <c r="BA418" s="50">
        <v>9.090909090909092</v>
      </c>
      <c r="BB418" s="49">
        <v>0</v>
      </c>
      <c r="BC418" s="50">
        <v>0</v>
      </c>
      <c r="BD418" s="49">
        <v>10</v>
      </c>
      <c r="BE418" s="50">
        <v>90.9090909090909</v>
      </c>
      <c r="BF418" s="49">
        <v>11</v>
      </c>
      <c r="BG418" s="49"/>
      <c r="BH418" s="49"/>
      <c r="BI418" s="49"/>
      <c r="BJ418" s="49"/>
      <c r="BK418" s="49" t="s">
        <v>3389</v>
      </c>
      <c r="BL418" s="49" t="s">
        <v>3389</v>
      </c>
      <c r="BM418" s="112" t="s">
        <v>3908</v>
      </c>
      <c r="BN418" s="112" t="s">
        <v>3908</v>
      </c>
      <c r="BO418" s="112" t="s">
        <v>4385</v>
      </c>
      <c r="BP418" s="112" t="s">
        <v>4385</v>
      </c>
      <c r="BQ418" s="2"/>
      <c r="BR418" s="3"/>
      <c r="BS418" s="3"/>
      <c r="BT418" s="3"/>
      <c r="BU418" s="3"/>
    </row>
    <row r="419" spans="1:73" ht="15">
      <c r="A419" s="69" t="s">
        <v>632</v>
      </c>
      <c r="B419" s="70"/>
      <c r="C419" s="70"/>
      <c r="D419" s="71">
        <v>222.34910277324633</v>
      </c>
      <c r="E419" s="73"/>
      <c r="F419" s="103" t="s">
        <v>2228</v>
      </c>
      <c r="G419" s="70"/>
      <c r="H419" s="74" t="s">
        <v>1122</v>
      </c>
      <c r="I419" s="75"/>
      <c r="J419" s="75"/>
      <c r="K419" s="74" t="s">
        <v>1122</v>
      </c>
      <c r="L419" s="78">
        <v>18.083564069944373</v>
      </c>
      <c r="M419" s="79">
        <v>8185.11962890625</v>
      </c>
      <c r="N419" s="79">
        <v>9101.69140625</v>
      </c>
      <c r="O419" s="80"/>
      <c r="P419" s="81"/>
      <c r="Q419" s="81"/>
      <c r="R419" s="89"/>
      <c r="S419" s="49">
        <v>1</v>
      </c>
      <c r="T419" s="49">
        <v>1</v>
      </c>
      <c r="U419" s="50">
        <v>0</v>
      </c>
      <c r="V419" s="50">
        <v>0</v>
      </c>
      <c r="W419" s="50">
        <v>0.002</v>
      </c>
      <c r="X419" s="50">
        <v>0.999999</v>
      </c>
      <c r="Y419" s="50">
        <v>0</v>
      </c>
      <c r="Z419" s="50" t="s">
        <v>2322</v>
      </c>
      <c r="AA419" s="76">
        <v>419</v>
      </c>
      <c r="AB419" s="76"/>
      <c r="AC419" s="77"/>
      <c r="AD419" s="83" t="s">
        <v>1824</v>
      </c>
      <c r="AE419" s="85" t="s">
        <v>1622</v>
      </c>
      <c r="AF419" s="83" t="s">
        <v>1122</v>
      </c>
      <c r="AG419" s="83" t="s">
        <v>716</v>
      </c>
      <c r="AH419" s="83"/>
      <c r="AI419" s="83" t="s">
        <v>2307</v>
      </c>
      <c r="AJ419" s="87">
        <v>43469.63636574074</v>
      </c>
      <c r="AK419" s="85" t="s">
        <v>2228</v>
      </c>
      <c r="AL419" s="85" t="s">
        <v>1622</v>
      </c>
      <c r="AM419" s="83">
        <v>153</v>
      </c>
      <c r="AN419" s="83">
        <v>16</v>
      </c>
      <c r="AO419" s="83">
        <v>16</v>
      </c>
      <c r="AP419" s="83"/>
      <c r="AQ419" s="83"/>
      <c r="AR419" s="83"/>
      <c r="AS419" s="83"/>
      <c r="AT419" s="83"/>
      <c r="AU419" s="83"/>
      <c r="AV419" s="83"/>
      <c r="AW419" s="83" t="str">
        <f>REPLACE(INDEX(GroupVertices[Group],MATCH(Vertices[[#This Row],[Vertex]],GroupVertices[Vertex],0)),1,1,"")</f>
        <v>1</v>
      </c>
      <c r="AX419" s="49">
        <v>1</v>
      </c>
      <c r="AY419" s="50">
        <v>9.090909090909092</v>
      </c>
      <c r="AZ419" s="49">
        <v>0</v>
      </c>
      <c r="BA419" s="50">
        <v>0</v>
      </c>
      <c r="BB419" s="49">
        <v>0</v>
      </c>
      <c r="BC419" s="50">
        <v>0</v>
      </c>
      <c r="BD419" s="49">
        <v>10</v>
      </c>
      <c r="BE419" s="50">
        <v>90.9090909090909</v>
      </c>
      <c r="BF419" s="49">
        <v>11</v>
      </c>
      <c r="BG419" s="49"/>
      <c r="BH419" s="49"/>
      <c r="BI419" s="49"/>
      <c r="BJ419" s="49"/>
      <c r="BK419" s="49"/>
      <c r="BL419" s="49"/>
      <c r="BM419" s="112" t="s">
        <v>3909</v>
      </c>
      <c r="BN419" s="112" t="s">
        <v>3909</v>
      </c>
      <c r="BO419" s="112" t="s">
        <v>4386</v>
      </c>
      <c r="BP419" s="112" t="s">
        <v>4386</v>
      </c>
      <c r="BQ419" s="2"/>
      <c r="BR419" s="3"/>
      <c r="BS419" s="3"/>
      <c r="BT419" s="3"/>
      <c r="BU419" s="3"/>
    </row>
    <row r="420" spans="1:73" ht="285">
      <c r="A420" s="69" t="s">
        <v>633</v>
      </c>
      <c r="B420" s="70"/>
      <c r="C420" s="70"/>
      <c r="D420" s="71">
        <v>236.5415986949429</v>
      </c>
      <c r="E420" s="73"/>
      <c r="F420" s="103" t="s">
        <v>2229</v>
      </c>
      <c r="G420" s="70"/>
      <c r="H420" s="51" t="s">
        <v>1123</v>
      </c>
      <c r="I420" s="75"/>
      <c r="J420" s="75"/>
      <c r="K420" s="51" t="s">
        <v>1123</v>
      </c>
      <c r="L420" s="78">
        <v>28.93225074209883</v>
      </c>
      <c r="M420" s="79">
        <v>6311.2255859375</v>
      </c>
      <c r="N420" s="79">
        <v>7653.85888671875</v>
      </c>
      <c r="O420" s="80"/>
      <c r="P420" s="81"/>
      <c r="Q420" s="81"/>
      <c r="R420" s="89"/>
      <c r="S420" s="49">
        <v>1</v>
      </c>
      <c r="T420" s="49">
        <v>1</v>
      </c>
      <c r="U420" s="50">
        <v>0</v>
      </c>
      <c r="V420" s="50">
        <v>0</v>
      </c>
      <c r="W420" s="50">
        <v>0.002</v>
      </c>
      <c r="X420" s="50">
        <v>0.999999</v>
      </c>
      <c r="Y420" s="50">
        <v>0</v>
      </c>
      <c r="Z420" s="50" t="s">
        <v>2322</v>
      </c>
      <c r="AA420" s="76">
        <v>420</v>
      </c>
      <c r="AB420" s="76"/>
      <c r="AC420" s="77"/>
      <c r="AD420" s="83" t="s">
        <v>1824</v>
      </c>
      <c r="AE420" s="85" t="s">
        <v>1623</v>
      </c>
      <c r="AF420" s="83" t="s">
        <v>1123</v>
      </c>
      <c r="AG420" s="83" t="s">
        <v>716</v>
      </c>
      <c r="AH420" s="83"/>
      <c r="AI420" s="83" t="s">
        <v>2307</v>
      </c>
      <c r="AJ420" s="87">
        <v>43469.81780092593</v>
      </c>
      <c r="AK420" s="85" t="s">
        <v>2229</v>
      </c>
      <c r="AL420" s="85" t="s">
        <v>1623</v>
      </c>
      <c r="AM420" s="83">
        <v>240</v>
      </c>
      <c r="AN420" s="83">
        <v>10</v>
      </c>
      <c r="AO420" s="83">
        <v>140</v>
      </c>
      <c r="AP420" s="83"/>
      <c r="AQ420" s="83"/>
      <c r="AR420" s="83"/>
      <c r="AS420" s="83"/>
      <c r="AT420" s="83"/>
      <c r="AU420" s="83"/>
      <c r="AV420" s="83"/>
      <c r="AW420" s="83" t="str">
        <f>REPLACE(INDEX(GroupVertices[Group],MATCH(Vertices[[#This Row],[Vertex]],GroupVertices[Vertex],0)),1,1,"")</f>
        <v>1</v>
      </c>
      <c r="AX420" s="49">
        <v>2</v>
      </c>
      <c r="AY420" s="50">
        <v>10</v>
      </c>
      <c r="AZ420" s="49">
        <v>0</v>
      </c>
      <c r="BA420" s="50">
        <v>0</v>
      </c>
      <c r="BB420" s="49">
        <v>0</v>
      </c>
      <c r="BC420" s="50">
        <v>0</v>
      </c>
      <c r="BD420" s="49">
        <v>18</v>
      </c>
      <c r="BE420" s="50">
        <v>90</v>
      </c>
      <c r="BF420" s="49">
        <v>20</v>
      </c>
      <c r="BG420" s="49"/>
      <c r="BH420" s="49"/>
      <c r="BI420" s="49"/>
      <c r="BJ420" s="49"/>
      <c r="BK420" s="49"/>
      <c r="BL420" s="49"/>
      <c r="BM420" s="112" t="s">
        <v>3910</v>
      </c>
      <c r="BN420" s="112" t="s">
        <v>3910</v>
      </c>
      <c r="BO420" s="112" t="s">
        <v>4387</v>
      </c>
      <c r="BP420" s="112" t="s">
        <v>4387</v>
      </c>
      <c r="BQ420" s="2"/>
      <c r="BR420" s="3"/>
      <c r="BS420" s="3"/>
      <c r="BT420" s="3"/>
      <c r="BU420" s="3"/>
    </row>
    <row r="421" spans="1:73" ht="15">
      <c r="A421" s="69" t="s">
        <v>634</v>
      </c>
      <c r="B421" s="70"/>
      <c r="C421" s="70"/>
      <c r="D421" s="71">
        <v>237.52039151712887</v>
      </c>
      <c r="E421" s="73"/>
      <c r="F421" s="103" t="s">
        <v>2201</v>
      </c>
      <c r="G421" s="70"/>
      <c r="H421" s="74" t="s">
        <v>1124</v>
      </c>
      <c r="I421" s="75"/>
      <c r="J421" s="75"/>
      <c r="K421" s="74" t="s">
        <v>1124</v>
      </c>
      <c r="L421" s="78">
        <v>29.68043602983362</v>
      </c>
      <c r="M421" s="79">
        <v>8185.11962890625</v>
      </c>
      <c r="N421" s="79">
        <v>7653.85888671875</v>
      </c>
      <c r="O421" s="80"/>
      <c r="P421" s="81"/>
      <c r="Q421" s="81"/>
      <c r="R421" s="89"/>
      <c r="S421" s="49">
        <v>1</v>
      </c>
      <c r="T421" s="49">
        <v>1</v>
      </c>
      <c r="U421" s="50">
        <v>0</v>
      </c>
      <c r="V421" s="50">
        <v>0</v>
      </c>
      <c r="W421" s="50">
        <v>0.002</v>
      </c>
      <c r="X421" s="50">
        <v>0.999999</v>
      </c>
      <c r="Y421" s="50">
        <v>0</v>
      </c>
      <c r="Z421" s="50" t="s">
        <v>2322</v>
      </c>
      <c r="AA421" s="76">
        <v>421</v>
      </c>
      <c r="AB421" s="76"/>
      <c r="AC421" s="77"/>
      <c r="AD421" s="83" t="s">
        <v>1824</v>
      </c>
      <c r="AE421" s="85" t="s">
        <v>1624</v>
      </c>
      <c r="AF421" s="83" t="s">
        <v>1124</v>
      </c>
      <c r="AG421" s="83" t="s">
        <v>716</v>
      </c>
      <c r="AH421" s="83"/>
      <c r="AI421" s="83" t="s">
        <v>2307</v>
      </c>
      <c r="AJ421" s="87">
        <v>43470.16706018519</v>
      </c>
      <c r="AK421" s="85" t="s">
        <v>2201</v>
      </c>
      <c r="AL421" s="85" t="s">
        <v>1624</v>
      </c>
      <c r="AM421" s="83">
        <v>246</v>
      </c>
      <c r="AN421" s="83">
        <v>3</v>
      </c>
      <c r="AO421" s="83">
        <v>53</v>
      </c>
      <c r="AP421" s="83"/>
      <c r="AQ421" s="83"/>
      <c r="AR421" s="83"/>
      <c r="AS421" s="83"/>
      <c r="AT421" s="83"/>
      <c r="AU421" s="83"/>
      <c r="AV421" s="83"/>
      <c r="AW421" s="83" t="str">
        <f>REPLACE(INDEX(GroupVertices[Group],MATCH(Vertices[[#This Row],[Vertex]],GroupVertices[Vertex],0)),1,1,"")</f>
        <v>1</v>
      </c>
      <c r="AX421" s="49">
        <v>1</v>
      </c>
      <c r="AY421" s="50">
        <v>5.882352941176471</v>
      </c>
      <c r="AZ421" s="49">
        <v>1</v>
      </c>
      <c r="BA421" s="50">
        <v>5.882352941176471</v>
      </c>
      <c r="BB421" s="49">
        <v>0</v>
      </c>
      <c r="BC421" s="50">
        <v>0</v>
      </c>
      <c r="BD421" s="49">
        <v>15</v>
      </c>
      <c r="BE421" s="50">
        <v>88.23529411764706</v>
      </c>
      <c r="BF421" s="49">
        <v>17</v>
      </c>
      <c r="BG421" s="49"/>
      <c r="BH421" s="49"/>
      <c r="BI421" s="49"/>
      <c r="BJ421" s="49"/>
      <c r="BK421" s="49"/>
      <c r="BL421" s="49"/>
      <c r="BM421" s="112" t="s">
        <v>3911</v>
      </c>
      <c r="BN421" s="112" t="s">
        <v>3911</v>
      </c>
      <c r="BO421" s="112" t="s">
        <v>4388</v>
      </c>
      <c r="BP421" s="112" t="s">
        <v>4388</v>
      </c>
      <c r="BQ421" s="2"/>
      <c r="BR421" s="3"/>
      <c r="BS421" s="3"/>
      <c r="BT421" s="3"/>
      <c r="BU421" s="3"/>
    </row>
    <row r="422" spans="1:73" ht="409.5">
      <c r="A422" s="69" t="s">
        <v>635</v>
      </c>
      <c r="B422" s="70"/>
      <c r="C422" s="70"/>
      <c r="D422" s="71">
        <v>287.7650897226754</v>
      </c>
      <c r="E422" s="73"/>
      <c r="F422" s="103" t="s">
        <v>2230</v>
      </c>
      <c r="G422" s="70"/>
      <c r="H422" s="51" t="s">
        <v>1125</v>
      </c>
      <c r="I422" s="75"/>
      <c r="J422" s="75"/>
      <c r="K422" s="51" t="s">
        <v>1125</v>
      </c>
      <c r="L422" s="78">
        <v>68.08728080021952</v>
      </c>
      <c r="M422" s="79">
        <v>4062.552978515625</v>
      </c>
      <c r="N422" s="79">
        <v>4275.583984375</v>
      </c>
      <c r="O422" s="80"/>
      <c r="P422" s="81"/>
      <c r="Q422" s="81"/>
      <c r="R422" s="89"/>
      <c r="S422" s="49">
        <v>1</v>
      </c>
      <c r="T422" s="49">
        <v>1</v>
      </c>
      <c r="U422" s="50">
        <v>0</v>
      </c>
      <c r="V422" s="50">
        <v>0</v>
      </c>
      <c r="W422" s="50">
        <v>0.002</v>
      </c>
      <c r="X422" s="50">
        <v>0.999999</v>
      </c>
      <c r="Y422" s="50">
        <v>0</v>
      </c>
      <c r="Z422" s="50" t="s">
        <v>2322</v>
      </c>
      <c r="AA422" s="76">
        <v>422</v>
      </c>
      <c r="AB422" s="76"/>
      <c r="AC422" s="77"/>
      <c r="AD422" s="83" t="s">
        <v>1824</v>
      </c>
      <c r="AE422" s="85" t="s">
        <v>1625</v>
      </c>
      <c r="AF422" s="83" t="s">
        <v>1125</v>
      </c>
      <c r="AG422" s="83" t="s">
        <v>716</v>
      </c>
      <c r="AH422" s="83"/>
      <c r="AI422" s="83" t="s">
        <v>2307</v>
      </c>
      <c r="AJ422" s="87">
        <v>43470.626388888886</v>
      </c>
      <c r="AK422" s="85" t="s">
        <v>2230</v>
      </c>
      <c r="AL422" s="85" t="s">
        <v>1625</v>
      </c>
      <c r="AM422" s="83">
        <v>554</v>
      </c>
      <c r="AN422" s="83">
        <v>10</v>
      </c>
      <c r="AO422" s="83">
        <v>97</v>
      </c>
      <c r="AP422" s="83"/>
      <c r="AQ422" s="83"/>
      <c r="AR422" s="83"/>
      <c r="AS422" s="83"/>
      <c r="AT422" s="83"/>
      <c r="AU422" s="83"/>
      <c r="AV422" s="83"/>
      <c r="AW422" s="83" t="str">
        <f>REPLACE(INDEX(GroupVertices[Group],MATCH(Vertices[[#This Row],[Vertex]],GroupVertices[Vertex],0)),1,1,"")</f>
        <v>1</v>
      </c>
      <c r="AX422" s="49">
        <v>3</v>
      </c>
      <c r="AY422" s="50">
        <v>7.5</v>
      </c>
      <c r="AZ422" s="49">
        <v>3</v>
      </c>
      <c r="BA422" s="50">
        <v>7.5</v>
      </c>
      <c r="BB422" s="49">
        <v>0</v>
      </c>
      <c r="BC422" s="50">
        <v>0</v>
      </c>
      <c r="BD422" s="49">
        <v>34</v>
      </c>
      <c r="BE422" s="50">
        <v>85</v>
      </c>
      <c r="BF422" s="49">
        <v>40</v>
      </c>
      <c r="BG422" s="49"/>
      <c r="BH422" s="49"/>
      <c r="BI422" s="49"/>
      <c r="BJ422" s="49"/>
      <c r="BK422" s="49" t="s">
        <v>3501</v>
      </c>
      <c r="BL422" s="49" t="s">
        <v>3501</v>
      </c>
      <c r="BM422" s="112" t="s">
        <v>3912</v>
      </c>
      <c r="BN422" s="112" t="s">
        <v>3912</v>
      </c>
      <c r="BO422" s="112" t="s">
        <v>4389</v>
      </c>
      <c r="BP422" s="112" t="s">
        <v>4389</v>
      </c>
      <c r="BQ422" s="2"/>
      <c r="BR422" s="3"/>
      <c r="BS422" s="3"/>
      <c r="BT422" s="3"/>
      <c r="BU422" s="3"/>
    </row>
    <row r="423" spans="1:73" ht="300">
      <c r="A423" s="69" t="s">
        <v>636</v>
      </c>
      <c r="B423" s="70"/>
      <c r="C423" s="70"/>
      <c r="D423" s="71">
        <v>550.4078303425774</v>
      </c>
      <c r="E423" s="73"/>
      <c r="F423" s="103" t="s">
        <v>2231</v>
      </c>
      <c r="G423" s="70"/>
      <c r="H423" s="51" t="s">
        <v>1126</v>
      </c>
      <c r="I423" s="75"/>
      <c r="J423" s="75"/>
      <c r="K423" s="51" t="s">
        <v>1126</v>
      </c>
      <c r="L423" s="78">
        <v>268.85033300905485</v>
      </c>
      <c r="M423" s="79">
        <v>3687.774169921875</v>
      </c>
      <c r="N423" s="79">
        <v>1379.9197998046875</v>
      </c>
      <c r="O423" s="80"/>
      <c r="P423" s="81"/>
      <c r="Q423" s="81"/>
      <c r="R423" s="89"/>
      <c r="S423" s="49">
        <v>1</v>
      </c>
      <c r="T423" s="49">
        <v>1</v>
      </c>
      <c r="U423" s="50">
        <v>0</v>
      </c>
      <c r="V423" s="50">
        <v>0</v>
      </c>
      <c r="W423" s="50">
        <v>0.002</v>
      </c>
      <c r="X423" s="50">
        <v>0.999999</v>
      </c>
      <c r="Y423" s="50">
        <v>0</v>
      </c>
      <c r="Z423" s="50" t="s">
        <v>2322</v>
      </c>
      <c r="AA423" s="76">
        <v>423</v>
      </c>
      <c r="AB423" s="76"/>
      <c r="AC423" s="77"/>
      <c r="AD423" s="83" t="s">
        <v>1824</v>
      </c>
      <c r="AE423" s="85" t="s">
        <v>1626</v>
      </c>
      <c r="AF423" s="83" t="s">
        <v>1126</v>
      </c>
      <c r="AG423" s="83" t="s">
        <v>716</v>
      </c>
      <c r="AH423" s="83"/>
      <c r="AI423" s="83" t="s">
        <v>2307</v>
      </c>
      <c r="AJ423" s="87">
        <v>43470.64513888889</v>
      </c>
      <c r="AK423" s="85" t="s">
        <v>2231</v>
      </c>
      <c r="AL423" s="85" t="s">
        <v>1626</v>
      </c>
      <c r="AM423" s="83">
        <v>2164</v>
      </c>
      <c r="AN423" s="83">
        <v>110</v>
      </c>
      <c r="AO423" s="83">
        <v>321</v>
      </c>
      <c r="AP423" s="83"/>
      <c r="AQ423" s="83"/>
      <c r="AR423" s="83"/>
      <c r="AS423" s="83"/>
      <c r="AT423" s="83"/>
      <c r="AU423" s="83"/>
      <c r="AV423" s="83"/>
      <c r="AW423" s="83" t="str">
        <f>REPLACE(INDEX(GroupVertices[Group],MATCH(Vertices[[#This Row],[Vertex]],GroupVertices[Vertex],0)),1,1,"")</f>
        <v>1</v>
      </c>
      <c r="AX423" s="49">
        <v>0</v>
      </c>
      <c r="AY423" s="50">
        <v>0</v>
      </c>
      <c r="AZ423" s="49">
        <v>1</v>
      </c>
      <c r="BA423" s="50">
        <v>5.555555555555555</v>
      </c>
      <c r="BB423" s="49">
        <v>0</v>
      </c>
      <c r="BC423" s="50">
        <v>0</v>
      </c>
      <c r="BD423" s="49">
        <v>17</v>
      </c>
      <c r="BE423" s="50">
        <v>94.44444444444444</v>
      </c>
      <c r="BF423" s="49">
        <v>18</v>
      </c>
      <c r="BG423" s="49"/>
      <c r="BH423" s="49"/>
      <c r="BI423" s="49"/>
      <c r="BJ423" s="49"/>
      <c r="BK423" s="49" t="s">
        <v>3391</v>
      </c>
      <c r="BL423" s="49" t="s">
        <v>3391</v>
      </c>
      <c r="BM423" s="112" t="s">
        <v>3913</v>
      </c>
      <c r="BN423" s="112" t="s">
        <v>3913</v>
      </c>
      <c r="BO423" s="112" t="s">
        <v>4390</v>
      </c>
      <c r="BP423" s="112" t="s">
        <v>4390</v>
      </c>
      <c r="BQ423" s="2"/>
      <c r="BR423" s="3"/>
      <c r="BS423" s="3"/>
      <c r="BT423" s="3"/>
      <c r="BU423" s="3"/>
    </row>
    <row r="424" spans="1:73" ht="15">
      <c r="A424" s="69" t="s">
        <v>637</v>
      </c>
      <c r="B424" s="70"/>
      <c r="C424" s="70"/>
      <c r="D424" s="71">
        <v>230.01631321370309</v>
      </c>
      <c r="E424" s="73"/>
      <c r="F424" s="103" t="s">
        <v>2232</v>
      </c>
      <c r="G424" s="70"/>
      <c r="H424" s="74" t="s">
        <v>1127</v>
      </c>
      <c r="I424" s="75"/>
      <c r="J424" s="75"/>
      <c r="K424" s="74" t="s">
        <v>1127</v>
      </c>
      <c r="L424" s="78">
        <v>23.944348823866896</v>
      </c>
      <c r="M424" s="79">
        <v>4812.11083984375</v>
      </c>
      <c r="N424" s="79">
        <v>8136.46875</v>
      </c>
      <c r="O424" s="80"/>
      <c r="P424" s="81"/>
      <c r="Q424" s="81"/>
      <c r="R424" s="89"/>
      <c r="S424" s="49">
        <v>1</v>
      </c>
      <c r="T424" s="49">
        <v>1</v>
      </c>
      <c r="U424" s="50">
        <v>0</v>
      </c>
      <c r="V424" s="50">
        <v>0</v>
      </c>
      <c r="W424" s="50">
        <v>0.002</v>
      </c>
      <c r="X424" s="50">
        <v>0.999999</v>
      </c>
      <c r="Y424" s="50">
        <v>0</v>
      </c>
      <c r="Z424" s="50" t="s">
        <v>2322</v>
      </c>
      <c r="AA424" s="76">
        <v>424</v>
      </c>
      <c r="AB424" s="76"/>
      <c r="AC424" s="77"/>
      <c r="AD424" s="83" t="s">
        <v>1824</v>
      </c>
      <c r="AE424" s="85" t="s">
        <v>1627</v>
      </c>
      <c r="AF424" s="83" t="s">
        <v>1127</v>
      </c>
      <c r="AG424" s="83" t="s">
        <v>716</v>
      </c>
      <c r="AH424" s="83"/>
      <c r="AI424" s="83" t="s">
        <v>2307</v>
      </c>
      <c r="AJ424" s="87">
        <v>43470.833333333336</v>
      </c>
      <c r="AK424" s="85" t="s">
        <v>2232</v>
      </c>
      <c r="AL424" s="85" t="s">
        <v>1627</v>
      </c>
      <c r="AM424" s="83">
        <v>200</v>
      </c>
      <c r="AN424" s="83">
        <v>38</v>
      </c>
      <c r="AO424" s="83">
        <v>23</v>
      </c>
      <c r="AP424" s="83"/>
      <c r="AQ424" s="83"/>
      <c r="AR424" s="83"/>
      <c r="AS424" s="83"/>
      <c r="AT424" s="83"/>
      <c r="AU424" s="83"/>
      <c r="AV424" s="83"/>
      <c r="AW424" s="83" t="str">
        <f>REPLACE(INDEX(GroupVertices[Group],MATCH(Vertices[[#This Row],[Vertex]],GroupVertices[Vertex],0)),1,1,"")</f>
        <v>1</v>
      </c>
      <c r="AX424" s="49">
        <v>0</v>
      </c>
      <c r="AY424" s="50">
        <v>0</v>
      </c>
      <c r="AZ424" s="49">
        <v>0</v>
      </c>
      <c r="BA424" s="50">
        <v>0</v>
      </c>
      <c r="BB424" s="49">
        <v>0</v>
      </c>
      <c r="BC424" s="50">
        <v>0</v>
      </c>
      <c r="BD424" s="49">
        <v>4</v>
      </c>
      <c r="BE424" s="50">
        <v>100</v>
      </c>
      <c r="BF424" s="49">
        <v>4</v>
      </c>
      <c r="BG424" s="49"/>
      <c r="BH424" s="49"/>
      <c r="BI424" s="49"/>
      <c r="BJ424" s="49"/>
      <c r="BK424" s="49" t="s">
        <v>3391</v>
      </c>
      <c r="BL424" s="49" t="s">
        <v>3391</v>
      </c>
      <c r="BM424" s="112" t="s">
        <v>2397</v>
      </c>
      <c r="BN424" s="112" t="s">
        <v>2397</v>
      </c>
      <c r="BO424" s="112" t="s">
        <v>2306</v>
      </c>
      <c r="BP424" s="112" t="s">
        <v>2306</v>
      </c>
      <c r="BQ424" s="2"/>
      <c r="BR424" s="3"/>
      <c r="BS424" s="3"/>
      <c r="BT424" s="3"/>
      <c r="BU424" s="3"/>
    </row>
    <row r="425" spans="1:73" ht="210">
      <c r="A425" s="69" t="s">
        <v>638</v>
      </c>
      <c r="B425" s="70"/>
      <c r="C425" s="70"/>
      <c r="D425" s="71">
        <v>315.00815660685157</v>
      </c>
      <c r="E425" s="73"/>
      <c r="F425" s="103" t="s">
        <v>2233</v>
      </c>
      <c r="G425" s="70"/>
      <c r="H425" s="51" t="s">
        <v>1128</v>
      </c>
      <c r="I425" s="75"/>
      <c r="J425" s="75"/>
      <c r="K425" s="51" t="s">
        <v>1128</v>
      </c>
      <c r="L425" s="78">
        <v>88.91177130883784</v>
      </c>
      <c r="M425" s="79">
        <v>314.76519775390625</v>
      </c>
      <c r="N425" s="79">
        <v>3310.36279296875</v>
      </c>
      <c r="O425" s="80"/>
      <c r="P425" s="81"/>
      <c r="Q425" s="81"/>
      <c r="R425" s="89"/>
      <c r="S425" s="49">
        <v>1</v>
      </c>
      <c r="T425" s="49">
        <v>1</v>
      </c>
      <c r="U425" s="50">
        <v>0</v>
      </c>
      <c r="V425" s="50">
        <v>0</v>
      </c>
      <c r="W425" s="50">
        <v>0.002</v>
      </c>
      <c r="X425" s="50">
        <v>0.999999</v>
      </c>
      <c r="Y425" s="50">
        <v>0</v>
      </c>
      <c r="Z425" s="50" t="s">
        <v>2322</v>
      </c>
      <c r="AA425" s="76">
        <v>425</v>
      </c>
      <c r="AB425" s="76"/>
      <c r="AC425" s="77"/>
      <c r="AD425" s="83" t="s">
        <v>1824</v>
      </c>
      <c r="AE425" s="85" t="s">
        <v>1628</v>
      </c>
      <c r="AF425" s="83" t="s">
        <v>1128</v>
      </c>
      <c r="AG425" s="83" t="s">
        <v>716</v>
      </c>
      <c r="AH425" s="83"/>
      <c r="AI425" s="83" t="s">
        <v>2307</v>
      </c>
      <c r="AJ425" s="87">
        <v>43471.12501157408</v>
      </c>
      <c r="AK425" s="85" t="s">
        <v>2233</v>
      </c>
      <c r="AL425" s="85" t="s">
        <v>1628</v>
      </c>
      <c r="AM425" s="83">
        <v>721</v>
      </c>
      <c r="AN425" s="83">
        <v>30</v>
      </c>
      <c r="AO425" s="83">
        <v>371</v>
      </c>
      <c r="AP425" s="83"/>
      <c r="AQ425" s="83"/>
      <c r="AR425" s="83"/>
      <c r="AS425" s="83"/>
      <c r="AT425" s="83"/>
      <c r="AU425" s="83"/>
      <c r="AV425" s="83"/>
      <c r="AW425" s="83" t="str">
        <f>REPLACE(INDEX(GroupVertices[Group],MATCH(Vertices[[#This Row],[Vertex]],GroupVertices[Vertex],0)),1,1,"")</f>
        <v>1</v>
      </c>
      <c r="AX425" s="49">
        <v>0</v>
      </c>
      <c r="AY425" s="50">
        <v>0</v>
      </c>
      <c r="AZ425" s="49">
        <v>0</v>
      </c>
      <c r="BA425" s="50">
        <v>0</v>
      </c>
      <c r="BB425" s="49">
        <v>0</v>
      </c>
      <c r="BC425" s="50">
        <v>0</v>
      </c>
      <c r="BD425" s="49">
        <v>10</v>
      </c>
      <c r="BE425" s="50">
        <v>100</v>
      </c>
      <c r="BF425" s="49">
        <v>10</v>
      </c>
      <c r="BG425" s="49"/>
      <c r="BH425" s="49"/>
      <c r="BI425" s="49"/>
      <c r="BJ425" s="49"/>
      <c r="BK425" s="49"/>
      <c r="BL425" s="49"/>
      <c r="BM425" s="112" t="s">
        <v>3914</v>
      </c>
      <c r="BN425" s="112" t="s">
        <v>3914</v>
      </c>
      <c r="BO425" s="112" t="s">
        <v>4391</v>
      </c>
      <c r="BP425" s="112" t="s">
        <v>4391</v>
      </c>
      <c r="BQ425" s="2"/>
      <c r="BR425" s="3"/>
      <c r="BS425" s="3"/>
      <c r="BT425" s="3"/>
      <c r="BU425" s="3"/>
    </row>
    <row r="426" spans="1:73" ht="15">
      <c r="A426" s="69" t="s">
        <v>639</v>
      </c>
      <c r="B426" s="70"/>
      <c r="C426" s="70"/>
      <c r="D426" s="71">
        <v>703.7520391517129</v>
      </c>
      <c r="E426" s="73"/>
      <c r="F426" s="103" t="s">
        <v>2234</v>
      </c>
      <c r="G426" s="70"/>
      <c r="H426" s="74" t="s">
        <v>1129</v>
      </c>
      <c r="I426" s="75"/>
      <c r="J426" s="75"/>
      <c r="K426" s="74" t="s">
        <v>1129</v>
      </c>
      <c r="L426" s="78">
        <v>386.0660280875053</v>
      </c>
      <c r="M426" s="79">
        <v>3687.774169921875</v>
      </c>
      <c r="N426" s="79">
        <v>897.3087158203125</v>
      </c>
      <c r="O426" s="80"/>
      <c r="P426" s="81"/>
      <c r="Q426" s="81"/>
      <c r="R426" s="89"/>
      <c r="S426" s="49">
        <v>1</v>
      </c>
      <c r="T426" s="49">
        <v>1</v>
      </c>
      <c r="U426" s="50">
        <v>0</v>
      </c>
      <c r="V426" s="50">
        <v>0</v>
      </c>
      <c r="W426" s="50">
        <v>0.002</v>
      </c>
      <c r="X426" s="50">
        <v>0.999999</v>
      </c>
      <c r="Y426" s="50">
        <v>0</v>
      </c>
      <c r="Z426" s="50" t="s">
        <v>2322</v>
      </c>
      <c r="AA426" s="76">
        <v>426</v>
      </c>
      <c r="AB426" s="76"/>
      <c r="AC426" s="77"/>
      <c r="AD426" s="83" t="s">
        <v>1824</v>
      </c>
      <c r="AE426" s="85" t="s">
        <v>1629</v>
      </c>
      <c r="AF426" s="83" t="s">
        <v>1129</v>
      </c>
      <c r="AG426" s="83" t="s">
        <v>716</v>
      </c>
      <c r="AH426" s="83"/>
      <c r="AI426" s="83" t="s">
        <v>2307</v>
      </c>
      <c r="AJ426" s="87">
        <v>43471.854166666664</v>
      </c>
      <c r="AK426" s="85" t="s">
        <v>2234</v>
      </c>
      <c r="AL426" s="85" t="s">
        <v>1629</v>
      </c>
      <c r="AM426" s="83">
        <v>3104</v>
      </c>
      <c r="AN426" s="83">
        <v>247</v>
      </c>
      <c r="AO426" s="83">
        <v>2346</v>
      </c>
      <c r="AP426" s="83"/>
      <c r="AQ426" s="83"/>
      <c r="AR426" s="83"/>
      <c r="AS426" s="83"/>
      <c r="AT426" s="83"/>
      <c r="AU426" s="83"/>
      <c r="AV426" s="83"/>
      <c r="AW426" s="83" t="str">
        <f>REPLACE(INDEX(GroupVertices[Group],MATCH(Vertices[[#This Row],[Vertex]],GroupVertices[Vertex],0)),1,1,"")</f>
        <v>1</v>
      </c>
      <c r="AX426" s="49">
        <v>0</v>
      </c>
      <c r="AY426" s="50">
        <v>0</v>
      </c>
      <c r="AZ426" s="49">
        <v>0</v>
      </c>
      <c r="BA426" s="50">
        <v>0</v>
      </c>
      <c r="BB426" s="49">
        <v>0</v>
      </c>
      <c r="BC426" s="50">
        <v>0</v>
      </c>
      <c r="BD426" s="49">
        <v>0</v>
      </c>
      <c r="BE426" s="50">
        <v>0</v>
      </c>
      <c r="BF426" s="49">
        <v>0</v>
      </c>
      <c r="BG426" s="49"/>
      <c r="BH426" s="49"/>
      <c r="BI426" s="49"/>
      <c r="BJ426" s="49"/>
      <c r="BK426" s="49"/>
      <c r="BL426" s="49"/>
      <c r="BM426" s="112" t="s">
        <v>2306</v>
      </c>
      <c r="BN426" s="112" t="s">
        <v>2306</v>
      </c>
      <c r="BO426" s="112" t="s">
        <v>2306</v>
      </c>
      <c r="BP426" s="112" t="s">
        <v>2306</v>
      </c>
      <c r="BQ426" s="2"/>
      <c r="BR426" s="3"/>
      <c r="BS426" s="3"/>
      <c r="BT426" s="3"/>
      <c r="BU426" s="3"/>
    </row>
    <row r="427" spans="1:73" ht="15">
      <c r="A427" s="69" t="s">
        <v>640</v>
      </c>
      <c r="B427" s="70"/>
      <c r="C427" s="70"/>
      <c r="D427" s="71">
        <v>221.85970636215333</v>
      </c>
      <c r="E427" s="73"/>
      <c r="F427" s="103" t="s">
        <v>2235</v>
      </c>
      <c r="G427" s="70"/>
      <c r="H427" s="74" t="s">
        <v>1130</v>
      </c>
      <c r="I427" s="75"/>
      <c r="J427" s="75"/>
      <c r="K427" s="74" t="s">
        <v>1130</v>
      </c>
      <c r="L427" s="78">
        <v>17.709471426076977</v>
      </c>
      <c r="M427" s="79">
        <v>7435.56201171875</v>
      </c>
      <c r="N427" s="79">
        <v>9101.69140625</v>
      </c>
      <c r="O427" s="80"/>
      <c r="P427" s="81"/>
      <c r="Q427" s="81"/>
      <c r="R427" s="89"/>
      <c r="S427" s="49">
        <v>1</v>
      </c>
      <c r="T427" s="49">
        <v>1</v>
      </c>
      <c r="U427" s="50">
        <v>0</v>
      </c>
      <c r="V427" s="50">
        <v>0</v>
      </c>
      <c r="W427" s="50">
        <v>0.002</v>
      </c>
      <c r="X427" s="50">
        <v>0.999999</v>
      </c>
      <c r="Y427" s="50">
        <v>0</v>
      </c>
      <c r="Z427" s="50" t="s">
        <v>2322</v>
      </c>
      <c r="AA427" s="76">
        <v>427</v>
      </c>
      <c r="AB427" s="76"/>
      <c r="AC427" s="77"/>
      <c r="AD427" s="83" t="s">
        <v>1824</v>
      </c>
      <c r="AE427" s="85" t="s">
        <v>1630</v>
      </c>
      <c r="AF427" s="83" t="s">
        <v>1130</v>
      </c>
      <c r="AG427" s="83" t="s">
        <v>716</v>
      </c>
      <c r="AH427" s="83"/>
      <c r="AI427" s="83" t="s">
        <v>2307</v>
      </c>
      <c r="AJ427" s="87">
        <v>43472.214421296296</v>
      </c>
      <c r="AK427" s="85" t="s">
        <v>2235</v>
      </c>
      <c r="AL427" s="85" t="s">
        <v>1630</v>
      </c>
      <c r="AM427" s="83">
        <v>150</v>
      </c>
      <c r="AN427" s="83">
        <v>9</v>
      </c>
      <c r="AO427" s="83">
        <v>39</v>
      </c>
      <c r="AP427" s="83"/>
      <c r="AQ427" s="83"/>
      <c r="AR427" s="83"/>
      <c r="AS427" s="83"/>
      <c r="AT427" s="83"/>
      <c r="AU427" s="83"/>
      <c r="AV427" s="83"/>
      <c r="AW427" s="83" t="str">
        <f>REPLACE(INDEX(GroupVertices[Group],MATCH(Vertices[[#This Row],[Vertex]],GroupVertices[Vertex],0)),1,1,"")</f>
        <v>1</v>
      </c>
      <c r="AX427" s="49">
        <v>0</v>
      </c>
      <c r="AY427" s="50">
        <v>0</v>
      </c>
      <c r="AZ427" s="49">
        <v>2</v>
      </c>
      <c r="BA427" s="50">
        <v>11.11111111111111</v>
      </c>
      <c r="BB427" s="49">
        <v>0</v>
      </c>
      <c r="BC427" s="50">
        <v>0</v>
      </c>
      <c r="BD427" s="49">
        <v>16</v>
      </c>
      <c r="BE427" s="50">
        <v>88.88888888888889</v>
      </c>
      <c r="BF427" s="49">
        <v>18</v>
      </c>
      <c r="BG427" s="49"/>
      <c r="BH427" s="49"/>
      <c r="BI427" s="49"/>
      <c r="BJ427" s="49"/>
      <c r="BK427" s="49" t="s">
        <v>3502</v>
      </c>
      <c r="BL427" s="49" t="s">
        <v>3502</v>
      </c>
      <c r="BM427" s="112" t="s">
        <v>3915</v>
      </c>
      <c r="BN427" s="112" t="s">
        <v>3915</v>
      </c>
      <c r="BO427" s="112" t="s">
        <v>4392</v>
      </c>
      <c r="BP427" s="112" t="s">
        <v>4392</v>
      </c>
      <c r="BQ427" s="2"/>
      <c r="BR427" s="3"/>
      <c r="BS427" s="3"/>
      <c r="BT427" s="3"/>
      <c r="BU427" s="3"/>
    </row>
    <row r="428" spans="1:73" ht="15">
      <c r="A428" s="69" t="s">
        <v>641</v>
      </c>
      <c r="B428" s="70"/>
      <c r="C428" s="70"/>
      <c r="D428" s="71">
        <v>353.6704730831974</v>
      </c>
      <c r="E428" s="73"/>
      <c r="F428" s="103" t="s">
        <v>2236</v>
      </c>
      <c r="G428" s="70"/>
      <c r="H428" s="74" t="s">
        <v>1131</v>
      </c>
      <c r="I428" s="75"/>
      <c r="J428" s="75"/>
      <c r="K428" s="74" t="s">
        <v>1131</v>
      </c>
      <c r="L428" s="78">
        <v>118.46509017436205</v>
      </c>
      <c r="M428" s="79">
        <v>5186.88916015625</v>
      </c>
      <c r="N428" s="79">
        <v>2827.751953125</v>
      </c>
      <c r="O428" s="80"/>
      <c r="P428" s="81"/>
      <c r="Q428" s="81"/>
      <c r="R428" s="89"/>
      <c r="S428" s="49">
        <v>1</v>
      </c>
      <c r="T428" s="49">
        <v>1</v>
      </c>
      <c r="U428" s="50">
        <v>0</v>
      </c>
      <c r="V428" s="50">
        <v>0</v>
      </c>
      <c r="W428" s="50">
        <v>0.002</v>
      </c>
      <c r="X428" s="50">
        <v>0.999999</v>
      </c>
      <c r="Y428" s="50">
        <v>0</v>
      </c>
      <c r="Z428" s="50" t="s">
        <v>2322</v>
      </c>
      <c r="AA428" s="76">
        <v>428</v>
      </c>
      <c r="AB428" s="76"/>
      <c r="AC428" s="77"/>
      <c r="AD428" s="83" t="s">
        <v>1824</v>
      </c>
      <c r="AE428" s="85" t="s">
        <v>1631</v>
      </c>
      <c r="AF428" s="83" t="s">
        <v>1131</v>
      </c>
      <c r="AG428" s="83" t="s">
        <v>716</v>
      </c>
      <c r="AH428" s="83"/>
      <c r="AI428" s="83" t="s">
        <v>2307</v>
      </c>
      <c r="AJ428" s="87">
        <v>43472.291666666664</v>
      </c>
      <c r="AK428" s="85" t="s">
        <v>2236</v>
      </c>
      <c r="AL428" s="85" t="s">
        <v>1631</v>
      </c>
      <c r="AM428" s="83">
        <v>958</v>
      </c>
      <c r="AN428" s="83">
        <v>31</v>
      </c>
      <c r="AO428" s="83">
        <v>497</v>
      </c>
      <c r="AP428" s="83"/>
      <c r="AQ428" s="83"/>
      <c r="AR428" s="83"/>
      <c r="AS428" s="83"/>
      <c r="AT428" s="83"/>
      <c r="AU428" s="83"/>
      <c r="AV428" s="83"/>
      <c r="AW428" s="83" t="str">
        <f>REPLACE(INDEX(GroupVertices[Group],MATCH(Vertices[[#This Row],[Vertex]],GroupVertices[Vertex],0)),1,1,"")</f>
        <v>1</v>
      </c>
      <c r="AX428" s="49">
        <v>0</v>
      </c>
      <c r="AY428" s="50">
        <v>0</v>
      </c>
      <c r="AZ428" s="49">
        <v>0</v>
      </c>
      <c r="BA428" s="50">
        <v>0</v>
      </c>
      <c r="BB428" s="49">
        <v>0</v>
      </c>
      <c r="BC428" s="50">
        <v>0</v>
      </c>
      <c r="BD428" s="49">
        <v>12</v>
      </c>
      <c r="BE428" s="50">
        <v>100</v>
      </c>
      <c r="BF428" s="49">
        <v>12</v>
      </c>
      <c r="BG428" s="49"/>
      <c r="BH428" s="49"/>
      <c r="BI428" s="49"/>
      <c r="BJ428" s="49"/>
      <c r="BK428" s="49"/>
      <c r="BL428" s="49"/>
      <c r="BM428" s="112" t="s">
        <v>3916</v>
      </c>
      <c r="BN428" s="112" t="s">
        <v>3916</v>
      </c>
      <c r="BO428" s="112" t="s">
        <v>4393</v>
      </c>
      <c r="BP428" s="112" t="s">
        <v>4393</v>
      </c>
      <c r="BQ428" s="2"/>
      <c r="BR428" s="3"/>
      <c r="BS428" s="3"/>
      <c r="BT428" s="3"/>
      <c r="BU428" s="3"/>
    </row>
    <row r="429" spans="1:73" ht="15">
      <c r="A429" s="69" t="s">
        <v>642</v>
      </c>
      <c r="B429" s="70"/>
      <c r="C429" s="70"/>
      <c r="D429" s="71">
        <v>899.347471451876</v>
      </c>
      <c r="E429" s="73"/>
      <c r="F429" s="103" t="s">
        <v>2237</v>
      </c>
      <c r="G429" s="70"/>
      <c r="H429" s="74" t="s">
        <v>1132</v>
      </c>
      <c r="I429" s="75"/>
      <c r="J429" s="75"/>
      <c r="K429" s="74" t="s">
        <v>1132</v>
      </c>
      <c r="L429" s="78">
        <v>535.5783880865075</v>
      </c>
      <c r="M429" s="79">
        <v>5561.66845703125</v>
      </c>
      <c r="N429" s="79">
        <v>897.3087158203125</v>
      </c>
      <c r="O429" s="80"/>
      <c r="P429" s="81"/>
      <c r="Q429" s="81"/>
      <c r="R429" s="89"/>
      <c r="S429" s="49">
        <v>1</v>
      </c>
      <c r="T429" s="49">
        <v>1</v>
      </c>
      <c r="U429" s="50">
        <v>0</v>
      </c>
      <c r="V429" s="50">
        <v>0</v>
      </c>
      <c r="W429" s="50">
        <v>0.002</v>
      </c>
      <c r="X429" s="50">
        <v>0.999999</v>
      </c>
      <c r="Y429" s="50">
        <v>0</v>
      </c>
      <c r="Z429" s="50" t="s">
        <v>2322</v>
      </c>
      <c r="AA429" s="76">
        <v>429</v>
      </c>
      <c r="AB429" s="76"/>
      <c r="AC429" s="77"/>
      <c r="AD429" s="83" t="s">
        <v>1824</v>
      </c>
      <c r="AE429" s="85" t="s">
        <v>1632</v>
      </c>
      <c r="AF429" s="83" t="s">
        <v>1132</v>
      </c>
      <c r="AG429" s="83" t="s">
        <v>716</v>
      </c>
      <c r="AH429" s="83"/>
      <c r="AI429" s="83" t="s">
        <v>2307</v>
      </c>
      <c r="AJ429" s="87">
        <v>43472.57443287037</v>
      </c>
      <c r="AK429" s="85" t="s">
        <v>2237</v>
      </c>
      <c r="AL429" s="85" t="s">
        <v>1632</v>
      </c>
      <c r="AM429" s="83">
        <v>4303</v>
      </c>
      <c r="AN429" s="83">
        <v>180</v>
      </c>
      <c r="AO429" s="83">
        <v>1607</v>
      </c>
      <c r="AP429" s="83"/>
      <c r="AQ429" s="83"/>
      <c r="AR429" s="83"/>
      <c r="AS429" s="83"/>
      <c r="AT429" s="83"/>
      <c r="AU429" s="83"/>
      <c r="AV429" s="83"/>
      <c r="AW429" s="83" t="str">
        <f>REPLACE(INDEX(GroupVertices[Group],MATCH(Vertices[[#This Row],[Vertex]],GroupVertices[Vertex],0)),1,1,"")</f>
        <v>1</v>
      </c>
      <c r="AX429" s="49">
        <v>1</v>
      </c>
      <c r="AY429" s="50">
        <v>16.666666666666668</v>
      </c>
      <c r="AZ429" s="49">
        <v>0</v>
      </c>
      <c r="BA429" s="50">
        <v>0</v>
      </c>
      <c r="BB429" s="49">
        <v>0</v>
      </c>
      <c r="BC429" s="50">
        <v>0</v>
      </c>
      <c r="BD429" s="49">
        <v>5</v>
      </c>
      <c r="BE429" s="50">
        <v>83.33333333333333</v>
      </c>
      <c r="BF429" s="49">
        <v>6</v>
      </c>
      <c r="BG429" s="49"/>
      <c r="BH429" s="49"/>
      <c r="BI429" s="49"/>
      <c r="BJ429" s="49"/>
      <c r="BK429" s="49"/>
      <c r="BL429" s="49"/>
      <c r="BM429" s="112" t="s">
        <v>3917</v>
      </c>
      <c r="BN429" s="112" t="s">
        <v>3917</v>
      </c>
      <c r="BO429" s="112" t="s">
        <v>4394</v>
      </c>
      <c r="BP429" s="112" t="s">
        <v>4394</v>
      </c>
      <c r="BQ429" s="2"/>
      <c r="BR429" s="3"/>
      <c r="BS429" s="3"/>
      <c r="BT429" s="3"/>
      <c r="BU429" s="3"/>
    </row>
    <row r="430" spans="1:73" ht="90">
      <c r="A430" s="69" t="s">
        <v>643</v>
      </c>
      <c r="B430" s="70"/>
      <c r="C430" s="70"/>
      <c r="D430" s="71">
        <v>228.22185970636215</v>
      </c>
      <c r="E430" s="73"/>
      <c r="F430" s="103" t="s">
        <v>2238</v>
      </c>
      <c r="G430" s="70"/>
      <c r="H430" s="51" t="s">
        <v>1133</v>
      </c>
      <c r="I430" s="75"/>
      <c r="J430" s="75"/>
      <c r="K430" s="51" t="s">
        <v>1133</v>
      </c>
      <c r="L430" s="78">
        <v>22.572675796353113</v>
      </c>
      <c r="M430" s="79">
        <v>314.76519775390625</v>
      </c>
      <c r="N430" s="79">
        <v>8136.46875</v>
      </c>
      <c r="O430" s="80"/>
      <c r="P430" s="81"/>
      <c r="Q430" s="81"/>
      <c r="R430" s="89"/>
      <c r="S430" s="49">
        <v>1</v>
      </c>
      <c r="T430" s="49">
        <v>1</v>
      </c>
      <c r="U430" s="50">
        <v>0</v>
      </c>
      <c r="V430" s="50">
        <v>0</v>
      </c>
      <c r="W430" s="50">
        <v>0.002</v>
      </c>
      <c r="X430" s="50">
        <v>0.999999</v>
      </c>
      <c r="Y430" s="50">
        <v>0</v>
      </c>
      <c r="Z430" s="50" t="s">
        <v>2322</v>
      </c>
      <c r="AA430" s="76">
        <v>430</v>
      </c>
      <c r="AB430" s="76"/>
      <c r="AC430" s="77"/>
      <c r="AD430" s="83" t="s">
        <v>1824</v>
      </c>
      <c r="AE430" s="85" t="s">
        <v>1633</v>
      </c>
      <c r="AF430" s="83" t="s">
        <v>1133</v>
      </c>
      <c r="AG430" s="83" t="s">
        <v>716</v>
      </c>
      <c r="AH430" s="83"/>
      <c r="AI430" s="83" t="s">
        <v>2307</v>
      </c>
      <c r="AJ430" s="87">
        <v>43472.791979166665</v>
      </c>
      <c r="AK430" s="85" t="s">
        <v>2238</v>
      </c>
      <c r="AL430" s="85" t="s">
        <v>1633</v>
      </c>
      <c r="AM430" s="83">
        <v>189</v>
      </c>
      <c r="AN430" s="83">
        <v>28</v>
      </c>
      <c r="AO430" s="83">
        <v>38</v>
      </c>
      <c r="AP430" s="83"/>
      <c r="AQ430" s="83"/>
      <c r="AR430" s="83"/>
      <c r="AS430" s="83"/>
      <c r="AT430" s="83"/>
      <c r="AU430" s="83"/>
      <c r="AV430" s="83"/>
      <c r="AW430" s="83" t="str">
        <f>REPLACE(INDEX(GroupVertices[Group],MATCH(Vertices[[#This Row],[Vertex]],GroupVertices[Vertex],0)),1,1,"")</f>
        <v>1</v>
      </c>
      <c r="AX430" s="49">
        <v>0</v>
      </c>
      <c r="AY430" s="50">
        <v>0</v>
      </c>
      <c r="AZ430" s="49">
        <v>0</v>
      </c>
      <c r="BA430" s="50">
        <v>0</v>
      </c>
      <c r="BB430" s="49">
        <v>0</v>
      </c>
      <c r="BC430" s="50">
        <v>0</v>
      </c>
      <c r="BD430" s="49">
        <v>1</v>
      </c>
      <c r="BE430" s="50">
        <v>100</v>
      </c>
      <c r="BF430" s="49">
        <v>1</v>
      </c>
      <c r="BG430" s="49"/>
      <c r="BH430" s="49"/>
      <c r="BI430" s="49"/>
      <c r="BJ430" s="49"/>
      <c r="BK430" s="49" t="s">
        <v>3503</v>
      </c>
      <c r="BL430" s="49" t="s">
        <v>3503</v>
      </c>
      <c r="BM430" s="112" t="s">
        <v>3918</v>
      </c>
      <c r="BN430" s="112" t="s">
        <v>3918</v>
      </c>
      <c r="BO430" s="112" t="s">
        <v>2306</v>
      </c>
      <c r="BP430" s="112" t="s">
        <v>2306</v>
      </c>
      <c r="BQ430" s="2"/>
      <c r="BR430" s="3"/>
      <c r="BS430" s="3"/>
      <c r="BT430" s="3"/>
      <c r="BU430" s="3"/>
    </row>
    <row r="431" spans="1:73" ht="330">
      <c r="A431" s="69" t="s">
        <v>644</v>
      </c>
      <c r="B431" s="70"/>
      <c r="C431" s="70"/>
      <c r="D431" s="71">
        <v>233.115823817292</v>
      </c>
      <c r="E431" s="73"/>
      <c r="F431" s="103" t="s">
        <v>2239</v>
      </c>
      <c r="G431" s="70"/>
      <c r="H431" s="51" t="s">
        <v>1134</v>
      </c>
      <c r="I431" s="75"/>
      <c r="J431" s="75"/>
      <c r="K431" s="51" t="s">
        <v>1134</v>
      </c>
      <c r="L431" s="78">
        <v>26.313602235027066</v>
      </c>
      <c r="M431" s="79">
        <v>689.5440063476562</v>
      </c>
      <c r="N431" s="79">
        <v>7653.85888671875</v>
      </c>
      <c r="O431" s="80"/>
      <c r="P431" s="81"/>
      <c r="Q431" s="81"/>
      <c r="R431" s="89"/>
      <c r="S431" s="49">
        <v>1</v>
      </c>
      <c r="T431" s="49">
        <v>1</v>
      </c>
      <c r="U431" s="50">
        <v>0</v>
      </c>
      <c r="V431" s="50">
        <v>0</v>
      </c>
      <c r="W431" s="50">
        <v>0.002</v>
      </c>
      <c r="X431" s="50">
        <v>0.999999</v>
      </c>
      <c r="Y431" s="50">
        <v>0</v>
      </c>
      <c r="Z431" s="50" t="s">
        <v>2322</v>
      </c>
      <c r="AA431" s="76">
        <v>431</v>
      </c>
      <c r="AB431" s="76"/>
      <c r="AC431" s="77"/>
      <c r="AD431" s="83" t="s">
        <v>1824</v>
      </c>
      <c r="AE431" s="85" t="s">
        <v>1634</v>
      </c>
      <c r="AF431" s="83" t="s">
        <v>1134</v>
      </c>
      <c r="AG431" s="83" t="s">
        <v>716</v>
      </c>
      <c r="AH431" s="83"/>
      <c r="AI431" s="83" t="s">
        <v>2307</v>
      </c>
      <c r="AJ431" s="87">
        <v>43472.94449074074</v>
      </c>
      <c r="AK431" s="85" t="s">
        <v>2239</v>
      </c>
      <c r="AL431" s="85" t="s">
        <v>1634</v>
      </c>
      <c r="AM431" s="83">
        <v>219</v>
      </c>
      <c r="AN431" s="83">
        <v>12</v>
      </c>
      <c r="AO431" s="83">
        <v>65</v>
      </c>
      <c r="AP431" s="83"/>
      <c r="AQ431" s="83"/>
      <c r="AR431" s="83"/>
      <c r="AS431" s="83"/>
      <c r="AT431" s="83"/>
      <c r="AU431" s="83"/>
      <c r="AV431" s="83"/>
      <c r="AW431" s="83" t="str">
        <f>REPLACE(INDEX(GroupVertices[Group],MATCH(Vertices[[#This Row],[Vertex]],GroupVertices[Vertex],0)),1,1,"")</f>
        <v>1</v>
      </c>
      <c r="AX431" s="49">
        <v>0</v>
      </c>
      <c r="AY431" s="50">
        <v>0</v>
      </c>
      <c r="AZ431" s="49">
        <v>0</v>
      </c>
      <c r="BA431" s="50">
        <v>0</v>
      </c>
      <c r="BB431" s="49">
        <v>0</v>
      </c>
      <c r="BC431" s="50">
        <v>0</v>
      </c>
      <c r="BD431" s="49">
        <v>22</v>
      </c>
      <c r="BE431" s="50">
        <v>100</v>
      </c>
      <c r="BF431" s="49">
        <v>22</v>
      </c>
      <c r="BG431" s="49"/>
      <c r="BH431" s="49"/>
      <c r="BI431" s="49"/>
      <c r="BJ431" s="49"/>
      <c r="BK431" s="49" t="s">
        <v>3499</v>
      </c>
      <c r="BL431" s="49" t="s">
        <v>3499</v>
      </c>
      <c r="BM431" s="112" t="s">
        <v>3919</v>
      </c>
      <c r="BN431" s="112" t="s">
        <v>3919</v>
      </c>
      <c r="BO431" s="112" t="s">
        <v>4395</v>
      </c>
      <c r="BP431" s="112" t="s">
        <v>4395</v>
      </c>
      <c r="BQ431" s="2"/>
      <c r="BR431" s="3"/>
      <c r="BS431" s="3"/>
      <c r="BT431" s="3"/>
      <c r="BU431" s="3"/>
    </row>
    <row r="432" spans="1:73" ht="15">
      <c r="A432" s="69" t="s">
        <v>645</v>
      </c>
      <c r="B432" s="70"/>
      <c r="C432" s="70"/>
      <c r="D432" s="71">
        <v>277.1615008156607</v>
      </c>
      <c r="E432" s="73"/>
      <c r="F432" s="103" t="s">
        <v>2240</v>
      </c>
      <c r="G432" s="70"/>
      <c r="H432" s="74" t="s">
        <v>1135</v>
      </c>
      <c r="I432" s="75"/>
      <c r="J432" s="75"/>
      <c r="K432" s="74" t="s">
        <v>1135</v>
      </c>
      <c r="L432" s="78">
        <v>59.98194018309262</v>
      </c>
      <c r="M432" s="79">
        <v>3687.774169921875</v>
      </c>
      <c r="N432" s="79">
        <v>4758.1943359375</v>
      </c>
      <c r="O432" s="80"/>
      <c r="P432" s="81"/>
      <c r="Q432" s="81"/>
      <c r="R432" s="89"/>
      <c r="S432" s="49">
        <v>1</v>
      </c>
      <c r="T432" s="49">
        <v>1</v>
      </c>
      <c r="U432" s="50">
        <v>0</v>
      </c>
      <c r="V432" s="50">
        <v>0</v>
      </c>
      <c r="W432" s="50">
        <v>0.002</v>
      </c>
      <c r="X432" s="50">
        <v>0.999999</v>
      </c>
      <c r="Y432" s="50">
        <v>0</v>
      </c>
      <c r="Z432" s="50" t="s">
        <v>2322</v>
      </c>
      <c r="AA432" s="76">
        <v>432</v>
      </c>
      <c r="AB432" s="76"/>
      <c r="AC432" s="77"/>
      <c r="AD432" s="83" t="s">
        <v>1824</v>
      </c>
      <c r="AE432" s="85" t="s">
        <v>1635</v>
      </c>
      <c r="AF432" s="83" t="s">
        <v>1135</v>
      </c>
      <c r="AG432" s="83" t="s">
        <v>716</v>
      </c>
      <c r="AH432" s="83"/>
      <c r="AI432" s="83" t="s">
        <v>2307</v>
      </c>
      <c r="AJ432" s="87">
        <v>43473.32270833333</v>
      </c>
      <c r="AK432" s="85" t="s">
        <v>2240</v>
      </c>
      <c r="AL432" s="85" t="s">
        <v>1635</v>
      </c>
      <c r="AM432" s="83">
        <v>489</v>
      </c>
      <c r="AN432" s="83">
        <v>18</v>
      </c>
      <c r="AO432" s="83">
        <v>102</v>
      </c>
      <c r="AP432" s="83"/>
      <c r="AQ432" s="83"/>
      <c r="AR432" s="83"/>
      <c r="AS432" s="83"/>
      <c r="AT432" s="83"/>
      <c r="AU432" s="83"/>
      <c r="AV432" s="83"/>
      <c r="AW432" s="83" t="str">
        <f>REPLACE(INDEX(GroupVertices[Group],MATCH(Vertices[[#This Row],[Vertex]],GroupVertices[Vertex],0)),1,1,"")</f>
        <v>1</v>
      </c>
      <c r="AX432" s="49">
        <v>0</v>
      </c>
      <c r="AY432" s="50">
        <v>0</v>
      </c>
      <c r="AZ432" s="49">
        <v>0</v>
      </c>
      <c r="BA432" s="50">
        <v>0</v>
      </c>
      <c r="BB432" s="49">
        <v>0</v>
      </c>
      <c r="BC432" s="50">
        <v>0</v>
      </c>
      <c r="BD432" s="49">
        <v>20</v>
      </c>
      <c r="BE432" s="50">
        <v>100</v>
      </c>
      <c r="BF432" s="49">
        <v>20</v>
      </c>
      <c r="BG432" s="49"/>
      <c r="BH432" s="49"/>
      <c r="BI432" s="49"/>
      <c r="BJ432" s="49"/>
      <c r="BK432" s="49"/>
      <c r="BL432" s="49"/>
      <c r="BM432" s="112" t="s">
        <v>3920</v>
      </c>
      <c r="BN432" s="112" t="s">
        <v>3920</v>
      </c>
      <c r="BO432" s="112" t="s">
        <v>4396</v>
      </c>
      <c r="BP432" s="112" t="s">
        <v>4396</v>
      </c>
      <c r="BQ432" s="2"/>
      <c r="BR432" s="3"/>
      <c r="BS432" s="3"/>
      <c r="BT432" s="3"/>
      <c r="BU432" s="3"/>
    </row>
    <row r="433" spans="1:73" ht="330">
      <c r="A433" s="69" t="s">
        <v>646</v>
      </c>
      <c r="B433" s="70"/>
      <c r="C433" s="70"/>
      <c r="D433" s="71">
        <v>266.231647634584</v>
      </c>
      <c r="E433" s="73"/>
      <c r="F433" s="103" t="s">
        <v>2241</v>
      </c>
      <c r="G433" s="70"/>
      <c r="H433" s="51" t="s">
        <v>1136</v>
      </c>
      <c r="I433" s="75"/>
      <c r="J433" s="75"/>
      <c r="K433" s="51" t="s">
        <v>1136</v>
      </c>
      <c r="L433" s="78">
        <v>51.62720447005413</v>
      </c>
      <c r="M433" s="79">
        <v>2563.43798828125</v>
      </c>
      <c r="N433" s="79">
        <v>5240.8056640625</v>
      </c>
      <c r="O433" s="80"/>
      <c r="P433" s="81"/>
      <c r="Q433" s="81"/>
      <c r="R433" s="89"/>
      <c r="S433" s="49">
        <v>1</v>
      </c>
      <c r="T433" s="49">
        <v>1</v>
      </c>
      <c r="U433" s="50">
        <v>0</v>
      </c>
      <c r="V433" s="50">
        <v>0</v>
      </c>
      <c r="W433" s="50">
        <v>0.002</v>
      </c>
      <c r="X433" s="50">
        <v>0.999999</v>
      </c>
      <c r="Y433" s="50">
        <v>0</v>
      </c>
      <c r="Z433" s="50" t="s">
        <v>2322</v>
      </c>
      <c r="AA433" s="76">
        <v>433</v>
      </c>
      <c r="AB433" s="76"/>
      <c r="AC433" s="77"/>
      <c r="AD433" s="83" t="s">
        <v>1824</v>
      </c>
      <c r="AE433" s="85" t="s">
        <v>1636</v>
      </c>
      <c r="AF433" s="83" t="s">
        <v>1136</v>
      </c>
      <c r="AG433" s="83" t="s">
        <v>716</v>
      </c>
      <c r="AH433" s="83"/>
      <c r="AI433" s="83" t="s">
        <v>2307</v>
      </c>
      <c r="AJ433" s="87">
        <v>43473.65256944444</v>
      </c>
      <c r="AK433" s="85" t="s">
        <v>2241</v>
      </c>
      <c r="AL433" s="85" t="s">
        <v>1636</v>
      </c>
      <c r="AM433" s="83">
        <v>422</v>
      </c>
      <c r="AN433" s="83">
        <v>42</v>
      </c>
      <c r="AO433" s="83">
        <v>69</v>
      </c>
      <c r="AP433" s="83"/>
      <c r="AQ433" s="83"/>
      <c r="AR433" s="83"/>
      <c r="AS433" s="83"/>
      <c r="AT433" s="83"/>
      <c r="AU433" s="83"/>
      <c r="AV433" s="83"/>
      <c r="AW433" s="83" t="str">
        <f>REPLACE(INDEX(GroupVertices[Group],MATCH(Vertices[[#This Row],[Vertex]],GroupVertices[Vertex],0)),1,1,"")</f>
        <v>1</v>
      </c>
      <c r="AX433" s="49">
        <v>0</v>
      </c>
      <c r="AY433" s="50">
        <v>0</v>
      </c>
      <c r="AZ433" s="49">
        <v>1</v>
      </c>
      <c r="BA433" s="50">
        <v>5.555555555555555</v>
      </c>
      <c r="BB433" s="49">
        <v>0</v>
      </c>
      <c r="BC433" s="50">
        <v>0</v>
      </c>
      <c r="BD433" s="49">
        <v>17</v>
      </c>
      <c r="BE433" s="50">
        <v>94.44444444444444</v>
      </c>
      <c r="BF433" s="49">
        <v>18</v>
      </c>
      <c r="BG433" s="49"/>
      <c r="BH433" s="49"/>
      <c r="BI433" s="49"/>
      <c r="BJ433" s="49"/>
      <c r="BK433" s="49" t="s">
        <v>3389</v>
      </c>
      <c r="BL433" s="49" t="s">
        <v>3389</v>
      </c>
      <c r="BM433" s="112" t="s">
        <v>3921</v>
      </c>
      <c r="BN433" s="112" t="s">
        <v>3921</v>
      </c>
      <c r="BO433" s="112" t="s">
        <v>4397</v>
      </c>
      <c r="BP433" s="112" t="s">
        <v>4397</v>
      </c>
      <c r="BQ433" s="2"/>
      <c r="BR433" s="3"/>
      <c r="BS433" s="3"/>
      <c r="BT433" s="3"/>
      <c r="BU433" s="3"/>
    </row>
    <row r="434" spans="1:73" ht="15">
      <c r="A434" s="69" t="s">
        <v>647</v>
      </c>
      <c r="B434" s="70"/>
      <c r="C434" s="70"/>
      <c r="D434" s="71">
        <v>1000</v>
      </c>
      <c r="E434" s="73"/>
      <c r="F434" s="103" t="s">
        <v>2242</v>
      </c>
      <c r="G434" s="70"/>
      <c r="H434" s="74" t="s">
        <v>1137</v>
      </c>
      <c r="I434" s="75"/>
      <c r="J434" s="75"/>
      <c r="K434" s="74" t="s">
        <v>1137</v>
      </c>
      <c r="L434" s="78">
        <v>1004.5658659482651</v>
      </c>
      <c r="M434" s="79">
        <v>9309.455078125</v>
      </c>
      <c r="N434" s="79">
        <v>897.3087158203125</v>
      </c>
      <c r="O434" s="80"/>
      <c r="P434" s="81"/>
      <c r="Q434" s="81"/>
      <c r="R434" s="89"/>
      <c r="S434" s="49">
        <v>1</v>
      </c>
      <c r="T434" s="49">
        <v>1</v>
      </c>
      <c r="U434" s="50">
        <v>0</v>
      </c>
      <c r="V434" s="50">
        <v>0</v>
      </c>
      <c r="W434" s="50">
        <v>0.002</v>
      </c>
      <c r="X434" s="50">
        <v>0.999999</v>
      </c>
      <c r="Y434" s="50">
        <v>0</v>
      </c>
      <c r="Z434" s="50" t="s">
        <v>2322</v>
      </c>
      <c r="AA434" s="76">
        <v>434</v>
      </c>
      <c r="AB434" s="76"/>
      <c r="AC434" s="77"/>
      <c r="AD434" s="83" t="s">
        <v>1824</v>
      </c>
      <c r="AE434" s="85" t="s">
        <v>1637</v>
      </c>
      <c r="AF434" s="83" t="s">
        <v>1137</v>
      </c>
      <c r="AG434" s="83" t="s">
        <v>716</v>
      </c>
      <c r="AH434" s="83"/>
      <c r="AI434" s="83" t="s">
        <v>2307</v>
      </c>
      <c r="AJ434" s="87">
        <v>43473.781851851854</v>
      </c>
      <c r="AK434" s="85" t="s">
        <v>2242</v>
      </c>
      <c r="AL434" s="85" t="s">
        <v>1637</v>
      </c>
      <c r="AM434" s="83">
        <v>8064</v>
      </c>
      <c r="AN434" s="83">
        <v>1733</v>
      </c>
      <c r="AO434" s="83">
        <v>3366</v>
      </c>
      <c r="AP434" s="83"/>
      <c r="AQ434" s="83"/>
      <c r="AR434" s="83"/>
      <c r="AS434" s="83"/>
      <c r="AT434" s="83"/>
      <c r="AU434" s="83"/>
      <c r="AV434" s="83"/>
      <c r="AW434" s="83" t="str">
        <f>REPLACE(INDEX(GroupVertices[Group],MATCH(Vertices[[#This Row],[Vertex]],GroupVertices[Vertex],0)),1,1,"")</f>
        <v>1</v>
      </c>
      <c r="AX434" s="49">
        <v>0</v>
      </c>
      <c r="AY434" s="50">
        <v>0</v>
      </c>
      <c r="AZ434" s="49">
        <v>0</v>
      </c>
      <c r="BA434" s="50">
        <v>0</v>
      </c>
      <c r="BB434" s="49">
        <v>0</v>
      </c>
      <c r="BC434" s="50">
        <v>0</v>
      </c>
      <c r="BD434" s="49">
        <v>3</v>
      </c>
      <c r="BE434" s="50">
        <v>100</v>
      </c>
      <c r="BF434" s="49">
        <v>3</v>
      </c>
      <c r="BG434" s="49"/>
      <c r="BH434" s="49"/>
      <c r="BI434" s="49"/>
      <c r="BJ434" s="49"/>
      <c r="BK434" s="49"/>
      <c r="BL434" s="49"/>
      <c r="BM434" s="112" t="s">
        <v>3922</v>
      </c>
      <c r="BN434" s="112" t="s">
        <v>3922</v>
      </c>
      <c r="BO434" s="112" t="s">
        <v>2306</v>
      </c>
      <c r="BP434" s="112" t="s">
        <v>2306</v>
      </c>
      <c r="BQ434" s="2"/>
      <c r="BR434" s="3"/>
      <c r="BS434" s="3"/>
      <c r="BT434" s="3"/>
      <c r="BU434" s="3"/>
    </row>
    <row r="435" spans="1:73" ht="15">
      <c r="A435" s="69" t="s">
        <v>648</v>
      </c>
      <c r="B435" s="70"/>
      <c r="C435" s="70"/>
      <c r="D435" s="71">
        <v>222.67536704730833</v>
      </c>
      <c r="E435" s="73"/>
      <c r="F435" s="103" t="s">
        <v>2243</v>
      </c>
      <c r="G435" s="70"/>
      <c r="H435" s="74" t="s">
        <v>1138</v>
      </c>
      <c r="I435" s="75"/>
      <c r="J435" s="75"/>
      <c r="K435" s="74" t="s">
        <v>1138</v>
      </c>
      <c r="L435" s="78">
        <v>18.33295916585597</v>
      </c>
      <c r="M435" s="79">
        <v>8934.677734375</v>
      </c>
      <c r="N435" s="79">
        <v>9101.69140625</v>
      </c>
      <c r="O435" s="80"/>
      <c r="P435" s="81"/>
      <c r="Q435" s="81"/>
      <c r="R435" s="89"/>
      <c r="S435" s="49">
        <v>1</v>
      </c>
      <c r="T435" s="49">
        <v>1</v>
      </c>
      <c r="U435" s="50">
        <v>0</v>
      </c>
      <c r="V435" s="50">
        <v>0</v>
      </c>
      <c r="W435" s="50">
        <v>0.002</v>
      </c>
      <c r="X435" s="50">
        <v>0.999999</v>
      </c>
      <c r="Y435" s="50">
        <v>0</v>
      </c>
      <c r="Z435" s="50" t="s">
        <v>2322</v>
      </c>
      <c r="AA435" s="76">
        <v>435</v>
      </c>
      <c r="AB435" s="76"/>
      <c r="AC435" s="77"/>
      <c r="AD435" s="83" t="s">
        <v>1824</v>
      </c>
      <c r="AE435" s="85" t="s">
        <v>1638</v>
      </c>
      <c r="AF435" s="83" t="s">
        <v>1138</v>
      </c>
      <c r="AG435" s="83" t="s">
        <v>716</v>
      </c>
      <c r="AH435" s="83"/>
      <c r="AI435" s="83" t="s">
        <v>2307</v>
      </c>
      <c r="AJ435" s="87">
        <v>43473.96815972222</v>
      </c>
      <c r="AK435" s="85" t="s">
        <v>2243</v>
      </c>
      <c r="AL435" s="85" t="s">
        <v>1638</v>
      </c>
      <c r="AM435" s="83">
        <v>155</v>
      </c>
      <c r="AN435" s="83">
        <v>86</v>
      </c>
      <c r="AO435" s="83">
        <v>85</v>
      </c>
      <c r="AP435" s="83"/>
      <c r="AQ435" s="83"/>
      <c r="AR435" s="83"/>
      <c r="AS435" s="83"/>
      <c r="AT435" s="83"/>
      <c r="AU435" s="83"/>
      <c r="AV435" s="83"/>
      <c r="AW435" s="83" t="str">
        <f>REPLACE(INDEX(GroupVertices[Group],MATCH(Vertices[[#This Row],[Vertex]],GroupVertices[Vertex],0)),1,1,"")</f>
        <v>1</v>
      </c>
      <c r="AX435" s="49">
        <v>0</v>
      </c>
      <c r="AY435" s="50">
        <v>0</v>
      </c>
      <c r="AZ435" s="49">
        <v>0</v>
      </c>
      <c r="BA435" s="50">
        <v>0</v>
      </c>
      <c r="BB435" s="49">
        <v>0</v>
      </c>
      <c r="BC435" s="50">
        <v>0</v>
      </c>
      <c r="BD435" s="49">
        <v>1</v>
      </c>
      <c r="BE435" s="50">
        <v>100</v>
      </c>
      <c r="BF435" s="49">
        <v>1</v>
      </c>
      <c r="BG435" s="49"/>
      <c r="BH435" s="49"/>
      <c r="BI435" s="49"/>
      <c r="BJ435" s="49"/>
      <c r="BK435" s="49"/>
      <c r="BL435" s="49"/>
      <c r="BM435" s="112" t="s">
        <v>3923</v>
      </c>
      <c r="BN435" s="112" t="s">
        <v>3923</v>
      </c>
      <c r="BO435" s="112" t="s">
        <v>2306</v>
      </c>
      <c r="BP435" s="112" t="s">
        <v>2306</v>
      </c>
      <c r="BQ435" s="2"/>
      <c r="BR435" s="3"/>
      <c r="BS435" s="3"/>
      <c r="BT435" s="3"/>
      <c r="BU435" s="3"/>
    </row>
    <row r="436" spans="1:73" ht="409.5">
      <c r="A436" s="69" t="s">
        <v>649</v>
      </c>
      <c r="B436" s="70"/>
      <c r="C436" s="70"/>
      <c r="D436" s="71">
        <v>310.2773246329527</v>
      </c>
      <c r="E436" s="73"/>
      <c r="F436" s="103" t="s">
        <v>2244</v>
      </c>
      <c r="G436" s="70"/>
      <c r="H436" s="51" t="s">
        <v>1139</v>
      </c>
      <c r="I436" s="75"/>
      <c r="J436" s="75"/>
      <c r="K436" s="51" t="s">
        <v>1139</v>
      </c>
      <c r="L436" s="78">
        <v>85.29554241811968</v>
      </c>
      <c r="M436" s="79">
        <v>7810.3408203125</v>
      </c>
      <c r="N436" s="79">
        <v>3792.97314453125</v>
      </c>
      <c r="O436" s="80"/>
      <c r="P436" s="81"/>
      <c r="Q436" s="81"/>
      <c r="R436" s="89"/>
      <c r="S436" s="49">
        <v>1</v>
      </c>
      <c r="T436" s="49">
        <v>1</v>
      </c>
      <c r="U436" s="50">
        <v>0</v>
      </c>
      <c r="V436" s="50">
        <v>0</v>
      </c>
      <c r="W436" s="50">
        <v>0.002</v>
      </c>
      <c r="X436" s="50">
        <v>0.999999</v>
      </c>
      <c r="Y436" s="50">
        <v>0</v>
      </c>
      <c r="Z436" s="50" t="s">
        <v>2322</v>
      </c>
      <c r="AA436" s="76">
        <v>436</v>
      </c>
      <c r="AB436" s="76"/>
      <c r="AC436" s="77"/>
      <c r="AD436" s="83" t="s">
        <v>1824</v>
      </c>
      <c r="AE436" s="85" t="s">
        <v>1639</v>
      </c>
      <c r="AF436" s="83" t="s">
        <v>1139</v>
      </c>
      <c r="AG436" s="83" t="s">
        <v>716</v>
      </c>
      <c r="AH436" s="83"/>
      <c r="AI436" s="83" t="s">
        <v>2307</v>
      </c>
      <c r="AJ436" s="87">
        <v>43474.208344907405</v>
      </c>
      <c r="AK436" s="85" t="s">
        <v>2244</v>
      </c>
      <c r="AL436" s="85" t="s">
        <v>1639</v>
      </c>
      <c r="AM436" s="83">
        <v>692</v>
      </c>
      <c r="AN436" s="83">
        <v>9</v>
      </c>
      <c r="AO436" s="83">
        <v>221</v>
      </c>
      <c r="AP436" s="83"/>
      <c r="AQ436" s="83"/>
      <c r="AR436" s="83"/>
      <c r="AS436" s="83"/>
      <c r="AT436" s="83"/>
      <c r="AU436" s="83"/>
      <c r="AV436" s="83"/>
      <c r="AW436" s="83" t="str">
        <f>REPLACE(INDEX(GroupVertices[Group],MATCH(Vertices[[#This Row],[Vertex]],GroupVertices[Vertex],0)),1,1,"")</f>
        <v>1</v>
      </c>
      <c r="AX436" s="49">
        <v>2</v>
      </c>
      <c r="AY436" s="50">
        <v>7.407407407407407</v>
      </c>
      <c r="AZ436" s="49">
        <v>1</v>
      </c>
      <c r="BA436" s="50">
        <v>3.7037037037037037</v>
      </c>
      <c r="BB436" s="49">
        <v>0</v>
      </c>
      <c r="BC436" s="50">
        <v>0</v>
      </c>
      <c r="BD436" s="49">
        <v>24</v>
      </c>
      <c r="BE436" s="50">
        <v>88.88888888888889</v>
      </c>
      <c r="BF436" s="49">
        <v>27</v>
      </c>
      <c r="BG436" s="49"/>
      <c r="BH436" s="49"/>
      <c r="BI436" s="49"/>
      <c r="BJ436" s="49"/>
      <c r="BK436" s="49"/>
      <c r="BL436" s="49"/>
      <c r="BM436" s="112" t="s">
        <v>3924</v>
      </c>
      <c r="BN436" s="112" t="s">
        <v>3924</v>
      </c>
      <c r="BO436" s="112" t="s">
        <v>4398</v>
      </c>
      <c r="BP436" s="112" t="s">
        <v>4398</v>
      </c>
      <c r="BQ436" s="2"/>
      <c r="BR436" s="3"/>
      <c r="BS436" s="3"/>
      <c r="BT436" s="3"/>
      <c r="BU436" s="3"/>
    </row>
    <row r="437" spans="1:73" ht="195">
      <c r="A437" s="69" t="s">
        <v>650</v>
      </c>
      <c r="B437" s="70"/>
      <c r="C437" s="70"/>
      <c r="D437" s="71">
        <v>310.2773246329527</v>
      </c>
      <c r="E437" s="73"/>
      <c r="F437" s="103" t="s">
        <v>2245</v>
      </c>
      <c r="G437" s="70"/>
      <c r="H437" s="51" t="s">
        <v>1140</v>
      </c>
      <c r="I437" s="75"/>
      <c r="J437" s="75"/>
      <c r="K437" s="51" t="s">
        <v>1140</v>
      </c>
      <c r="L437" s="78">
        <v>85.29554241811968</v>
      </c>
      <c r="M437" s="79">
        <v>8185.11962890625</v>
      </c>
      <c r="N437" s="79">
        <v>3792.97314453125</v>
      </c>
      <c r="O437" s="80"/>
      <c r="P437" s="81"/>
      <c r="Q437" s="81"/>
      <c r="R437" s="89"/>
      <c r="S437" s="49">
        <v>1</v>
      </c>
      <c r="T437" s="49">
        <v>1</v>
      </c>
      <c r="U437" s="50">
        <v>0</v>
      </c>
      <c r="V437" s="50">
        <v>0</v>
      </c>
      <c r="W437" s="50">
        <v>0.002</v>
      </c>
      <c r="X437" s="50">
        <v>0.999999</v>
      </c>
      <c r="Y437" s="50">
        <v>0</v>
      </c>
      <c r="Z437" s="50" t="s">
        <v>2322</v>
      </c>
      <c r="AA437" s="76">
        <v>437</v>
      </c>
      <c r="AB437" s="76"/>
      <c r="AC437" s="77"/>
      <c r="AD437" s="83" t="s">
        <v>1824</v>
      </c>
      <c r="AE437" s="85" t="s">
        <v>1640</v>
      </c>
      <c r="AF437" s="83" t="s">
        <v>1140</v>
      </c>
      <c r="AG437" s="83" t="s">
        <v>716</v>
      </c>
      <c r="AH437" s="83"/>
      <c r="AI437" s="83" t="s">
        <v>2307</v>
      </c>
      <c r="AJ437" s="87">
        <v>43474.47141203703</v>
      </c>
      <c r="AK437" s="85" t="s">
        <v>2245</v>
      </c>
      <c r="AL437" s="85" t="s">
        <v>1640</v>
      </c>
      <c r="AM437" s="83">
        <v>692</v>
      </c>
      <c r="AN437" s="83">
        <v>247</v>
      </c>
      <c r="AO437" s="83">
        <v>333</v>
      </c>
      <c r="AP437" s="83"/>
      <c r="AQ437" s="83"/>
      <c r="AR437" s="83"/>
      <c r="AS437" s="83"/>
      <c r="AT437" s="83"/>
      <c r="AU437" s="83"/>
      <c r="AV437" s="83"/>
      <c r="AW437" s="83" t="str">
        <f>REPLACE(INDEX(GroupVertices[Group],MATCH(Vertices[[#This Row],[Vertex]],GroupVertices[Vertex],0)),1,1,"")</f>
        <v>1</v>
      </c>
      <c r="AX437" s="49">
        <v>0</v>
      </c>
      <c r="AY437" s="50">
        <v>0</v>
      </c>
      <c r="AZ437" s="49">
        <v>1</v>
      </c>
      <c r="BA437" s="50">
        <v>8.333333333333334</v>
      </c>
      <c r="BB437" s="49">
        <v>0</v>
      </c>
      <c r="BC437" s="50">
        <v>0</v>
      </c>
      <c r="BD437" s="49">
        <v>11</v>
      </c>
      <c r="BE437" s="50">
        <v>91.66666666666667</v>
      </c>
      <c r="BF437" s="49">
        <v>12</v>
      </c>
      <c r="BG437" s="49"/>
      <c r="BH437" s="49"/>
      <c r="BI437" s="49"/>
      <c r="BJ437" s="49"/>
      <c r="BK437" s="49" t="s">
        <v>3394</v>
      </c>
      <c r="BL437" s="49" t="s">
        <v>3394</v>
      </c>
      <c r="BM437" s="112" t="s">
        <v>3925</v>
      </c>
      <c r="BN437" s="112" t="s">
        <v>3925</v>
      </c>
      <c r="BO437" s="112" t="s">
        <v>4399</v>
      </c>
      <c r="BP437" s="112" t="s">
        <v>4399</v>
      </c>
      <c r="BQ437" s="2"/>
      <c r="BR437" s="3"/>
      <c r="BS437" s="3"/>
      <c r="BT437" s="3"/>
      <c r="BU437" s="3"/>
    </row>
    <row r="438" spans="1:73" ht="409.5">
      <c r="A438" s="69" t="s">
        <v>651</v>
      </c>
      <c r="B438" s="70"/>
      <c r="C438" s="70"/>
      <c r="D438" s="71">
        <v>252.36541598694942</v>
      </c>
      <c r="E438" s="73"/>
      <c r="F438" s="103" t="s">
        <v>2246</v>
      </c>
      <c r="G438" s="70"/>
      <c r="H438" s="51" t="s">
        <v>1141</v>
      </c>
      <c r="I438" s="75"/>
      <c r="J438" s="75"/>
      <c r="K438" s="51" t="s">
        <v>1141</v>
      </c>
      <c r="L438" s="78">
        <v>41.02791289381127</v>
      </c>
      <c r="M438" s="79">
        <v>5936.44677734375</v>
      </c>
      <c r="N438" s="79">
        <v>6206.02685546875</v>
      </c>
      <c r="O438" s="80"/>
      <c r="P438" s="81"/>
      <c r="Q438" s="81"/>
      <c r="R438" s="89"/>
      <c r="S438" s="49">
        <v>1</v>
      </c>
      <c r="T438" s="49">
        <v>1</v>
      </c>
      <c r="U438" s="50">
        <v>0</v>
      </c>
      <c r="V438" s="50">
        <v>0</v>
      </c>
      <c r="W438" s="50">
        <v>0.002</v>
      </c>
      <c r="X438" s="50">
        <v>0.999999</v>
      </c>
      <c r="Y438" s="50">
        <v>0</v>
      </c>
      <c r="Z438" s="50" t="s">
        <v>2322</v>
      </c>
      <c r="AA438" s="76">
        <v>438</v>
      </c>
      <c r="AB438" s="76"/>
      <c r="AC438" s="77"/>
      <c r="AD438" s="83" t="s">
        <v>1824</v>
      </c>
      <c r="AE438" s="85" t="s">
        <v>1641</v>
      </c>
      <c r="AF438" s="83" t="s">
        <v>1141</v>
      </c>
      <c r="AG438" s="83" t="s">
        <v>716</v>
      </c>
      <c r="AH438" s="83"/>
      <c r="AI438" s="83" t="s">
        <v>2307</v>
      </c>
      <c r="AJ438" s="87">
        <v>43474.78569444444</v>
      </c>
      <c r="AK438" s="85" t="s">
        <v>2246</v>
      </c>
      <c r="AL438" s="85" t="s">
        <v>1641</v>
      </c>
      <c r="AM438" s="83">
        <v>337</v>
      </c>
      <c r="AN438" s="83">
        <v>124</v>
      </c>
      <c r="AO438" s="83">
        <v>838</v>
      </c>
      <c r="AP438" s="83"/>
      <c r="AQ438" s="83"/>
      <c r="AR438" s="83"/>
      <c r="AS438" s="83"/>
      <c r="AT438" s="83"/>
      <c r="AU438" s="83"/>
      <c r="AV438" s="83"/>
      <c r="AW438" s="83" t="str">
        <f>REPLACE(INDEX(GroupVertices[Group],MATCH(Vertices[[#This Row],[Vertex]],GroupVertices[Vertex],0)),1,1,"")</f>
        <v>1</v>
      </c>
      <c r="AX438" s="49">
        <v>1</v>
      </c>
      <c r="AY438" s="50">
        <v>2.9411764705882355</v>
      </c>
      <c r="AZ438" s="49">
        <v>0</v>
      </c>
      <c r="BA438" s="50">
        <v>0</v>
      </c>
      <c r="BB438" s="49">
        <v>0</v>
      </c>
      <c r="BC438" s="50">
        <v>0</v>
      </c>
      <c r="BD438" s="49">
        <v>33</v>
      </c>
      <c r="BE438" s="50">
        <v>97.05882352941177</v>
      </c>
      <c r="BF438" s="49">
        <v>34</v>
      </c>
      <c r="BG438" s="49"/>
      <c r="BH438" s="49"/>
      <c r="BI438" s="49"/>
      <c r="BJ438" s="49"/>
      <c r="BK438" s="49"/>
      <c r="BL438" s="49"/>
      <c r="BM438" s="112" t="s">
        <v>3926</v>
      </c>
      <c r="BN438" s="112" t="s">
        <v>3926</v>
      </c>
      <c r="BO438" s="112" t="s">
        <v>4400</v>
      </c>
      <c r="BP438" s="112" t="s">
        <v>4400</v>
      </c>
      <c r="BQ438" s="2"/>
      <c r="BR438" s="3"/>
      <c r="BS438" s="3"/>
      <c r="BT438" s="3"/>
      <c r="BU438" s="3"/>
    </row>
    <row r="439" spans="1:73" ht="409.5">
      <c r="A439" s="69" t="s">
        <v>652</v>
      </c>
      <c r="B439" s="70"/>
      <c r="C439" s="70"/>
      <c r="D439" s="71">
        <v>276.8352365415987</v>
      </c>
      <c r="E439" s="73"/>
      <c r="F439" s="103" t="s">
        <v>2247</v>
      </c>
      <c r="G439" s="70"/>
      <c r="H439" s="51" t="s">
        <v>1142</v>
      </c>
      <c r="I439" s="75"/>
      <c r="J439" s="75"/>
      <c r="K439" s="51" t="s">
        <v>1142</v>
      </c>
      <c r="L439" s="78">
        <v>59.73254508718102</v>
      </c>
      <c r="M439" s="79">
        <v>2938.216552734375</v>
      </c>
      <c r="N439" s="79">
        <v>4758.1943359375</v>
      </c>
      <c r="O439" s="80"/>
      <c r="P439" s="81"/>
      <c r="Q439" s="81"/>
      <c r="R439" s="89"/>
      <c r="S439" s="49">
        <v>1</v>
      </c>
      <c r="T439" s="49">
        <v>1</v>
      </c>
      <c r="U439" s="50">
        <v>0</v>
      </c>
      <c r="V439" s="50">
        <v>0</v>
      </c>
      <c r="W439" s="50">
        <v>0.002</v>
      </c>
      <c r="X439" s="50">
        <v>0.999999</v>
      </c>
      <c r="Y439" s="50">
        <v>0</v>
      </c>
      <c r="Z439" s="50" t="s">
        <v>2322</v>
      </c>
      <c r="AA439" s="76">
        <v>439</v>
      </c>
      <c r="AB439" s="76"/>
      <c r="AC439" s="77"/>
      <c r="AD439" s="83" t="s">
        <v>1824</v>
      </c>
      <c r="AE439" s="85" t="s">
        <v>1642</v>
      </c>
      <c r="AF439" s="83" t="s">
        <v>1142</v>
      </c>
      <c r="AG439" s="83" t="s">
        <v>716</v>
      </c>
      <c r="AH439" s="83"/>
      <c r="AI439" s="83" t="s">
        <v>2307</v>
      </c>
      <c r="AJ439" s="87">
        <v>43474.948425925926</v>
      </c>
      <c r="AK439" s="85" t="s">
        <v>2247</v>
      </c>
      <c r="AL439" s="85" t="s">
        <v>1642</v>
      </c>
      <c r="AM439" s="83">
        <v>487</v>
      </c>
      <c r="AN439" s="83">
        <v>39</v>
      </c>
      <c r="AO439" s="83">
        <v>99</v>
      </c>
      <c r="AP439" s="83"/>
      <c r="AQ439" s="83"/>
      <c r="AR439" s="83"/>
      <c r="AS439" s="83"/>
      <c r="AT439" s="83"/>
      <c r="AU439" s="83"/>
      <c r="AV439" s="83"/>
      <c r="AW439" s="83" t="str">
        <f>REPLACE(INDEX(GroupVertices[Group],MATCH(Vertices[[#This Row],[Vertex]],GroupVertices[Vertex],0)),1,1,"")</f>
        <v>1</v>
      </c>
      <c r="AX439" s="49">
        <v>1</v>
      </c>
      <c r="AY439" s="50">
        <v>3.125</v>
      </c>
      <c r="AZ439" s="49">
        <v>1</v>
      </c>
      <c r="BA439" s="50">
        <v>3.125</v>
      </c>
      <c r="BB439" s="49">
        <v>0</v>
      </c>
      <c r="BC439" s="50">
        <v>0</v>
      </c>
      <c r="BD439" s="49">
        <v>30</v>
      </c>
      <c r="BE439" s="50">
        <v>93.75</v>
      </c>
      <c r="BF439" s="49">
        <v>32</v>
      </c>
      <c r="BG439" s="49"/>
      <c r="BH439" s="49"/>
      <c r="BI439" s="49"/>
      <c r="BJ439" s="49"/>
      <c r="BK439" s="49"/>
      <c r="BL439" s="49"/>
      <c r="BM439" s="112" t="s">
        <v>3927</v>
      </c>
      <c r="BN439" s="112" t="s">
        <v>3927</v>
      </c>
      <c r="BO439" s="112" t="s">
        <v>4401</v>
      </c>
      <c r="BP439" s="112" t="s">
        <v>4401</v>
      </c>
      <c r="BQ439" s="2"/>
      <c r="BR439" s="3"/>
      <c r="BS439" s="3"/>
      <c r="BT439" s="3"/>
      <c r="BU439" s="3"/>
    </row>
    <row r="440" spans="1:73" ht="315">
      <c r="A440" s="69" t="s">
        <v>653</v>
      </c>
      <c r="B440" s="70"/>
      <c r="C440" s="70"/>
      <c r="D440" s="71">
        <v>465.252854812398</v>
      </c>
      <c r="E440" s="73"/>
      <c r="F440" s="103" t="s">
        <v>2248</v>
      </c>
      <c r="G440" s="70"/>
      <c r="H440" s="51" t="s">
        <v>1143</v>
      </c>
      <c r="I440" s="75"/>
      <c r="J440" s="75"/>
      <c r="K440" s="51" t="s">
        <v>1143</v>
      </c>
      <c r="L440" s="78">
        <v>203.7582129761281</v>
      </c>
      <c r="M440" s="79">
        <v>6311.2255859375</v>
      </c>
      <c r="N440" s="79">
        <v>1862.5308837890625</v>
      </c>
      <c r="O440" s="80"/>
      <c r="P440" s="81"/>
      <c r="Q440" s="81"/>
      <c r="R440" s="89"/>
      <c r="S440" s="49">
        <v>1</v>
      </c>
      <c r="T440" s="49">
        <v>1</v>
      </c>
      <c r="U440" s="50">
        <v>0</v>
      </c>
      <c r="V440" s="50">
        <v>0</v>
      </c>
      <c r="W440" s="50">
        <v>0.002</v>
      </c>
      <c r="X440" s="50">
        <v>0.999999</v>
      </c>
      <c r="Y440" s="50">
        <v>0</v>
      </c>
      <c r="Z440" s="50" t="s">
        <v>2322</v>
      </c>
      <c r="AA440" s="76">
        <v>440</v>
      </c>
      <c r="AB440" s="76"/>
      <c r="AC440" s="77"/>
      <c r="AD440" s="83" t="s">
        <v>1824</v>
      </c>
      <c r="AE440" s="85" t="s">
        <v>1643</v>
      </c>
      <c r="AF440" s="83" t="s">
        <v>1143</v>
      </c>
      <c r="AG440" s="83" t="s">
        <v>716</v>
      </c>
      <c r="AH440" s="83"/>
      <c r="AI440" s="83" t="s">
        <v>2307</v>
      </c>
      <c r="AJ440" s="87">
        <v>43475.175891203704</v>
      </c>
      <c r="AK440" s="85" t="s">
        <v>2248</v>
      </c>
      <c r="AL440" s="85" t="s">
        <v>1643</v>
      </c>
      <c r="AM440" s="83">
        <v>1642</v>
      </c>
      <c r="AN440" s="83">
        <v>83</v>
      </c>
      <c r="AO440" s="83">
        <v>977</v>
      </c>
      <c r="AP440" s="83"/>
      <c r="AQ440" s="83"/>
      <c r="AR440" s="83"/>
      <c r="AS440" s="83"/>
      <c r="AT440" s="83"/>
      <c r="AU440" s="83"/>
      <c r="AV440" s="83"/>
      <c r="AW440" s="83" t="str">
        <f>REPLACE(INDEX(GroupVertices[Group],MATCH(Vertices[[#This Row],[Vertex]],GroupVertices[Vertex],0)),1,1,"")</f>
        <v>1</v>
      </c>
      <c r="AX440" s="49">
        <v>0</v>
      </c>
      <c r="AY440" s="50">
        <v>0</v>
      </c>
      <c r="AZ440" s="49">
        <v>0</v>
      </c>
      <c r="BA440" s="50">
        <v>0</v>
      </c>
      <c r="BB440" s="49">
        <v>0</v>
      </c>
      <c r="BC440" s="50">
        <v>0</v>
      </c>
      <c r="BD440" s="49">
        <v>14</v>
      </c>
      <c r="BE440" s="50">
        <v>100</v>
      </c>
      <c r="BF440" s="49">
        <v>14</v>
      </c>
      <c r="BG440" s="49"/>
      <c r="BH440" s="49"/>
      <c r="BI440" s="49"/>
      <c r="BJ440" s="49"/>
      <c r="BK440" s="49" t="s">
        <v>3389</v>
      </c>
      <c r="BL440" s="49" t="s">
        <v>3389</v>
      </c>
      <c r="BM440" s="112" t="s">
        <v>3928</v>
      </c>
      <c r="BN440" s="112" t="s">
        <v>3928</v>
      </c>
      <c r="BO440" s="112" t="s">
        <v>4402</v>
      </c>
      <c r="BP440" s="112" t="s">
        <v>4402</v>
      </c>
      <c r="BQ440" s="2"/>
      <c r="BR440" s="3"/>
      <c r="BS440" s="3"/>
      <c r="BT440" s="3"/>
      <c r="BU440" s="3"/>
    </row>
    <row r="441" spans="1:73" ht="409.5">
      <c r="A441" s="69" t="s">
        <v>654</v>
      </c>
      <c r="B441" s="70"/>
      <c r="C441" s="70"/>
      <c r="D441" s="71">
        <v>420.88091353996737</v>
      </c>
      <c r="E441" s="73"/>
      <c r="F441" s="103" t="s">
        <v>2249</v>
      </c>
      <c r="G441" s="70"/>
      <c r="H441" s="51" t="s">
        <v>1144</v>
      </c>
      <c r="I441" s="75"/>
      <c r="J441" s="75"/>
      <c r="K441" s="51" t="s">
        <v>1144</v>
      </c>
      <c r="L441" s="78">
        <v>169.84047993215097</v>
      </c>
      <c r="M441" s="79">
        <v>9309.455078125</v>
      </c>
      <c r="N441" s="79">
        <v>2345.14111328125</v>
      </c>
      <c r="O441" s="80"/>
      <c r="P441" s="81"/>
      <c r="Q441" s="81"/>
      <c r="R441" s="89"/>
      <c r="S441" s="49">
        <v>1</v>
      </c>
      <c r="T441" s="49">
        <v>1</v>
      </c>
      <c r="U441" s="50">
        <v>0</v>
      </c>
      <c r="V441" s="50">
        <v>0</v>
      </c>
      <c r="W441" s="50">
        <v>0.002</v>
      </c>
      <c r="X441" s="50">
        <v>0.999999</v>
      </c>
      <c r="Y441" s="50">
        <v>0</v>
      </c>
      <c r="Z441" s="50" t="s">
        <v>2322</v>
      </c>
      <c r="AA441" s="76">
        <v>441</v>
      </c>
      <c r="AB441" s="76"/>
      <c r="AC441" s="77"/>
      <c r="AD441" s="83" t="s">
        <v>1824</v>
      </c>
      <c r="AE441" s="85" t="s">
        <v>1644</v>
      </c>
      <c r="AF441" s="83" t="s">
        <v>1144</v>
      </c>
      <c r="AG441" s="83" t="s">
        <v>716</v>
      </c>
      <c r="AH441" s="83"/>
      <c r="AI441" s="83" t="s">
        <v>2307</v>
      </c>
      <c r="AJ441" s="87">
        <v>43475.270833333336</v>
      </c>
      <c r="AK441" s="85" t="s">
        <v>2249</v>
      </c>
      <c r="AL441" s="85" t="s">
        <v>1644</v>
      </c>
      <c r="AM441" s="83">
        <v>1370</v>
      </c>
      <c r="AN441" s="83">
        <v>51</v>
      </c>
      <c r="AO441" s="83">
        <v>224</v>
      </c>
      <c r="AP441" s="83"/>
      <c r="AQ441" s="83"/>
      <c r="AR441" s="83"/>
      <c r="AS441" s="83"/>
      <c r="AT441" s="83"/>
      <c r="AU441" s="83"/>
      <c r="AV441" s="83"/>
      <c r="AW441" s="83" t="str">
        <f>REPLACE(INDEX(GroupVertices[Group],MATCH(Vertices[[#This Row],[Vertex]],GroupVertices[Vertex],0)),1,1,"")</f>
        <v>1</v>
      </c>
      <c r="AX441" s="49">
        <v>0</v>
      </c>
      <c r="AY441" s="50">
        <v>0</v>
      </c>
      <c r="AZ441" s="49">
        <v>0</v>
      </c>
      <c r="BA441" s="50">
        <v>0</v>
      </c>
      <c r="BB441" s="49">
        <v>0</v>
      </c>
      <c r="BC441" s="50">
        <v>0</v>
      </c>
      <c r="BD441" s="49">
        <v>22</v>
      </c>
      <c r="BE441" s="50">
        <v>100</v>
      </c>
      <c r="BF441" s="49">
        <v>22</v>
      </c>
      <c r="BG441" s="49"/>
      <c r="BH441" s="49"/>
      <c r="BI441" s="49"/>
      <c r="BJ441" s="49"/>
      <c r="BK441" s="49" t="s">
        <v>3389</v>
      </c>
      <c r="BL441" s="49" t="s">
        <v>3389</v>
      </c>
      <c r="BM441" s="112" t="s">
        <v>3929</v>
      </c>
      <c r="BN441" s="112" t="s">
        <v>3929</v>
      </c>
      <c r="BO441" s="112" t="s">
        <v>4403</v>
      </c>
      <c r="BP441" s="112" t="s">
        <v>4403</v>
      </c>
      <c r="BQ441" s="2"/>
      <c r="BR441" s="3"/>
      <c r="BS441" s="3"/>
      <c r="BT441" s="3"/>
      <c r="BU441" s="3"/>
    </row>
    <row r="442" spans="1:73" ht="15">
      <c r="A442" s="69" t="s">
        <v>655</v>
      </c>
      <c r="B442" s="70"/>
      <c r="C442" s="70"/>
      <c r="D442" s="71">
        <v>477.81402936378464</v>
      </c>
      <c r="E442" s="73"/>
      <c r="F442" s="103" t="s">
        <v>2250</v>
      </c>
      <c r="G442" s="70"/>
      <c r="H442" s="74" t="s">
        <v>1145</v>
      </c>
      <c r="I442" s="75"/>
      <c r="J442" s="75"/>
      <c r="K442" s="74" t="s">
        <v>1145</v>
      </c>
      <c r="L442" s="78">
        <v>213.35992416872458</v>
      </c>
      <c r="M442" s="79">
        <v>7060.783203125</v>
      </c>
      <c r="N442" s="79">
        <v>1862.5308837890625</v>
      </c>
      <c r="O442" s="80"/>
      <c r="P442" s="81"/>
      <c r="Q442" s="81"/>
      <c r="R442" s="89"/>
      <c r="S442" s="49">
        <v>1</v>
      </c>
      <c r="T442" s="49">
        <v>1</v>
      </c>
      <c r="U442" s="50">
        <v>0</v>
      </c>
      <c r="V442" s="50">
        <v>0</v>
      </c>
      <c r="W442" s="50">
        <v>0.002</v>
      </c>
      <c r="X442" s="50">
        <v>0.999999</v>
      </c>
      <c r="Y442" s="50">
        <v>0</v>
      </c>
      <c r="Z442" s="50" t="s">
        <v>2322</v>
      </c>
      <c r="AA442" s="76">
        <v>442</v>
      </c>
      <c r="AB442" s="76"/>
      <c r="AC442" s="77"/>
      <c r="AD442" s="83" t="s">
        <v>1824</v>
      </c>
      <c r="AE442" s="85" t="s">
        <v>1645</v>
      </c>
      <c r="AF442" s="83" t="s">
        <v>1145</v>
      </c>
      <c r="AG442" s="83" t="s">
        <v>716</v>
      </c>
      <c r="AH442" s="83"/>
      <c r="AI442" s="83" t="s">
        <v>2307</v>
      </c>
      <c r="AJ442" s="87">
        <v>43475.593564814815</v>
      </c>
      <c r="AK442" s="85" t="s">
        <v>2250</v>
      </c>
      <c r="AL442" s="85" t="s">
        <v>1645</v>
      </c>
      <c r="AM442" s="83">
        <v>1719</v>
      </c>
      <c r="AN442" s="83">
        <v>224</v>
      </c>
      <c r="AO442" s="83">
        <v>801</v>
      </c>
      <c r="AP442" s="83"/>
      <c r="AQ442" s="83"/>
      <c r="AR442" s="83"/>
      <c r="AS442" s="83"/>
      <c r="AT442" s="83"/>
      <c r="AU442" s="83"/>
      <c r="AV442" s="83"/>
      <c r="AW442" s="83" t="str">
        <f>REPLACE(INDEX(GroupVertices[Group],MATCH(Vertices[[#This Row],[Vertex]],GroupVertices[Vertex],0)),1,1,"")</f>
        <v>1</v>
      </c>
      <c r="AX442" s="49">
        <v>0</v>
      </c>
      <c r="AY442" s="50">
        <v>0</v>
      </c>
      <c r="AZ442" s="49">
        <v>0</v>
      </c>
      <c r="BA442" s="50">
        <v>0</v>
      </c>
      <c r="BB442" s="49">
        <v>0</v>
      </c>
      <c r="BC442" s="50">
        <v>0</v>
      </c>
      <c r="BD442" s="49">
        <v>2</v>
      </c>
      <c r="BE442" s="50">
        <v>100</v>
      </c>
      <c r="BF442" s="49">
        <v>2</v>
      </c>
      <c r="BG442" s="49"/>
      <c r="BH442" s="49"/>
      <c r="BI442" s="49"/>
      <c r="BJ442" s="49"/>
      <c r="BK442" s="49"/>
      <c r="BL442" s="49"/>
      <c r="BM442" s="112" t="s">
        <v>2566</v>
      </c>
      <c r="BN442" s="112" t="s">
        <v>2566</v>
      </c>
      <c r="BO442" s="112" t="s">
        <v>2306</v>
      </c>
      <c r="BP442" s="112" t="s">
        <v>2306</v>
      </c>
      <c r="BQ442" s="2"/>
      <c r="BR442" s="3"/>
      <c r="BS442" s="3"/>
      <c r="BT442" s="3"/>
      <c r="BU442" s="3"/>
    </row>
    <row r="443" spans="1:73" ht="15">
      <c r="A443" s="69" t="s">
        <v>656</v>
      </c>
      <c r="B443" s="70"/>
      <c r="C443" s="70"/>
      <c r="D443" s="71">
        <v>946.0032626427407</v>
      </c>
      <c r="E443" s="73"/>
      <c r="F443" s="103" t="s">
        <v>2251</v>
      </c>
      <c r="G443" s="70"/>
      <c r="H443" s="74" t="s">
        <v>1146</v>
      </c>
      <c r="I443" s="75"/>
      <c r="J443" s="75"/>
      <c r="K443" s="74" t="s">
        <v>1146</v>
      </c>
      <c r="L443" s="78">
        <v>571.2418868018658</v>
      </c>
      <c r="M443" s="79">
        <v>5936.44677734375</v>
      </c>
      <c r="N443" s="79">
        <v>897.3087158203125</v>
      </c>
      <c r="O443" s="80"/>
      <c r="P443" s="81"/>
      <c r="Q443" s="81"/>
      <c r="R443" s="89"/>
      <c r="S443" s="49">
        <v>1</v>
      </c>
      <c r="T443" s="49">
        <v>1</v>
      </c>
      <c r="U443" s="50">
        <v>0</v>
      </c>
      <c r="V443" s="50">
        <v>0</v>
      </c>
      <c r="W443" s="50">
        <v>0.002</v>
      </c>
      <c r="X443" s="50">
        <v>0.999999</v>
      </c>
      <c r="Y443" s="50">
        <v>0</v>
      </c>
      <c r="Z443" s="50" t="s">
        <v>2322</v>
      </c>
      <c r="AA443" s="76">
        <v>443</v>
      </c>
      <c r="AB443" s="76"/>
      <c r="AC443" s="77"/>
      <c r="AD443" s="83" t="s">
        <v>1824</v>
      </c>
      <c r="AE443" s="85" t="s">
        <v>1646</v>
      </c>
      <c r="AF443" s="83" t="s">
        <v>1146</v>
      </c>
      <c r="AG443" s="83" t="s">
        <v>716</v>
      </c>
      <c r="AH443" s="83"/>
      <c r="AI443" s="83" t="s">
        <v>2307</v>
      </c>
      <c r="AJ443" s="87">
        <v>43475.81207175926</v>
      </c>
      <c r="AK443" s="85" t="s">
        <v>2251</v>
      </c>
      <c r="AL443" s="85" t="s">
        <v>1646</v>
      </c>
      <c r="AM443" s="83">
        <v>4589</v>
      </c>
      <c r="AN443" s="83">
        <v>217</v>
      </c>
      <c r="AO443" s="83">
        <v>2843</v>
      </c>
      <c r="AP443" s="83"/>
      <c r="AQ443" s="83"/>
      <c r="AR443" s="83"/>
      <c r="AS443" s="83"/>
      <c r="AT443" s="83"/>
      <c r="AU443" s="83"/>
      <c r="AV443" s="83"/>
      <c r="AW443" s="83" t="str">
        <f>REPLACE(INDEX(GroupVertices[Group],MATCH(Vertices[[#This Row],[Vertex]],GroupVertices[Vertex],0)),1,1,"")</f>
        <v>1</v>
      </c>
      <c r="AX443" s="49">
        <v>1</v>
      </c>
      <c r="AY443" s="50">
        <v>33.333333333333336</v>
      </c>
      <c r="AZ443" s="49">
        <v>0</v>
      </c>
      <c r="BA443" s="50">
        <v>0</v>
      </c>
      <c r="BB443" s="49">
        <v>0</v>
      </c>
      <c r="BC443" s="50">
        <v>0</v>
      </c>
      <c r="BD443" s="49">
        <v>2</v>
      </c>
      <c r="BE443" s="50">
        <v>66.66666666666667</v>
      </c>
      <c r="BF443" s="49">
        <v>3</v>
      </c>
      <c r="BG443" s="49"/>
      <c r="BH443" s="49"/>
      <c r="BI443" s="49"/>
      <c r="BJ443" s="49"/>
      <c r="BK443" s="49"/>
      <c r="BL443" s="49"/>
      <c r="BM443" s="112" t="s">
        <v>3930</v>
      </c>
      <c r="BN443" s="112" t="s">
        <v>3930</v>
      </c>
      <c r="BO443" s="112" t="s">
        <v>4404</v>
      </c>
      <c r="BP443" s="112" t="s">
        <v>4404</v>
      </c>
      <c r="BQ443" s="2"/>
      <c r="BR443" s="3"/>
      <c r="BS443" s="3"/>
      <c r="BT443" s="3"/>
      <c r="BU443" s="3"/>
    </row>
    <row r="444" spans="1:73" ht="15">
      <c r="A444" s="69" t="s">
        <v>657</v>
      </c>
      <c r="B444" s="70"/>
      <c r="C444" s="70"/>
      <c r="D444" s="71">
        <v>251.87601957585645</v>
      </c>
      <c r="E444" s="73"/>
      <c r="F444" s="103" t="s">
        <v>2252</v>
      </c>
      <c r="G444" s="70"/>
      <c r="H444" s="74" t="s">
        <v>1147</v>
      </c>
      <c r="I444" s="75"/>
      <c r="J444" s="75"/>
      <c r="K444" s="74" t="s">
        <v>1147</v>
      </c>
      <c r="L444" s="78">
        <v>40.65382024994388</v>
      </c>
      <c r="M444" s="79">
        <v>5561.66845703125</v>
      </c>
      <c r="N444" s="79">
        <v>6206.02685546875</v>
      </c>
      <c r="O444" s="80"/>
      <c r="P444" s="81"/>
      <c r="Q444" s="81"/>
      <c r="R444" s="89"/>
      <c r="S444" s="49">
        <v>1</v>
      </c>
      <c r="T444" s="49">
        <v>1</v>
      </c>
      <c r="U444" s="50">
        <v>0</v>
      </c>
      <c r="V444" s="50">
        <v>0</v>
      </c>
      <c r="W444" s="50">
        <v>0.002</v>
      </c>
      <c r="X444" s="50">
        <v>0.999999</v>
      </c>
      <c r="Y444" s="50">
        <v>0</v>
      </c>
      <c r="Z444" s="50" t="s">
        <v>2322</v>
      </c>
      <c r="AA444" s="76">
        <v>444</v>
      </c>
      <c r="AB444" s="76"/>
      <c r="AC444" s="77"/>
      <c r="AD444" s="83" t="s">
        <v>1824</v>
      </c>
      <c r="AE444" s="85" t="s">
        <v>1647</v>
      </c>
      <c r="AF444" s="83" t="s">
        <v>1147</v>
      </c>
      <c r="AG444" s="83" t="s">
        <v>716</v>
      </c>
      <c r="AH444" s="83"/>
      <c r="AI444" s="83" t="s">
        <v>2307</v>
      </c>
      <c r="AJ444" s="87">
        <v>43475.958333333336</v>
      </c>
      <c r="AK444" s="85" t="s">
        <v>2252</v>
      </c>
      <c r="AL444" s="85" t="s">
        <v>1647</v>
      </c>
      <c r="AM444" s="83">
        <v>334</v>
      </c>
      <c r="AN444" s="83">
        <v>57</v>
      </c>
      <c r="AO444" s="83">
        <v>442</v>
      </c>
      <c r="AP444" s="83"/>
      <c r="AQ444" s="83"/>
      <c r="AR444" s="83"/>
      <c r="AS444" s="83"/>
      <c r="AT444" s="83"/>
      <c r="AU444" s="83"/>
      <c r="AV444" s="83"/>
      <c r="AW444" s="83" t="str">
        <f>REPLACE(INDEX(GroupVertices[Group],MATCH(Vertices[[#This Row],[Vertex]],GroupVertices[Vertex],0)),1,1,"")</f>
        <v>1</v>
      </c>
      <c r="AX444" s="49">
        <v>0</v>
      </c>
      <c r="AY444" s="50">
        <v>0</v>
      </c>
      <c r="AZ444" s="49">
        <v>1</v>
      </c>
      <c r="BA444" s="50">
        <v>20</v>
      </c>
      <c r="BB444" s="49">
        <v>0</v>
      </c>
      <c r="BC444" s="50">
        <v>0</v>
      </c>
      <c r="BD444" s="49">
        <v>4</v>
      </c>
      <c r="BE444" s="50">
        <v>80</v>
      </c>
      <c r="BF444" s="49">
        <v>5</v>
      </c>
      <c r="BG444" s="49"/>
      <c r="BH444" s="49"/>
      <c r="BI444" s="49"/>
      <c r="BJ444" s="49"/>
      <c r="BK444" s="49"/>
      <c r="BL444" s="49"/>
      <c r="BM444" s="112" t="s">
        <v>3931</v>
      </c>
      <c r="BN444" s="112" t="s">
        <v>3931</v>
      </c>
      <c r="BO444" s="112" t="s">
        <v>4405</v>
      </c>
      <c r="BP444" s="112" t="s">
        <v>4405</v>
      </c>
      <c r="BQ444" s="2"/>
      <c r="BR444" s="3"/>
      <c r="BS444" s="3"/>
      <c r="BT444" s="3"/>
      <c r="BU444" s="3"/>
    </row>
    <row r="445" spans="1:73" ht="15">
      <c r="A445" s="69" t="s">
        <v>658</v>
      </c>
      <c r="B445" s="70"/>
      <c r="C445" s="70"/>
      <c r="D445" s="71">
        <v>301.95758564437193</v>
      </c>
      <c r="E445" s="73"/>
      <c r="F445" s="70"/>
      <c r="G445" s="70"/>
      <c r="H445" s="74" t="s">
        <v>1148</v>
      </c>
      <c r="I445" s="75"/>
      <c r="J445" s="75"/>
      <c r="K445" s="74" t="s">
        <v>1148</v>
      </c>
      <c r="L445" s="78">
        <v>78.93596747237397</v>
      </c>
      <c r="M445" s="79">
        <v>4062.552978515625</v>
      </c>
      <c r="N445" s="79">
        <v>3792.97314453125</v>
      </c>
      <c r="O445" s="80"/>
      <c r="P445" s="81"/>
      <c r="Q445" s="81"/>
      <c r="R445" s="89"/>
      <c r="S445" s="49">
        <v>1</v>
      </c>
      <c r="T445" s="49">
        <v>1</v>
      </c>
      <c r="U445" s="50">
        <v>0</v>
      </c>
      <c r="V445" s="50">
        <v>0</v>
      </c>
      <c r="W445" s="50">
        <v>0.002</v>
      </c>
      <c r="X445" s="50">
        <v>0.999999</v>
      </c>
      <c r="Y445" s="50">
        <v>0</v>
      </c>
      <c r="Z445" s="50" t="s">
        <v>2322</v>
      </c>
      <c r="AA445" s="76">
        <v>445</v>
      </c>
      <c r="AB445" s="76"/>
      <c r="AC445" s="77"/>
      <c r="AD445" s="83" t="s">
        <v>1824</v>
      </c>
      <c r="AE445" s="85" t="s">
        <v>1648</v>
      </c>
      <c r="AF445" s="83" t="s">
        <v>1148</v>
      </c>
      <c r="AG445" s="83" t="s">
        <v>716</v>
      </c>
      <c r="AH445" s="83"/>
      <c r="AI445" s="83" t="s">
        <v>2307</v>
      </c>
      <c r="AJ445" s="87">
        <v>43476.27809027778</v>
      </c>
      <c r="AK445" s="83"/>
      <c r="AL445" s="85" t="s">
        <v>1648</v>
      </c>
      <c r="AM445" s="83">
        <v>641</v>
      </c>
      <c r="AN445" s="83">
        <v>31</v>
      </c>
      <c r="AO445" s="83">
        <v>153</v>
      </c>
      <c r="AP445" s="83"/>
      <c r="AQ445" s="83"/>
      <c r="AR445" s="83"/>
      <c r="AS445" s="83"/>
      <c r="AT445" s="83"/>
      <c r="AU445" s="83"/>
      <c r="AV445" s="83"/>
      <c r="AW445" s="83" t="str">
        <f>REPLACE(INDEX(GroupVertices[Group],MATCH(Vertices[[#This Row],[Vertex]],GroupVertices[Vertex],0)),1,1,"")</f>
        <v>1</v>
      </c>
      <c r="AX445" s="49">
        <v>1</v>
      </c>
      <c r="AY445" s="50">
        <v>3.7037037037037037</v>
      </c>
      <c r="AZ445" s="49">
        <v>2</v>
      </c>
      <c r="BA445" s="50">
        <v>7.407407407407407</v>
      </c>
      <c r="BB445" s="49">
        <v>0</v>
      </c>
      <c r="BC445" s="50">
        <v>0</v>
      </c>
      <c r="BD445" s="49">
        <v>24</v>
      </c>
      <c r="BE445" s="50">
        <v>88.88888888888889</v>
      </c>
      <c r="BF445" s="49">
        <v>27</v>
      </c>
      <c r="BG445" s="49"/>
      <c r="BH445" s="49"/>
      <c r="BI445" s="49"/>
      <c r="BJ445" s="49"/>
      <c r="BK445" s="49"/>
      <c r="BL445" s="49"/>
      <c r="BM445" s="112" t="s">
        <v>3932</v>
      </c>
      <c r="BN445" s="112" t="s">
        <v>3932</v>
      </c>
      <c r="BO445" s="112" t="s">
        <v>4406</v>
      </c>
      <c r="BP445" s="112" t="s">
        <v>4406</v>
      </c>
      <c r="BQ445" s="2"/>
      <c r="BR445" s="3"/>
      <c r="BS445" s="3"/>
      <c r="BT445" s="3"/>
      <c r="BU445" s="3"/>
    </row>
    <row r="446" spans="1:73" ht="165">
      <c r="A446" s="69" t="s">
        <v>659</v>
      </c>
      <c r="B446" s="70"/>
      <c r="C446" s="70"/>
      <c r="D446" s="71">
        <v>534.094616639478</v>
      </c>
      <c r="E446" s="73"/>
      <c r="F446" s="103" t="s">
        <v>2253</v>
      </c>
      <c r="G446" s="70"/>
      <c r="H446" s="51" t="s">
        <v>1149</v>
      </c>
      <c r="I446" s="75"/>
      <c r="J446" s="75"/>
      <c r="K446" s="51" t="s">
        <v>1149</v>
      </c>
      <c r="L446" s="78">
        <v>256.380578213475</v>
      </c>
      <c r="M446" s="79">
        <v>2188.6591796875</v>
      </c>
      <c r="N446" s="79">
        <v>1379.9197998046875</v>
      </c>
      <c r="O446" s="80"/>
      <c r="P446" s="81"/>
      <c r="Q446" s="81"/>
      <c r="R446" s="89"/>
      <c r="S446" s="49">
        <v>1</v>
      </c>
      <c r="T446" s="49">
        <v>1</v>
      </c>
      <c r="U446" s="50">
        <v>0</v>
      </c>
      <c r="V446" s="50">
        <v>0</v>
      </c>
      <c r="W446" s="50">
        <v>0.002</v>
      </c>
      <c r="X446" s="50">
        <v>0.999999</v>
      </c>
      <c r="Y446" s="50">
        <v>0</v>
      </c>
      <c r="Z446" s="50" t="s">
        <v>2322</v>
      </c>
      <c r="AA446" s="76">
        <v>446</v>
      </c>
      <c r="AB446" s="76"/>
      <c r="AC446" s="77"/>
      <c r="AD446" s="83" t="s">
        <v>1824</v>
      </c>
      <c r="AE446" s="85" t="s">
        <v>1649</v>
      </c>
      <c r="AF446" s="83" t="s">
        <v>1149</v>
      </c>
      <c r="AG446" s="83" t="s">
        <v>716</v>
      </c>
      <c r="AH446" s="83"/>
      <c r="AI446" s="83" t="s">
        <v>2307</v>
      </c>
      <c r="AJ446" s="87">
        <v>43476.78171296296</v>
      </c>
      <c r="AK446" s="85" t="s">
        <v>2253</v>
      </c>
      <c r="AL446" s="85" t="s">
        <v>1649</v>
      </c>
      <c r="AM446" s="83">
        <v>2064</v>
      </c>
      <c r="AN446" s="83">
        <v>195</v>
      </c>
      <c r="AO446" s="83">
        <v>1245</v>
      </c>
      <c r="AP446" s="83"/>
      <c r="AQ446" s="83"/>
      <c r="AR446" s="83"/>
      <c r="AS446" s="83"/>
      <c r="AT446" s="83"/>
      <c r="AU446" s="83"/>
      <c r="AV446" s="83"/>
      <c r="AW446" s="83" t="str">
        <f>REPLACE(INDEX(GroupVertices[Group],MATCH(Vertices[[#This Row],[Vertex]],GroupVertices[Vertex],0)),1,1,"")</f>
        <v>1</v>
      </c>
      <c r="AX446" s="49">
        <v>2</v>
      </c>
      <c r="AY446" s="50">
        <v>16.666666666666668</v>
      </c>
      <c r="AZ446" s="49">
        <v>0</v>
      </c>
      <c r="BA446" s="50">
        <v>0</v>
      </c>
      <c r="BB446" s="49">
        <v>0</v>
      </c>
      <c r="BC446" s="50">
        <v>0</v>
      </c>
      <c r="BD446" s="49">
        <v>10</v>
      </c>
      <c r="BE446" s="50">
        <v>83.33333333333333</v>
      </c>
      <c r="BF446" s="49">
        <v>12</v>
      </c>
      <c r="BG446" s="49"/>
      <c r="BH446" s="49"/>
      <c r="BI446" s="49"/>
      <c r="BJ446" s="49"/>
      <c r="BK446" s="49"/>
      <c r="BL446" s="49"/>
      <c r="BM446" s="112" t="s">
        <v>3933</v>
      </c>
      <c r="BN446" s="112" t="s">
        <v>3933</v>
      </c>
      <c r="BO446" s="112" t="s">
        <v>4407</v>
      </c>
      <c r="BP446" s="112" t="s">
        <v>4407</v>
      </c>
      <c r="BQ446" s="2"/>
      <c r="BR446" s="3"/>
      <c r="BS446" s="3"/>
      <c r="BT446" s="3"/>
      <c r="BU446" s="3"/>
    </row>
    <row r="447" spans="1:73" ht="409.5">
      <c r="A447" s="69" t="s">
        <v>660</v>
      </c>
      <c r="B447" s="70"/>
      <c r="C447" s="70"/>
      <c r="D447" s="71">
        <v>244.69820554649266</v>
      </c>
      <c r="E447" s="73"/>
      <c r="F447" s="103" t="s">
        <v>2254</v>
      </c>
      <c r="G447" s="70"/>
      <c r="H447" s="51" t="s">
        <v>1150</v>
      </c>
      <c r="I447" s="75"/>
      <c r="J447" s="75"/>
      <c r="K447" s="51" t="s">
        <v>1150</v>
      </c>
      <c r="L447" s="78">
        <v>35.167128139888746</v>
      </c>
      <c r="M447" s="79">
        <v>4437.33154296875</v>
      </c>
      <c r="N447" s="79">
        <v>6688.63720703125</v>
      </c>
      <c r="O447" s="80"/>
      <c r="P447" s="81"/>
      <c r="Q447" s="81"/>
      <c r="R447" s="89"/>
      <c r="S447" s="49">
        <v>1</v>
      </c>
      <c r="T447" s="49">
        <v>1</v>
      </c>
      <c r="U447" s="50">
        <v>0</v>
      </c>
      <c r="V447" s="50">
        <v>0</v>
      </c>
      <c r="W447" s="50">
        <v>0.002</v>
      </c>
      <c r="X447" s="50">
        <v>0.999999</v>
      </c>
      <c r="Y447" s="50">
        <v>0</v>
      </c>
      <c r="Z447" s="50" t="s">
        <v>2322</v>
      </c>
      <c r="AA447" s="76">
        <v>447</v>
      </c>
      <c r="AB447" s="76"/>
      <c r="AC447" s="77"/>
      <c r="AD447" s="83" t="s">
        <v>1824</v>
      </c>
      <c r="AE447" s="85" t="s">
        <v>1650</v>
      </c>
      <c r="AF447" s="83" t="s">
        <v>1150</v>
      </c>
      <c r="AG447" s="83" t="s">
        <v>716</v>
      </c>
      <c r="AH447" s="83"/>
      <c r="AI447" s="83" t="s">
        <v>2307</v>
      </c>
      <c r="AJ447" s="87">
        <v>43476.947962962964</v>
      </c>
      <c r="AK447" s="85" t="s">
        <v>2254</v>
      </c>
      <c r="AL447" s="85" t="s">
        <v>1650</v>
      </c>
      <c r="AM447" s="83">
        <v>290</v>
      </c>
      <c r="AN447" s="83">
        <v>41</v>
      </c>
      <c r="AO447" s="83">
        <v>284</v>
      </c>
      <c r="AP447" s="83"/>
      <c r="AQ447" s="83"/>
      <c r="AR447" s="83"/>
      <c r="AS447" s="83"/>
      <c r="AT447" s="83"/>
      <c r="AU447" s="83"/>
      <c r="AV447" s="83"/>
      <c r="AW447" s="83" t="str">
        <f>REPLACE(INDEX(GroupVertices[Group],MATCH(Vertices[[#This Row],[Vertex]],GroupVertices[Vertex],0)),1,1,"")</f>
        <v>1</v>
      </c>
      <c r="AX447" s="49">
        <v>0</v>
      </c>
      <c r="AY447" s="50">
        <v>0</v>
      </c>
      <c r="AZ447" s="49">
        <v>0</v>
      </c>
      <c r="BA447" s="50">
        <v>0</v>
      </c>
      <c r="BB447" s="49">
        <v>0</v>
      </c>
      <c r="BC447" s="50">
        <v>0</v>
      </c>
      <c r="BD447" s="49">
        <v>33</v>
      </c>
      <c r="BE447" s="50">
        <v>100</v>
      </c>
      <c r="BF447" s="49">
        <v>33</v>
      </c>
      <c r="BG447" s="49"/>
      <c r="BH447" s="49"/>
      <c r="BI447" s="49"/>
      <c r="BJ447" s="49"/>
      <c r="BK447" s="49"/>
      <c r="BL447" s="49"/>
      <c r="BM447" s="112" t="s">
        <v>3934</v>
      </c>
      <c r="BN447" s="112" t="s">
        <v>3934</v>
      </c>
      <c r="BO447" s="112" t="s">
        <v>4408</v>
      </c>
      <c r="BP447" s="112" t="s">
        <v>4408</v>
      </c>
      <c r="BQ447" s="2"/>
      <c r="BR447" s="3"/>
      <c r="BS447" s="3"/>
      <c r="BT447" s="3"/>
      <c r="BU447" s="3"/>
    </row>
    <row r="448" spans="1:73" ht="15">
      <c r="A448" s="69" t="s">
        <v>661</v>
      </c>
      <c r="B448" s="70"/>
      <c r="C448" s="70"/>
      <c r="D448" s="71">
        <v>420.3915171288744</v>
      </c>
      <c r="E448" s="73"/>
      <c r="F448" s="103" t="s">
        <v>2255</v>
      </c>
      <c r="G448" s="70"/>
      <c r="H448" s="74" t="s">
        <v>1151</v>
      </c>
      <c r="I448" s="75"/>
      <c r="J448" s="75"/>
      <c r="K448" s="74" t="s">
        <v>1151</v>
      </c>
      <c r="L448" s="78">
        <v>169.46638728828356</v>
      </c>
      <c r="M448" s="79">
        <v>8934.677734375</v>
      </c>
      <c r="N448" s="79">
        <v>2345.14111328125</v>
      </c>
      <c r="O448" s="80"/>
      <c r="P448" s="81"/>
      <c r="Q448" s="81"/>
      <c r="R448" s="89"/>
      <c r="S448" s="49">
        <v>1</v>
      </c>
      <c r="T448" s="49">
        <v>1</v>
      </c>
      <c r="U448" s="50">
        <v>0</v>
      </c>
      <c r="V448" s="50">
        <v>0</v>
      </c>
      <c r="W448" s="50">
        <v>0.002</v>
      </c>
      <c r="X448" s="50">
        <v>0.999999</v>
      </c>
      <c r="Y448" s="50">
        <v>0</v>
      </c>
      <c r="Z448" s="50" t="s">
        <v>2322</v>
      </c>
      <c r="AA448" s="76">
        <v>448</v>
      </c>
      <c r="AB448" s="76"/>
      <c r="AC448" s="77"/>
      <c r="AD448" s="83" t="s">
        <v>1824</v>
      </c>
      <c r="AE448" s="85" t="s">
        <v>1651</v>
      </c>
      <c r="AF448" s="83" t="s">
        <v>1151</v>
      </c>
      <c r="AG448" s="83" t="s">
        <v>716</v>
      </c>
      <c r="AH448" s="83"/>
      <c r="AI448" s="83" t="s">
        <v>2307</v>
      </c>
      <c r="AJ448" s="87">
        <v>43477.20861111111</v>
      </c>
      <c r="AK448" s="85" t="s">
        <v>2255</v>
      </c>
      <c r="AL448" s="85" t="s">
        <v>1651</v>
      </c>
      <c r="AM448" s="83">
        <v>1367</v>
      </c>
      <c r="AN448" s="83">
        <v>87</v>
      </c>
      <c r="AO448" s="83">
        <v>400</v>
      </c>
      <c r="AP448" s="83"/>
      <c r="AQ448" s="83"/>
      <c r="AR448" s="83"/>
      <c r="AS448" s="83"/>
      <c r="AT448" s="83"/>
      <c r="AU448" s="83"/>
      <c r="AV448" s="83"/>
      <c r="AW448" s="83" t="str">
        <f>REPLACE(INDEX(GroupVertices[Group],MATCH(Vertices[[#This Row],[Vertex]],GroupVertices[Vertex],0)),1,1,"")</f>
        <v>1</v>
      </c>
      <c r="AX448" s="49">
        <v>1</v>
      </c>
      <c r="AY448" s="50">
        <v>8.333333333333334</v>
      </c>
      <c r="AZ448" s="49">
        <v>0</v>
      </c>
      <c r="BA448" s="50">
        <v>0</v>
      </c>
      <c r="BB448" s="49">
        <v>0</v>
      </c>
      <c r="BC448" s="50">
        <v>0</v>
      </c>
      <c r="BD448" s="49">
        <v>11</v>
      </c>
      <c r="BE448" s="50">
        <v>91.66666666666667</v>
      </c>
      <c r="BF448" s="49">
        <v>12</v>
      </c>
      <c r="BG448" s="49"/>
      <c r="BH448" s="49"/>
      <c r="BI448" s="49"/>
      <c r="BJ448" s="49"/>
      <c r="BK448" s="49"/>
      <c r="BL448" s="49"/>
      <c r="BM448" s="112" t="s">
        <v>3935</v>
      </c>
      <c r="BN448" s="112" t="s">
        <v>3935</v>
      </c>
      <c r="BO448" s="112" t="s">
        <v>4409</v>
      </c>
      <c r="BP448" s="112" t="s">
        <v>4409</v>
      </c>
      <c r="BQ448" s="2"/>
      <c r="BR448" s="3"/>
      <c r="BS448" s="3"/>
      <c r="BT448" s="3"/>
      <c r="BU448" s="3"/>
    </row>
    <row r="449" spans="1:73" ht="15">
      <c r="A449" s="69" t="s">
        <v>662</v>
      </c>
      <c r="B449" s="70"/>
      <c r="C449" s="70"/>
      <c r="D449" s="71">
        <v>277.48776508972264</v>
      </c>
      <c r="E449" s="73"/>
      <c r="F449" s="103" t="s">
        <v>2256</v>
      </c>
      <c r="G449" s="70"/>
      <c r="H449" s="74" t="s">
        <v>1152</v>
      </c>
      <c r="I449" s="75"/>
      <c r="J449" s="75"/>
      <c r="K449" s="74" t="s">
        <v>1152</v>
      </c>
      <c r="L449" s="78">
        <v>60.23133527900421</v>
      </c>
      <c r="M449" s="79">
        <v>4437.33154296875</v>
      </c>
      <c r="N449" s="79">
        <v>4758.1943359375</v>
      </c>
      <c r="O449" s="80"/>
      <c r="P449" s="81"/>
      <c r="Q449" s="81"/>
      <c r="R449" s="89"/>
      <c r="S449" s="49">
        <v>1</v>
      </c>
      <c r="T449" s="49">
        <v>1</v>
      </c>
      <c r="U449" s="50">
        <v>0</v>
      </c>
      <c r="V449" s="50">
        <v>0</v>
      </c>
      <c r="W449" s="50">
        <v>0.002</v>
      </c>
      <c r="X449" s="50">
        <v>0.999999</v>
      </c>
      <c r="Y449" s="50">
        <v>0</v>
      </c>
      <c r="Z449" s="50" t="s">
        <v>2322</v>
      </c>
      <c r="AA449" s="76">
        <v>449</v>
      </c>
      <c r="AB449" s="76"/>
      <c r="AC449" s="77"/>
      <c r="AD449" s="83" t="s">
        <v>1824</v>
      </c>
      <c r="AE449" s="85" t="s">
        <v>1652</v>
      </c>
      <c r="AF449" s="83" t="s">
        <v>1152</v>
      </c>
      <c r="AG449" s="83" t="s">
        <v>716</v>
      </c>
      <c r="AH449" s="83"/>
      <c r="AI449" s="83" t="s">
        <v>2307</v>
      </c>
      <c r="AJ449" s="87">
        <v>43477.916666666664</v>
      </c>
      <c r="AK449" s="85" t="s">
        <v>2256</v>
      </c>
      <c r="AL449" s="85" t="s">
        <v>1652</v>
      </c>
      <c r="AM449" s="83">
        <v>491</v>
      </c>
      <c r="AN449" s="83">
        <v>50</v>
      </c>
      <c r="AO449" s="83">
        <v>250</v>
      </c>
      <c r="AP449" s="83"/>
      <c r="AQ449" s="83"/>
      <c r="AR449" s="83"/>
      <c r="AS449" s="83"/>
      <c r="AT449" s="83"/>
      <c r="AU449" s="83"/>
      <c r="AV449" s="83"/>
      <c r="AW449" s="83" t="str">
        <f>REPLACE(INDEX(GroupVertices[Group],MATCH(Vertices[[#This Row],[Vertex]],GroupVertices[Vertex],0)),1,1,"")</f>
        <v>1</v>
      </c>
      <c r="AX449" s="49">
        <v>0</v>
      </c>
      <c r="AY449" s="50">
        <v>0</v>
      </c>
      <c r="AZ449" s="49">
        <v>1</v>
      </c>
      <c r="BA449" s="50">
        <v>6.666666666666667</v>
      </c>
      <c r="BB449" s="49">
        <v>0</v>
      </c>
      <c r="BC449" s="50">
        <v>0</v>
      </c>
      <c r="BD449" s="49">
        <v>14</v>
      </c>
      <c r="BE449" s="50">
        <v>93.33333333333333</v>
      </c>
      <c r="BF449" s="49">
        <v>15</v>
      </c>
      <c r="BG449" s="49"/>
      <c r="BH449" s="49"/>
      <c r="BI449" s="49"/>
      <c r="BJ449" s="49"/>
      <c r="BK449" s="49"/>
      <c r="BL449" s="49"/>
      <c r="BM449" s="112" t="s">
        <v>3936</v>
      </c>
      <c r="BN449" s="112" t="s">
        <v>3936</v>
      </c>
      <c r="BO449" s="112" t="s">
        <v>4410</v>
      </c>
      <c r="BP449" s="112" t="s">
        <v>4410</v>
      </c>
      <c r="BQ449" s="2"/>
      <c r="BR449" s="3"/>
      <c r="BS449" s="3"/>
      <c r="BT449" s="3"/>
      <c r="BU449" s="3"/>
    </row>
    <row r="450" spans="1:73" ht="15">
      <c r="A450" s="69" t="s">
        <v>663</v>
      </c>
      <c r="B450" s="70"/>
      <c r="C450" s="70"/>
      <c r="D450" s="71">
        <v>264.43719412724306</v>
      </c>
      <c r="E450" s="73"/>
      <c r="F450" s="103" t="s">
        <v>2257</v>
      </c>
      <c r="G450" s="70"/>
      <c r="H450" s="74" t="s">
        <v>1153</v>
      </c>
      <c r="I450" s="75"/>
      <c r="J450" s="75"/>
      <c r="K450" s="74" t="s">
        <v>1153</v>
      </c>
      <c r="L450" s="78">
        <v>50.255531442540345</v>
      </c>
      <c r="M450" s="79">
        <v>689.5440063476562</v>
      </c>
      <c r="N450" s="79">
        <v>5240.8056640625</v>
      </c>
      <c r="O450" s="80"/>
      <c r="P450" s="81"/>
      <c r="Q450" s="81"/>
      <c r="R450" s="89"/>
      <c r="S450" s="49">
        <v>1</v>
      </c>
      <c r="T450" s="49">
        <v>1</v>
      </c>
      <c r="U450" s="50">
        <v>0</v>
      </c>
      <c r="V450" s="50">
        <v>0</v>
      </c>
      <c r="W450" s="50">
        <v>0.002</v>
      </c>
      <c r="X450" s="50">
        <v>0.999999</v>
      </c>
      <c r="Y450" s="50">
        <v>0</v>
      </c>
      <c r="Z450" s="50" t="s">
        <v>2322</v>
      </c>
      <c r="AA450" s="76">
        <v>450</v>
      </c>
      <c r="AB450" s="76"/>
      <c r="AC450" s="77"/>
      <c r="AD450" s="83" t="s">
        <v>1824</v>
      </c>
      <c r="AE450" s="85" t="s">
        <v>1653</v>
      </c>
      <c r="AF450" s="83" t="s">
        <v>1153</v>
      </c>
      <c r="AG450" s="83" t="s">
        <v>716</v>
      </c>
      <c r="AH450" s="83"/>
      <c r="AI450" s="83" t="s">
        <v>2307</v>
      </c>
      <c r="AJ450" s="87">
        <v>43478.25021990741</v>
      </c>
      <c r="AK450" s="85" t="s">
        <v>2257</v>
      </c>
      <c r="AL450" s="85" t="s">
        <v>1653</v>
      </c>
      <c r="AM450" s="83">
        <v>411</v>
      </c>
      <c r="AN450" s="83">
        <v>12</v>
      </c>
      <c r="AO450" s="83">
        <v>129</v>
      </c>
      <c r="AP450" s="83"/>
      <c r="AQ450" s="83"/>
      <c r="AR450" s="83"/>
      <c r="AS450" s="83"/>
      <c r="AT450" s="83"/>
      <c r="AU450" s="83"/>
      <c r="AV450" s="83"/>
      <c r="AW450" s="83" t="str">
        <f>REPLACE(INDEX(GroupVertices[Group],MATCH(Vertices[[#This Row],[Vertex]],GroupVertices[Vertex],0)),1,1,"")</f>
        <v>1</v>
      </c>
      <c r="AX450" s="49">
        <v>3</v>
      </c>
      <c r="AY450" s="50">
        <v>16.666666666666668</v>
      </c>
      <c r="AZ450" s="49">
        <v>0</v>
      </c>
      <c r="BA450" s="50">
        <v>0</v>
      </c>
      <c r="BB450" s="49">
        <v>0</v>
      </c>
      <c r="BC450" s="50">
        <v>0</v>
      </c>
      <c r="BD450" s="49">
        <v>15</v>
      </c>
      <c r="BE450" s="50">
        <v>83.33333333333333</v>
      </c>
      <c r="BF450" s="49">
        <v>18</v>
      </c>
      <c r="BG450" s="49"/>
      <c r="BH450" s="49"/>
      <c r="BI450" s="49"/>
      <c r="BJ450" s="49"/>
      <c r="BK450" s="49"/>
      <c r="BL450" s="49"/>
      <c r="BM450" s="112" t="s">
        <v>3937</v>
      </c>
      <c r="BN450" s="112" t="s">
        <v>3937</v>
      </c>
      <c r="BO450" s="112" t="s">
        <v>4411</v>
      </c>
      <c r="BP450" s="112" t="s">
        <v>4411</v>
      </c>
      <c r="BQ450" s="2"/>
      <c r="BR450" s="3"/>
      <c r="BS450" s="3"/>
      <c r="BT450" s="3"/>
      <c r="BU450" s="3"/>
    </row>
    <row r="451" spans="1:73" ht="15">
      <c r="A451" s="69" t="s">
        <v>664</v>
      </c>
      <c r="B451" s="70"/>
      <c r="C451" s="70"/>
      <c r="D451" s="71">
        <v>555.6280587275694</v>
      </c>
      <c r="E451" s="73"/>
      <c r="F451" s="103" t="s">
        <v>2258</v>
      </c>
      <c r="G451" s="70"/>
      <c r="H451" s="74" t="s">
        <v>1154</v>
      </c>
      <c r="I451" s="75"/>
      <c r="J451" s="75"/>
      <c r="K451" s="74" t="s">
        <v>1154</v>
      </c>
      <c r="L451" s="78">
        <v>272.8406545436404</v>
      </c>
      <c r="M451" s="79">
        <v>4437.33154296875</v>
      </c>
      <c r="N451" s="79">
        <v>1379.9197998046875</v>
      </c>
      <c r="O451" s="80"/>
      <c r="P451" s="81"/>
      <c r="Q451" s="81"/>
      <c r="R451" s="89"/>
      <c r="S451" s="49">
        <v>1</v>
      </c>
      <c r="T451" s="49">
        <v>1</v>
      </c>
      <c r="U451" s="50">
        <v>0</v>
      </c>
      <c r="V451" s="50">
        <v>0</v>
      </c>
      <c r="W451" s="50">
        <v>0.002</v>
      </c>
      <c r="X451" s="50">
        <v>0.999999</v>
      </c>
      <c r="Y451" s="50">
        <v>0</v>
      </c>
      <c r="Z451" s="50" t="s">
        <v>2322</v>
      </c>
      <c r="AA451" s="76">
        <v>451</v>
      </c>
      <c r="AB451" s="76"/>
      <c r="AC451" s="77"/>
      <c r="AD451" s="83" t="s">
        <v>1824</v>
      </c>
      <c r="AE451" s="85" t="s">
        <v>1654</v>
      </c>
      <c r="AF451" s="83" t="s">
        <v>1154</v>
      </c>
      <c r="AG451" s="83" t="s">
        <v>716</v>
      </c>
      <c r="AH451" s="83"/>
      <c r="AI451" s="83" t="s">
        <v>2307</v>
      </c>
      <c r="AJ451" s="87">
        <v>43478.899305555555</v>
      </c>
      <c r="AK451" s="85" t="s">
        <v>2258</v>
      </c>
      <c r="AL451" s="85" t="s">
        <v>1654</v>
      </c>
      <c r="AM451" s="83">
        <v>2196</v>
      </c>
      <c r="AN451" s="83">
        <v>18</v>
      </c>
      <c r="AO451" s="83">
        <v>731</v>
      </c>
      <c r="AP451" s="83"/>
      <c r="AQ451" s="83"/>
      <c r="AR451" s="83"/>
      <c r="AS451" s="83"/>
      <c r="AT451" s="83"/>
      <c r="AU451" s="83"/>
      <c r="AV451" s="83"/>
      <c r="AW451" s="83" t="str">
        <f>REPLACE(INDEX(GroupVertices[Group],MATCH(Vertices[[#This Row],[Vertex]],GroupVertices[Vertex],0)),1,1,"")</f>
        <v>1</v>
      </c>
      <c r="AX451" s="49">
        <v>1</v>
      </c>
      <c r="AY451" s="50">
        <v>50</v>
      </c>
      <c r="AZ451" s="49">
        <v>0</v>
      </c>
      <c r="BA451" s="50">
        <v>0</v>
      </c>
      <c r="BB451" s="49">
        <v>0</v>
      </c>
      <c r="BC451" s="50">
        <v>0</v>
      </c>
      <c r="BD451" s="49">
        <v>1</v>
      </c>
      <c r="BE451" s="50">
        <v>50</v>
      </c>
      <c r="BF451" s="49">
        <v>2</v>
      </c>
      <c r="BG451" s="49"/>
      <c r="BH451" s="49"/>
      <c r="BI451" s="49"/>
      <c r="BJ451" s="49"/>
      <c r="BK451" s="49"/>
      <c r="BL451" s="49"/>
      <c r="BM451" s="112" t="s">
        <v>3938</v>
      </c>
      <c r="BN451" s="112" t="s">
        <v>3938</v>
      </c>
      <c r="BO451" s="112" t="s">
        <v>4412</v>
      </c>
      <c r="BP451" s="112" t="s">
        <v>4412</v>
      </c>
      <c r="BQ451" s="2"/>
      <c r="BR451" s="3"/>
      <c r="BS451" s="3"/>
      <c r="BT451" s="3"/>
      <c r="BU451" s="3"/>
    </row>
    <row r="452" spans="1:73" ht="409.5">
      <c r="A452" s="69" t="s">
        <v>665</v>
      </c>
      <c r="B452" s="70"/>
      <c r="C452" s="70"/>
      <c r="D452" s="71">
        <v>323.8172920065253</v>
      </c>
      <c r="E452" s="73"/>
      <c r="F452" s="103" t="s">
        <v>2259</v>
      </c>
      <c r="G452" s="70"/>
      <c r="H452" s="51" t="s">
        <v>1155</v>
      </c>
      <c r="I452" s="75"/>
      <c r="J452" s="75"/>
      <c r="K452" s="51" t="s">
        <v>1155</v>
      </c>
      <c r="L452" s="78">
        <v>95.64543889845095</v>
      </c>
      <c r="M452" s="79">
        <v>4812.11083984375</v>
      </c>
      <c r="N452" s="79">
        <v>3310.36279296875</v>
      </c>
      <c r="O452" s="80"/>
      <c r="P452" s="81"/>
      <c r="Q452" s="81"/>
      <c r="R452" s="89"/>
      <c r="S452" s="49">
        <v>1</v>
      </c>
      <c r="T452" s="49">
        <v>1</v>
      </c>
      <c r="U452" s="50">
        <v>0</v>
      </c>
      <c r="V452" s="50">
        <v>0</v>
      </c>
      <c r="W452" s="50">
        <v>0.002</v>
      </c>
      <c r="X452" s="50">
        <v>0.999999</v>
      </c>
      <c r="Y452" s="50">
        <v>0</v>
      </c>
      <c r="Z452" s="50" t="s">
        <v>2322</v>
      </c>
      <c r="AA452" s="76">
        <v>452</v>
      </c>
      <c r="AB452" s="76"/>
      <c r="AC452" s="77"/>
      <c r="AD452" s="83" t="s">
        <v>1824</v>
      </c>
      <c r="AE452" s="85" t="s">
        <v>1655</v>
      </c>
      <c r="AF452" s="83" t="s">
        <v>1155</v>
      </c>
      <c r="AG452" s="83" t="s">
        <v>716</v>
      </c>
      <c r="AH452" s="83"/>
      <c r="AI452" s="83" t="s">
        <v>2307</v>
      </c>
      <c r="AJ452" s="87">
        <v>43479.25925925926</v>
      </c>
      <c r="AK452" s="85" t="s">
        <v>2259</v>
      </c>
      <c r="AL452" s="85" t="s">
        <v>1655</v>
      </c>
      <c r="AM452" s="83">
        <v>775</v>
      </c>
      <c r="AN452" s="83">
        <v>12</v>
      </c>
      <c r="AO452" s="83">
        <v>153</v>
      </c>
      <c r="AP452" s="83"/>
      <c r="AQ452" s="83"/>
      <c r="AR452" s="83"/>
      <c r="AS452" s="83"/>
      <c r="AT452" s="83"/>
      <c r="AU452" s="83"/>
      <c r="AV452" s="83"/>
      <c r="AW452" s="83" t="str">
        <f>REPLACE(INDEX(GroupVertices[Group],MATCH(Vertices[[#This Row],[Vertex]],GroupVertices[Vertex],0)),1,1,"")</f>
        <v>1</v>
      </c>
      <c r="AX452" s="49">
        <v>5</v>
      </c>
      <c r="AY452" s="50">
        <v>17.857142857142858</v>
      </c>
      <c r="AZ452" s="49">
        <v>0</v>
      </c>
      <c r="BA452" s="50">
        <v>0</v>
      </c>
      <c r="BB452" s="49">
        <v>0</v>
      </c>
      <c r="BC452" s="50">
        <v>0</v>
      </c>
      <c r="BD452" s="49">
        <v>23</v>
      </c>
      <c r="BE452" s="50">
        <v>82.14285714285714</v>
      </c>
      <c r="BF452" s="49">
        <v>28</v>
      </c>
      <c r="BG452" s="49"/>
      <c r="BH452" s="49"/>
      <c r="BI452" s="49"/>
      <c r="BJ452" s="49"/>
      <c r="BK452" s="49" t="s">
        <v>3504</v>
      </c>
      <c r="BL452" s="49" t="s">
        <v>3504</v>
      </c>
      <c r="BM452" s="112" t="s">
        <v>3939</v>
      </c>
      <c r="BN452" s="112" t="s">
        <v>3939</v>
      </c>
      <c r="BO452" s="112" t="s">
        <v>4413</v>
      </c>
      <c r="BP452" s="112" t="s">
        <v>4413</v>
      </c>
      <c r="BQ452" s="2"/>
      <c r="BR452" s="3"/>
      <c r="BS452" s="3"/>
      <c r="BT452" s="3"/>
      <c r="BU452" s="3"/>
    </row>
    <row r="453" spans="1:73" ht="150">
      <c r="A453" s="69" t="s">
        <v>666</v>
      </c>
      <c r="B453" s="70"/>
      <c r="C453" s="70"/>
      <c r="D453" s="71">
        <v>526.1011419249592</v>
      </c>
      <c r="E453" s="73"/>
      <c r="F453" s="103" t="s">
        <v>2260</v>
      </c>
      <c r="G453" s="70"/>
      <c r="H453" s="51" t="s">
        <v>1156</v>
      </c>
      <c r="I453" s="75"/>
      <c r="J453" s="75"/>
      <c r="K453" s="51" t="s">
        <v>1156</v>
      </c>
      <c r="L453" s="78">
        <v>250.2703983636409</v>
      </c>
      <c r="M453" s="79">
        <v>689.5440063476562</v>
      </c>
      <c r="N453" s="79">
        <v>1379.9197998046875</v>
      </c>
      <c r="O453" s="80"/>
      <c r="P453" s="81"/>
      <c r="Q453" s="81"/>
      <c r="R453" s="89"/>
      <c r="S453" s="49">
        <v>1</v>
      </c>
      <c r="T453" s="49">
        <v>1</v>
      </c>
      <c r="U453" s="50">
        <v>0</v>
      </c>
      <c r="V453" s="50">
        <v>0</v>
      </c>
      <c r="W453" s="50">
        <v>0.002</v>
      </c>
      <c r="X453" s="50">
        <v>0.999999</v>
      </c>
      <c r="Y453" s="50">
        <v>0</v>
      </c>
      <c r="Z453" s="50" t="s">
        <v>2322</v>
      </c>
      <c r="AA453" s="76">
        <v>453</v>
      </c>
      <c r="AB453" s="76"/>
      <c r="AC453" s="77"/>
      <c r="AD453" s="83" t="s">
        <v>1824</v>
      </c>
      <c r="AE453" s="85" t="s">
        <v>1656</v>
      </c>
      <c r="AF453" s="83" t="s">
        <v>1156</v>
      </c>
      <c r="AG453" s="83" t="s">
        <v>716</v>
      </c>
      <c r="AH453" s="83"/>
      <c r="AI453" s="83" t="s">
        <v>2307</v>
      </c>
      <c r="AJ453" s="87">
        <v>43479.56123842593</v>
      </c>
      <c r="AK453" s="85" t="s">
        <v>2260</v>
      </c>
      <c r="AL453" s="85" t="s">
        <v>1656</v>
      </c>
      <c r="AM453" s="83">
        <v>2015</v>
      </c>
      <c r="AN453" s="83">
        <v>152</v>
      </c>
      <c r="AO453" s="83">
        <v>518</v>
      </c>
      <c r="AP453" s="83"/>
      <c r="AQ453" s="83"/>
      <c r="AR453" s="83"/>
      <c r="AS453" s="83"/>
      <c r="AT453" s="83"/>
      <c r="AU453" s="83"/>
      <c r="AV453" s="83"/>
      <c r="AW453" s="83" t="str">
        <f>REPLACE(INDEX(GroupVertices[Group],MATCH(Vertices[[#This Row],[Vertex]],GroupVertices[Vertex],0)),1,1,"")</f>
        <v>1</v>
      </c>
      <c r="AX453" s="49">
        <v>1</v>
      </c>
      <c r="AY453" s="50">
        <v>10</v>
      </c>
      <c r="AZ453" s="49">
        <v>0</v>
      </c>
      <c r="BA453" s="50">
        <v>0</v>
      </c>
      <c r="BB453" s="49">
        <v>0</v>
      </c>
      <c r="BC453" s="50">
        <v>0</v>
      </c>
      <c r="BD453" s="49">
        <v>9</v>
      </c>
      <c r="BE453" s="50">
        <v>90</v>
      </c>
      <c r="BF453" s="49">
        <v>10</v>
      </c>
      <c r="BG453" s="49"/>
      <c r="BH453" s="49"/>
      <c r="BI453" s="49"/>
      <c r="BJ453" s="49"/>
      <c r="BK453" s="49" t="s">
        <v>3505</v>
      </c>
      <c r="BL453" s="49" t="s">
        <v>3505</v>
      </c>
      <c r="BM453" s="112" t="s">
        <v>3940</v>
      </c>
      <c r="BN453" s="112" t="s">
        <v>3940</v>
      </c>
      <c r="BO453" s="112" t="s">
        <v>4414</v>
      </c>
      <c r="BP453" s="112" t="s">
        <v>4414</v>
      </c>
      <c r="BQ453" s="2"/>
      <c r="BR453" s="3"/>
      <c r="BS453" s="3"/>
      <c r="BT453" s="3"/>
      <c r="BU453" s="3"/>
    </row>
    <row r="454" spans="1:73" ht="15">
      <c r="A454" s="69" t="s">
        <v>667</v>
      </c>
      <c r="B454" s="70"/>
      <c r="C454" s="70"/>
      <c r="D454" s="71">
        <v>367.86296900489396</v>
      </c>
      <c r="E454" s="73"/>
      <c r="F454" s="103" t="s">
        <v>2261</v>
      </c>
      <c r="G454" s="70"/>
      <c r="H454" s="74" t="s">
        <v>1157</v>
      </c>
      <c r="I454" s="75"/>
      <c r="J454" s="75"/>
      <c r="K454" s="74" t="s">
        <v>1157</v>
      </c>
      <c r="L454" s="78">
        <v>129.3137768465165</v>
      </c>
      <c r="M454" s="79">
        <v>8559.8984375</v>
      </c>
      <c r="N454" s="79">
        <v>2827.751953125</v>
      </c>
      <c r="O454" s="80"/>
      <c r="P454" s="81"/>
      <c r="Q454" s="81"/>
      <c r="R454" s="89"/>
      <c r="S454" s="49">
        <v>1</v>
      </c>
      <c r="T454" s="49">
        <v>1</v>
      </c>
      <c r="U454" s="50">
        <v>0</v>
      </c>
      <c r="V454" s="50">
        <v>0</v>
      </c>
      <c r="W454" s="50">
        <v>0.002</v>
      </c>
      <c r="X454" s="50">
        <v>0.999999</v>
      </c>
      <c r="Y454" s="50">
        <v>0</v>
      </c>
      <c r="Z454" s="50" t="s">
        <v>2322</v>
      </c>
      <c r="AA454" s="76">
        <v>454</v>
      </c>
      <c r="AB454" s="76"/>
      <c r="AC454" s="77"/>
      <c r="AD454" s="83" t="s">
        <v>1824</v>
      </c>
      <c r="AE454" s="85" t="s">
        <v>1657</v>
      </c>
      <c r="AF454" s="83" t="s">
        <v>1157</v>
      </c>
      <c r="AG454" s="83" t="s">
        <v>716</v>
      </c>
      <c r="AH454" s="83"/>
      <c r="AI454" s="83" t="s">
        <v>2307</v>
      </c>
      <c r="AJ454" s="87">
        <v>43479.830671296295</v>
      </c>
      <c r="AK454" s="85" t="s">
        <v>2261</v>
      </c>
      <c r="AL454" s="85" t="s">
        <v>1657</v>
      </c>
      <c r="AM454" s="83">
        <v>1045</v>
      </c>
      <c r="AN454" s="83">
        <v>43</v>
      </c>
      <c r="AO454" s="83">
        <v>528</v>
      </c>
      <c r="AP454" s="83"/>
      <c r="AQ454" s="83"/>
      <c r="AR454" s="83"/>
      <c r="AS454" s="83"/>
      <c r="AT454" s="83"/>
      <c r="AU454" s="83"/>
      <c r="AV454" s="83"/>
      <c r="AW454" s="83" t="str">
        <f>REPLACE(INDEX(GroupVertices[Group],MATCH(Vertices[[#This Row],[Vertex]],GroupVertices[Vertex],0)),1,1,"")</f>
        <v>1</v>
      </c>
      <c r="AX454" s="49">
        <v>0</v>
      </c>
      <c r="AY454" s="50">
        <v>0</v>
      </c>
      <c r="AZ454" s="49">
        <v>0</v>
      </c>
      <c r="BA454" s="50">
        <v>0</v>
      </c>
      <c r="BB454" s="49">
        <v>0</v>
      </c>
      <c r="BC454" s="50">
        <v>0</v>
      </c>
      <c r="BD454" s="49">
        <v>13</v>
      </c>
      <c r="BE454" s="50">
        <v>100</v>
      </c>
      <c r="BF454" s="49">
        <v>13</v>
      </c>
      <c r="BG454" s="49"/>
      <c r="BH454" s="49"/>
      <c r="BI454" s="49"/>
      <c r="BJ454" s="49"/>
      <c r="BK454" s="49"/>
      <c r="BL454" s="49"/>
      <c r="BM454" s="112" t="s">
        <v>3941</v>
      </c>
      <c r="BN454" s="112" t="s">
        <v>3941</v>
      </c>
      <c r="BO454" s="112" t="s">
        <v>4415</v>
      </c>
      <c r="BP454" s="112" t="s">
        <v>4415</v>
      </c>
      <c r="BQ454" s="2"/>
      <c r="BR454" s="3"/>
      <c r="BS454" s="3"/>
      <c r="BT454" s="3"/>
      <c r="BU454" s="3"/>
    </row>
    <row r="455" spans="1:73" ht="330">
      <c r="A455" s="69" t="s">
        <v>668</v>
      </c>
      <c r="B455" s="70"/>
      <c r="C455" s="70"/>
      <c r="D455" s="71">
        <v>619.2495921696575</v>
      </c>
      <c r="E455" s="73"/>
      <c r="F455" s="103" t="s">
        <v>2262</v>
      </c>
      <c r="G455" s="70"/>
      <c r="H455" s="51" t="s">
        <v>1158</v>
      </c>
      <c r="I455" s="75"/>
      <c r="J455" s="75"/>
      <c r="K455" s="51" t="s">
        <v>1158</v>
      </c>
      <c r="L455" s="78">
        <v>321.47269824640176</v>
      </c>
      <c r="M455" s="79">
        <v>314.76519775390625</v>
      </c>
      <c r="N455" s="79">
        <v>897.3087158203125</v>
      </c>
      <c r="O455" s="80"/>
      <c r="P455" s="81"/>
      <c r="Q455" s="81"/>
      <c r="R455" s="89"/>
      <c r="S455" s="49">
        <v>1</v>
      </c>
      <c r="T455" s="49">
        <v>1</v>
      </c>
      <c r="U455" s="50">
        <v>0</v>
      </c>
      <c r="V455" s="50">
        <v>0</v>
      </c>
      <c r="W455" s="50">
        <v>0.002</v>
      </c>
      <c r="X455" s="50">
        <v>0.999999</v>
      </c>
      <c r="Y455" s="50">
        <v>0</v>
      </c>
      <c r="Z455" s="50" t="s">
        <v>2322</v>
      </c>
      <c r="AA455" s="76">
        <v>455</v>
      </c>
      <c r="AB455" s="76"/>
      <c r="AC455" s="77"/>
      <c r="AD455" s="83" t="s">
        <v>1824</v>
      </c>
      <c r="AE455" s="85" t="s">
        <v>1658</v>
      </c>
      <c r="AF455" s="83" t="s">
        <v>1158</v>
      </c>
      <c r="AG455" s="83" t="s">
        <v>716</v>
      </c>
      <c r="AH455" s="83"/>
      <c r="AI455" s="83" t="s">
        <v>2307</v>
      </c>
      <c r="AJ455" s="87">
        <v>43479.968831018516</v>
      </c>
      <c r="AK455" s="85" t="s">
        <v>2262</v>
      </c>
      <c r="AL455" s="85" t="s">
        <v>1658</v>
      </c>
      <c r="AM455" s="83">
        <v>2586</v>
      </c>
      <c r="AN455" s="83">
        <v>65</v>
      </c>
      <c r="AO455" s="83">
        <v>832</v>
      </c>
      <c r="AP455" s="83"/>
      <c r="AQ455" s="83"/>
      <c r="AR455" s="83"/>
      <c r="AS455" s="83"/>
      <c r="AT455" s="83"/>
      <c r="AU455" s="83"/>
      <c r="AV455" s="83"/>
      <c r="AW455" s="83" t="str">
        <f>REPLACE(INDEX(GroupVertices[Group],MATCH(Vertices[[#This Row],[Vertex]],GroupVertices[Vertex],0)),1,1,"")</f>
        <v>1</v>
      </c>
      <c r="AX455" s="49">
        <v>2</v>
      </c>
      <c r="AY455" s="50">
        <v>11.11111111111111</v>
      </c>
      <c r="AZ455" s="49">
        <v>1</v>
      </c>
      <c r="BA455" s="50">
        <v>5.555555555555555</v>
      </c>
      <c r="BB455" s="49">
        <v>0</v>
      </c>
      <c r="BC455" s="50">
        <v>0</v>
      </c>
      <c r="BD455" s="49">
        <v>15</v>
      </c>
      <c r="BE455" s="50">
        <v>83.33333333333333</v>
      </c>
      <c r="BF455" s="49">
        <v>18</v>
      </c>
      <c r="BG455" s="49"/>
      <c r="BH455" s="49"/>
      <c r="BI455" s="49"/>
      <c r="BJ455" s="49"/>
      <c r="BK455" s="49"/>
      <c r="BL455" s="49"/>
      <c r="BM455" s="112" t="s">
        <v>3942</v>
      </c>
      <c r="BN455" s="112" t="s">
        <v>3942</v>
      </c>
      <c r="BO455" s="112" t="s">
        <v>4416</v>
      </c>
      <c r="BP455" s="112" t="s">
        <v>4416</v>
      </c>
      <c r="BQ455" s="2"/>
      <c r="BR455" s="3"/>
      <c r="BS455" s="3"/>
      <c r="BT455" s="3"/>
      <c r="BU455" s="3"/>
    </row>
    <row r="456" spans="1:73" ht="409.5">
      <c r="A456" s="69" t="s">
        <v>669</v>
      </c>
      <c r="B456" s="70"/>
      <c r="C456" s="70"/>
      <c r="D456" s="71">
        <v>218.76019575856444</v>
      </c>
      <c r="E456" s="73"/>
      <c r="F456" s="103" t="s">
        <v>2263</v>
      </c>
      <c r="G456" s="70"/>
      <c r="H456" s="51" t="s">
        <v>1159</v>
      </c>
      <c r="I456" s="75"/>
      <c r="J456" s="75"/>
      <c r="K456" s="51" t="s">
        <v>1159</v>
      </c>
      <c r="L456" s="78">
        <v>15.34021801491681</v>
      </c>
      <c r="M456" s="79">
        <v>1813.8802490234375</v>
      </c>
      <c r="N456" s="79">
        <v>9101.69140625</v>
      </c>
      <c r="O456" s="80"/>
      <c r="P456" s="81"/>
      <c r="Q456" s="81"/>
      <c r="R456" s="89"/>
      <c r="S456" s="49">
        <v>1</v>
      </c>
      <c r="T456" s="49">
        <v>1</v>
      </c>
      <c r="U456" s="50">
        <v>0</v>
      </c>
      <c r="V456" s="50">
        <v>0</v>
      </c>
      <c r="W456" s="50">
        <v>0.002</v>
      </c>
      <c r="X456" s="50">
        <v>0.999999</v>
      </c>
      <c r="Y456" s="50">
        <v>0</v>
      </c>
      <c r="Z456" s="50" t="s">
        <v>2322</v>
      </c>
      <c r="AA456" s="76">
        <v>456</v>
      </c>
      <c r="AB456" s="76"/>
      <c r="AC456" s="77"/>
      <c r="AD456" s="83" t="s">
        <v>1824</v>
      </c>
      <c r="AE456" s="85" t="s">
        <v>1659</v>
      </c>
      <c r="AF456" s="83" t="s">
        <v>1159</v>
      </c>
      <c r="AG456" s="83" t="s">
        <v>716</v>
      </c>
      <c r="AH456" s="83"/>
      <c r="AI456" s="83" t="s">
        <v>2307</v>
      </c>
      <c r="AJ456" s="87">
        <v>43480.14596064815</v>
      </c>
      <c r="AK456" s="85" t="s">
        <v>2263</v>
      </c>
      <c r="AL456" s="85" t="s">
        <v>1659</v>
      </c>
      <c r="AM456" s="83">
        <v>131</v>
      </c>
      <c r="AN456" s="83">
        <v>9</v>
      </c>
      <c r="AO456" s="83">
        <v>64</v>
      </c>
      <c r="AP456" s="83"/>
      <c r="AQ456" s="83"/>
      <c r="AR456" s="83"/>
      <c r="AS456" s="83"/>
      <c r="AT456" s="83"/>
      <c r="AU456" s="83"/>
      <c r="AV456" s="83"/>
      <c r="AW456" s="83" t="str">
        <f>REPLACE(INDEX(GroupVertices[Group],MATCH(Vertices[[#This Row],[Vertex]],GroupVertices[Vertex],0)),1,1,"")</f>
        <v>1</v>
      </c>
      <c r="AX456" s="49">
        <v>1</v>
      </c>
      <c r="AY456" s="50">
        <v>2.272727272727273</v>
      </c>
      <c r="AZ456" s="49">
        <v>6</v>
      </c>
      <c r="BA456" s="50">
        <v>13.636363636363637</v>
      </c>
      <c r="BB456" s="49">
        <v>0</v>
      </c>
      <c r="BC456" s="50">
        <v>0</v>
      </c>
      <c r="BD456" s="49">
        <v>37</v>
      </c>
      <c r="BE456" s="50">
        <v>84.0909090909091</v>
      </c>
      <c r="BF456" s="49">
        <v>44</v>
      </c>
      <c r="BG456" s="49"/>
      <c r="BH456" s="49"/>
      <c r="BI456" s="49"/>
      <c r="BJ456" s="49"/>
      <c r="BK456" s="49" t="s">
        <v>3389</v>
      </c>
      <c r="BL456" s="49" t="s">
        <v>3389</v>
      </c>
      <c r="BM456" s="112" t="s">
        <v>3943</v>
      </c>
      <c r="BN456" s="112" t="s">
        <v>3943</v>
      </c>
      <c r="BO456" s="112" t="s">
        <v>4417</v>
      </c>
      <c r="BP456" s="112" t="s">
        <v>4417</v>
      </c>
      <c r="BQ456" s="2"/>
      <c r="BR456" s="3"/>
      <c r="BS456" s="3"/>
      <c r="BT456" s="3"/>
      <c r="BU456" s="3"/>
    </row>
    <row r="457" spans="1:73" ht="15">
      <c r="A457" s="69" t="s">
        <v>670</v>
      </c>
      <c r="B457" s="70"/>
      <c r="C457" s="70"/>
      <c r="D457" s="71">
        <v>328.8743882544861</v>
      </c>
      <c r="E457" s="73"/>
      <c r="F457" s="103" t="s">
        <v>2264</v>
      </c>
      <c r="G457" s="70"/>
      <c r="H457" s="74" t="s">
        <v>1160</v>
      </c>
      <c r="I457" s="75"/>
      <c r="J457" s="75"/>
      <c r="K457" s="74" t="s">
        <v>1160</v>
      </c>
      <c r="L457" s="78">
        <v>99.51106288508069</v>
      </c>
      <c r="M457" s="79">
        <v>5561.66845703125</v>
      </c>
      <c r="N457" s="79">
        <v>3310.36279296875</v>
      </c>
      <c r="O457" s="80"/>
      <c r="P457" s="81"/>
      <c r="Q457" s="81"/>
      <c r="R457" s="89"/>
      <c r="S457" s="49">
        <v>1</v>
      </c>
      <c r="T457" s="49">
        <v>1</v>
      </c>
      <c r="U457" s="50">
        <v>0</v>
      </c>
      <c r="V457" s="50">
        <v>0</v>
      </c>
      <c r="W457" s="50">
        <v>0.002</v>
      </c>
      <c r="X457" s="50">
        <v>0.999999</v>
      </c>
      <c r="Y457" s="50">
        <v>0</v>
      </c>
      <c r="Z457" s="50" t="s">
        <v>2322</v>
      </c>
      <c r="AA457" s="76">
        <v>457</v>
      </c>
      <c r="AB457" s="76"/>
      <c r="AC457" s="77"/>
      <c r="AD457" s="83" t="s">
        <v>1824</v>
      </c>
      <c r="AE457" s="85" t="s">
        <v>1660</v>
      </c>
      <c r="AF457" s="83" t="s">
        <v>1160</v>
      </c>
      <c r="AG457" s="83" t="s">
        <v>716</v>
      </c>
      <c r="AH457" s="83"/>
      <c r="AI457" s="83" t="s">
        <v>2307</v>
      </c>
      <c r="AJ457" s="87">
        <v>43480.270833333336</v>
      </c>
      <c r="AK457" s="85" t="s">
        <v>2264</v>
      </c>
      <c r="AL457" s="85" t="s">
        <v>1660</v>
      </c>
      <c r="AM457" s="83">
        <v>806</v>
      </c>
      <c r="AN457" s="83">
        <v>14</v>
      </c>
      <c r="AO457" s="83">
        <v>185</v>
      </c>
      <c r="AP457" s="83"/>
      <c r="AQ457" s="83"/>
      <c r="AR457" s="83"/>
      <c r="AS457" s="83"/>
      <c r="AT457" s="83"/>
      <c r="AU457" s="83"/>
      <c r="AV457" s="83"/>
      <c r="AW457" s="83" t="str">
        <f>REPLACE(INDEX(GroupVertices[Group],MATCH(Vertices[[#This Row],[Vertex]],GroupVertices[Vertex],0)),1,1,"")</f>
        <v>1</v>
      </c>
      <c r="AX457" s="49">
        <v>1</v>
      </c>
      <c r="AY457" s="50">
        <v>12.5</v>
      </c>
      <c r="AZ457" s="49">
        <v>0</v>
      </c>
      <c r="BA457" s="50">
        <v>0</v>
      </c>
      <c r="BB457" s="49">
        <v>0</v>
      </c>
      <c r="BC457" s="50">
        <v>0</v>
      </c>
      <c r="BD457" s="49">
        <v>7</v>
      </c>
      <c r="BE457" s="50">
        <v>87.5</v>
      </c>
      <c r="BF457" s="49">
        <v>8</v>
      </c>
      <c r="BG457" s="49"/>
      <c r="BH457" s="49"/>
      <c r="BI457" s="49"/>
      <c r="BJ457" s="49"/>
      <c r="BK457" s="49"/>
      <c r="BL457" s="49"/>
      <c r="BM457" s="112" t="s">
        <v>3944</v>
      </c>
      <c r="BN457" s="112" t="s">
        <v>3944</v>
      </c>
      <c r="BO457" s="112" t="s">
        <v>4418</v>
      </c>
      <c r="BP457" s="112" t="s">
        <v>4418</v>
      </c>
      <c r="BQ457" s="2"/>
      <c r="BR457" s="3"/>
      <c r="BS457" s="3"/>
      <c r="BT457" s="3"/>
      <c r="BU457" s="3"/>
    </row>
    <row r="458" spans="1:73" ht="15">
      <c r="A458" s="69" t="s">
        <v>671</v>
      </c>
      <c r="B458" s="70"/>
      <c r="C458" s="70"/>
      <c r="D458" s="71">
        <v>460.35889070146817</v>
      </c>
      <c r="E458" s="73"/>
      <c r="F458" s="70"/>
      <c r="G458" s="70"/>
      <c r="H458" s="74" t="s">
        <v>1161</v>
      </c>
      <c r="I458" s="75"/>
      <c r="J458" s="75"/>
      <c r="K458" s="74" t="s">
        <v>1161</v>
      </c>
      <c r="L458" s="78">
        <v>200.01728653745417</v>
      </c>
      <c r="M458" s="79">
        <v>5186.88916015625</v>
      </c>
      <c r="N458" s="79">
        <v>1862.5308837890625</v>
      </c>
      <c r="O458" s="80"/>
      <c r="P458" s="81"/>
      <c r="Q458" s="81"/>
      <c r="R458" s="89"/>
      <c r="S458" s="49">
        <v>1</v>
      </c>
      <c r="T458" s="49">
        <v>1</v>
      </c>
      <c r="U458" s="50">
        <v>0</v>
      </c>
      <c r="V458" s="50">
        <v>0</v>
      </c>
      <c r="W458" s="50">
        <v>0.002</v>
      </c>
      <c r="X458" s="50">
        <v>0.999999</v>
      </c>
      <c r="Y458" s="50">
        <v>0</v>
      </c>
      <c r="Z458" s="50" t="s">
        <v>2322</v>
      </c>
      <c r="AA458" s="76">
        <v>458</v>
      </c>
      <c r="AB458" s="76"/>
      <c r="AC458" s="77"/>
      <c r="AD458" s="83" t="s">
        <v>1824</v>
      </c>
      <c r="AE458" s="85" t="s">
        <v>1661</v>
      </c>
      <c r="AF458" s="83" t="s">
        <v>1161</v>
      </c>
      <c r="AG458" s="83" t="s">
        <v>716</v>
      </c>
      <c r="AH458" s="83"/>
      <c r="AI458" s="83" t="s">
        <v>2307</v>
      </c>
      <c r="AJ458" s="87">
        <v>43480.435891203706</v>
      </c>
      <c r="AK458" s="83"/>
      <c r="AL458" s="85" t="s">
        <v>1661</v>
      </c>
      <c r="AM458" s="83">
        <v>1612</v>
      </c>
      <c r="AN458" s="83">
        <v>41</v>
      </c>
      <c r="AO458" s="83">
        <v>3</v>
      </c>
      <c r="AP458" s="83"/>
      <c r="AQ458" s="83"/>
      <c r="AR458" s="83"/>
      <c r="AS458" s="83"/>
      <c r="AT458" s="83"/>
      <c r="AU458" s="83"/>
      <c r="AV458" s="83"/>
      <c r="AW458" s="83" t="str">
        <f>REPLACE(INDEX(GroupVertices[Group],MATCH(Vertices[[#This Row],[Vertex]],GroupVertices[Vertex],0)),1,1,"")</f>
        <v>1</v>
      </c>
      <c r="AX458" s="49">
        <v>2</v>
      </c>
      <c r="AY458" s="50">
        <v>12.5</v>
      </c>
      <c r="AZ458" s="49">
        <v>0</v>
      </c>
      <c r="BA458" s="50">
        <v>0</v>
      </c>
      <c r="BB458" s="49">
        <v>0</v>
      </c>
      <c r="BC458" s="50">
        <v>0</v>
      </c>
      <c r="BD458" s="49">
        <v>14</v>
      </c>
      <c r="BE458" s="50">
        <v>87.5</v>
      </c>
      <c r="BF458" s="49">
        <v>16</v>
      </c>
      <c r="BG458" s="49"/>
      <c r="BH458" s="49"/>
      <c r="BI458" s="49"/>
      <c r="BJ458" s="49"/>
      <c r="BK458" s="49"/>
      <c r="BL458" s="49"/>
      <c r="BM458" s="112" t="s">
        <v>3945</v>
      </c>
      <c r="BN458" s="112" t="s">
        <v>3945</v>
      </c>
      <c r="BO458" s="112" t="s">
        <v>4419</v>
      </c>
      <c r="BP458" s="112" t="s">
        <v>4419</v>
      </c>
      <c r="BQ458" s="2"/>
      <c r="BR458" s="3"/>
      <c r="BS458" s="3"/>
      <c r="BT458" s="3"/>
      <c r="BU458" s="3"/>
    </row>
    <row r="459" spans="1:73" ht="15">
      <c r="A459" s="69" t="s">
        <v>672</v>
      </c>
      <c r="B459" s="70"/>
      <c r="C459" s="70"/>
      <c r="D459" s="71">
        <v>245.84013050570962</v>
      </c>
      <c r="E459" s="73"/>
      <c r="F459" s="103" t="s">
        <v>2265</v>
      </c>
      <c r="G459" s="70"/>
      <c r="H459" s="74" t="s">
        <v>1162</v>
      </c>
      <c r="I459" s="75"/>
      <c r="J459" s="75"/>
      <c r="K459" s="74" t="s">
        <v>1162</v>
      </c>
      <c r="L459" s="78">
        <v>36.040010975579335</v>
      </c>
      <c r="M459" s="79">
        <v>7435.56201171875</v>
      </c>
      <c r="N459" s="79">
        <v>6688.63720703125</v>
      </c>
      <c r="O459" s="80"/>
      <c r="P459" s="81"/>
      <c r="Q459" s="81"/>
      <c r="R459" s="89"/>
      <c r="S459" s="49">
        <v>1</v>
      </c>
      <c r="T459" s="49">
        <v>1</v>
      </c>
      <c r="U459" s="50">
        <v>0</v>
      </c>
      <c r="V459" s="50">
        <v>0</v>
      </c>
      <c r="W459" s="50">
        <v>0.002</v>
      </c>
      <c r="X459" s="50">
        <v>0.999999</v>
      </c>
      <c r="Y459" s="50">
        <v>0</v>
      </c>
      <c r="Z459" s="50" t="s">
        <v>2322</v>
      </c>
      <c r="AA459" s="76">
        <v>459</v>
      </c>
      <c r="AB459" s="76"/>
      <c r="AC459" s="77"/>
      <c r="AD459" s="83" t="s">
        <v>1824</v>
      </c>
      <c r="AE459" s="85" t="s">
        <v>1662</v>
      </c>
      <c r="AF459" s="83" t="s">
        <v>1162</v>
      </c>
      <c r="AG459" s="83" t="s">
        <v>716</v>
      </c>
      <c r="AH459" s="83"/>
      <c r="AI459" s="83" t="s">
        <v>2307</v>
      </c>
      <c r="AJ459" s="87">
        <v>43480.83495370371</v>
      </c>
      <c r="AK459" s="85" t="s">
        <v>2265</v>
      </c>
      <c r="AL459" s="85" t="s">
        <v>1662</v>
      </c>
      <c r="AM459" s="83">
        <v>297</v>
      </c>
      <c r="AN459" s="83">
        <v>46</v>
      </c>
      <c r="AO459" s="83">
        <v>124</v>
      </c>
      <c r="AP459" s="83"/>
      <c r="AQ459" s="83"/>
      <c r="AR459" s="83"/>
      <c r="AS459" s="83"/>
      <c r="AT459" s="83"/>
      <c r="AU459" s="83"/>
      <c r="AV459" s="83"/>
      <c r="AW459" s="83" t="str">
        <f>REPLACE(INDEX(GroupVertices[Group],MATCH(Vertices[[#This Row],[Vertex]],GroupVertices[Vertex],0)),1,1,"")</f>
        <v>1</v>
      </c>
      <c r="AX459" s="49">
        <v>0</v>
      </c>
      <c r="AY459" s="50">
        <v>0</v>
      </c>
      <c r="AZ459" s="49">
        <v>1</v>
      </c>
      <c r="BA459" s="50">
        <v>6.25</v>
      </c>
      <c r="BB459" s="49">
        <v>0</v>
      </c>
      <c r="BC459" s="50">
        <v>0</v>
      </c>
      <c r="BD459" s="49">
        <v>15</v>
      </c>
      <c r="BE459" s="50">
        <v>93.75</v>
      </c>
      <c r="BF459" s="49">
        <v>16</v>
      </c>
      <c r="BG459" s="49"/>
      <c r="BH459" s="49"/>
      <c r="BI459" s="49"/>
      <c r="BJ459" s="49"/>
      <c r="BK459" s="49"/>
      <c r="BL459" s="49"/>
      <c r="BM459" s="112" t="s">
        <v>3946</v>
      </c>
      <c r="BN459" s="112" t="s">
        <v>3946</v>
      </c>
      <c r="BO459" s="112" t="s">
        <v>4420</v>
      </c>
      <c r="BP459" s="112" t="s">
        <v>4420</v>
      </c>
      <c r="BQ459" s="2"/>
      <c r="BR459" s="3"/>
      <c r="BS459" s="3"/>
      <c r="BT459" s="3"/>
      <c r="BU459" s="3"/>
    </row>
    <row r="460" spans="1:73" ht="15">
      <c r="A460" s="69" t="s">
        <v>673</v>
      </c>
      <c r="B460" s="70"/>
      <c r="C460" s="70"/>
      <c r="D460" s="71">
        <v>226.10114192495922</v>
      </c>
      <c r="E460" s="73"/>
      <c r="F460" s="103" t="s">
        <v>2266</v>
      </c>
      <c r="G460" s="70"/>
      <c r="H460" s="74" t="s">
        <v>1163</v>
      </c>
      <c r="I460" s="75"/>
      <c r="J460" s="75"/>
      <c r="K460" s="74" t="s">
        <v>1163</v>
      </c>
      <c r="L460" s="78">
        <v>20.951607672927736</v>
      </c>
      <c r="M460" s="79">
        <v>6686.0048828125</v>
      </c>
      <c r="N460" s="79">
        <v>8619.080078125</v>
      </c>
      <c r="O460" s="80"/>
      <c r="P460" s="81"/>
      <c r="Q460" s="81"/>
      <c r="R460" s="89"/>
      <c r="S460" s="49">
        <v>1</v>
      </c>
      <c r="T460" s="49">
        <v>1</v>
      </c>
      <c r="U460" s="50">
        <v>0</v>
      </c>
      <c r="V460" s="50">
        <v>0</v>
      </c>
      <c r="W460" s="50">
        <v>0.002</v>
      </c>
      <c r="X460" s="50">
        <v>0.999999</v>
      </c>
      <c r="Y460" s="50">
        <v>0</v>
      </c>
      <c r="Z460" s="50" t="s">
        <v>2322</v>
      </c>
      <c r="AA460" s="76">
        <v>460</v>
      </c>
      <c r="AB460" s="76"/>
      <c r="AC460" s="77"/>
      <c r="AD460" s="83" t="s">
        <v>1824</v>
      </c>
      <c r="AE460" s="85" t="s">
        <v>1663</v>
      </c>
      <c r="AF460" s="83" t="s">
        <v>1163</v>
      </c>
      <c r="AG460" s="83" t="s">
        <v>716</v>
      </c>
      <c r="AH460" s="83"/>
      <c r="AI460" s="83" t="s">
        <v>2307</v>
      </c>
      <c r="AJ460" s="87">
        <v>43481</v>
      </c>
      <c r="AK460" s="85" t="s">
        <v>2266</v>
      </c>
      <c r="AL460" s="85" t="s">
        <v>1663</v>
      </c>
      <c r="AM460" s="83">
        <v>176</v>
      </c>
      <c r="AN460" s="83">
        <v>2</v>
      </c>
      <c r="AO460" s="83">
        <v>51</v>
      </c>
      <c r="AP460" s="83"/>
      <c r="AQ460" s="83"/>
      <c r="AR460" s="83"/>
      <c r="AS460" s="83"/>
      <c r="AT460" s="83"/>
      <c r="AU460" s="83"/>
      <c r="AV460" s="83"/>
      <c r="AW460" s="83" t="str">
        <f>REPLACE(INDEX(GroupVertices[Group],MATCH(Vertices[[#This Row],[Vertex]],GroupVertices[Vertex],0)),1,1,"")</f>
        <v>1</v>
      </c>
      <c r="AX460" s="49">
        <v>1</v>
      </c>
      <c r="AY460" s="50">
        <v>12.5</v>
      </c>
      <c r="AZ460" s="49">
        <v>0</v>
      </c>
      <c r="BA460" s="50">
        <v>0</v>
      </c>
      <c r="BB460" s="49">
        <v>0</v>
      </c>
      <c r="BC460" s="50">
        <v>0</v>
      </c>
      <c r="BD460" s="49">
        <v>7</v>
      </c>
      <c r="BE460" s="50">
        <v>87.5</v>
      </c>
      <c r="BF460" s="49">
        <v>8</v>
      </c>
      <c r="BG460" s="49"/>
      <c r="BH460" s="49"/>
      <c r="BI460" s="49"/>
      <c r="BJ460" s="49"/>
      <c r="BK460" s="49"/>
      <c r="BL460" s="49"/>
      <c r="BM460" s="112" t="s">
        <v>3947</v>
      </c>
      <c r="BN460" s="112" t="s">
        <v>3947</v>
      </c>
      <c r="BO460" s="112" t="s">
        <v>4421</v>
      </c>
      <c r="BP460" s="112" t="s">
        <v>4421</v>
      </c>
      <c r="BQ460" s="2"/>
      <c r="BR460" s="3"/>
      <c r="BS460" s="3"/>
      <c r="BT460" s="3"/>
      <c r="BU460" s="3"/>
    </row>
    <row r="461" spans="1:73" ht="15">
      <c r="A461" s="69" t="s">
        <v>674</v>
      </c>
      <c r="B461" s="70"/>
      <c r="C461" s="70"/>
      <c r="D461" s="71">
        <v>273.2463295269168</v>
      </c>
      <c r="E461" s="73"/>
      <c r="F461" s="103" t="s">
        <v>2267</v>
      </c>
      <c r="G461" s="70"/>
      <c r="H461" s="74" t="s">
        <v>1164</v>
      </c>
      <c r="I461" s="75"/>
      <c r="J461" s="75"/>
      <c r="K461" s="74" t="s">
        <v>1164</v>
      </c>
      <c r="L461" s="78">
        <v>56.98919903215346</v>
      </c>
      <c r="M461" s="79">
        <v>8559.8984375</v>
      </c>
      <c r="N461" s="79">
        <v>5240.8056640625</v>
      </c>
      <c r="O461" s="80"/>
      <c r="P461" s="81"/>
      <c r="Q461" s="81"/>
      <c r="R461" s="89"/>
      <c r="S461" s="49">
        <v>1</v>
      </c>
      <c r="T461" s="49">
        <v>1</v>
      </c>
      <c r="U461" s="50">
        <v>0</v>
      </c>
      <c r="V461" s="50">
        <v>0</v>
      </c>
      <c r="W461" s="50">
        <v>0.002</v>
      </c>
      <c r="X461" s="50">
        <v>0.999999</v>
      </c>
      <c r="Y461" s="50">
        <v>0</v>
      </c>
      <c r="Z461" s="50" t="s">
        <v>2322</v>
      </c>
      <c r="AA461" s="76">
        <v>461</v>
      </c>
      <c r="AB461" s="76"/>
      <c r="AC461" s="77"/>
      <c r="AD461" s="83" t="s">
        <v>1824</v>
      </c>
      <c r="AE461" s="85" t="s">
        <v>1664</v>
      </c>
      <c r="AF461" s="83" t="s">
        <v>1164</v>
      </c>
      <c r="AG461" s="83" t="s">
        <v>716</v>
      </c>
      <c r="AH461" s="83"/>
      <c r="AI461" s="83" t="s">
        <v>2307</v>
      </c>
      <c r="AJ461" s="87">
        <v>43481.26768518519</v>
      </c>
      <c r="AK461" s="85" t="s">
        <v>2267</v>
      </c>
      <c r="AL461" s="85" t="s">
        <v>1664</v>
      </c>
      <c r="AM461" s="83">
        <v>465</v>
      </c>
      <c r="AN461" s="83">
        <v>6</v>
      </c>
      <c r="AO461" s="83">
        <v>117</v>
      </c>
      <c r="AP461" s="83"/>
      <c r="AQ461" s="83"/>
      <c r="AR461" s="83"/>
      <c r="AS461" s="83"/>
      <c r="AT461" s="83"/>
      <c r="AU461" s="83"/>
      <c r="AV461" s="83"/>
      <c r="AW461" s="83" t="str">
        <f>REPLACE(INDEX(GroupVertices[Group],MATCH(Vertices[[#This Row],[Vertex]],GroupVertices[Vertex],0)),1,1,"")</f>
        <v>1</v>
      </c>
      <c r="AX461" s="49">
        <v>0</v>
      </c>
      <c r="AY461" s="50">
        <v>0</v>
      </c>
      <c r="AZ461" s="49">
        <v>0</v>
      </c>
      <c r="BA461" s="50">
        <v>0</v>
      </c>
      <c r="BB461" s="49">
        <v>0</v>
      </c>
      <c r="BC461" s="50">
        <v>0</v>
      </c>
      <c r="BD461" s="49">
        <v>19</v>
      </c>
      <c r="BE461" s="50">
        <v>100</v>
      </c>
      <c r="BF461" s="49">
        <v>19</v>
      </c>
      <c r="BG461" s="49"/>
      <c r="BH461" s="49"/>
      <c r="BI461" s="49"/>
      <c r="BJ461" s="49"/>
      <c r="BK461" s="49" t="s">
        <v>3389</v>
      </c>
      <c r="BL461" s="49" t="s">
        <v>3389</v>
      </c>
      <c r="BM461" s="112" t="s">
        <v>3948</v>
      </c>
      <c r="BN461" s="112" t="s">
        <v>3948</v>
      </c>
      <c r="BO461" s="112" t="s">
        <v>4422</v>
      </c>
      <c r="BP461" s="112" t="s">
        <v>4422</v>
      </c>
      <c r="BQ461" s="2"/>
      <c r="BR461" s="3"/>
      <c r="BS461" s="3"/>
      <c r="BT461" s="3"/>
      <c r="BU461" s="3"/>
    </row>
    <row r="462" spans="1:73" ht="195">
      <c r="A462" s="69" t="s">
        <v>675</v>
      </c>
      <c r="B462" s="70"/>
      <c r="C462" s="70"/>
      <c r="D462" s="71">
        <v>569.168026101142</v>
      </c>
      <c r="E462" s="73"/>
      <c r="F462" s="103" t="s">
        <v>2268</v>
      </c>
      <c r="G462" s="70"/>
      <c r="H462" s="51" t="s">
        <v>1165</v>
      </c>
      <c r="I462" s="75"/>
      <c r="J462" s="75"/>
      <c r="K462" s="51" t="s">
        <v>1165</v>
      </c>
      <c r="L462" s="78">
        <v>283.19055102397164</v>
      </c>
      <c r="M462" s="79">
        <v>5561.66845703125</v>
      </c>
      <c r="N462" s="79">
        <v>1379.9197998046875</v>
      </c>
      <c r="O462" s="80"/>
      <c r="P462" s="81"/>
      <c r="Q462" s="81"/>
      <c r="R462" s="89"/>
      <c r="S462" s="49">
        <v>1</v>
      </c>
      <c r="T462" s="49">
        <v>1</v>
      </c>
      <c r="U462" s="50">
        <v>0</v>
      </c>
      <c r="V462" s="50">
        <v>0</v>
      </c>
      <c r="W462" s="50">
        <v>0.002</v>
      </c>
      <c r="X462" s="50">
        <v>0.999999</v>
      </c>
      <c r="Y462" s="50">
        <v>0</v>
      </c>
      <c r="Z462" s="50" t="s">
        <v>2322</v>
      </c>
      <c r="AA462" s="76">
        <v>462</v>
      </c>
      <c r="AB462" s="76"/>
      <c r="AC462" s="77"/>
      <c r="AD462" s="83" t="s">
        <v>1824</v>
      </c>
      <c r="AE462" s="85" t="s">
        <v>1665</v>
      </c>
      <c r="AF462" s="83" t="s">
        <v>1165</v>
      </c>
      <c r="AG462" s="83" t="s">
        <v>716</v>
      </c>
      <c r="AH462" s="83"/>
      <c r="AI462" s="83" t="s">
        <v>2307</v>
      </c>
      <c r="AJ462" s="87">
        <v>43481.51180555556</v>
      </c>
      <c r="AK462" s="85" t="s">
        <v>2268</v>
      </c>
      <c r="AL462" s="85" t="s">
        <v>1665</v>
      </c>
      <c r="AM462" s="83">
        <v>2279</v>
      </c>
      <c r="AN462" s="83">
        <v>225</v>
      </c>
      <c r="AO462" s="83">
        <v>3191</v>
      </c>
      <c r="AP462" s="83"/>
      <c r="AQ462" s="83"/>
      <c r="AR462" s="83"/>
      <c r="AS462" s="83"/>
      <c r="AT462" s="83"/>
      <c r="AU462" s="83"/>
      <c r="AV462" s="83"/>
      <c r="AW462" s="83" t="str">
        <f>REPLACE(INDEX(GroupVertices[Group],MATCH(Vertices[[#This Row],[Vertex]],GroupVertices[Vertex],0)),1,1,"")</f>
        <v>1</v>
      </c>
      <c r="AX462" s="49">
        <v>1</v>
      </c>
      <c r="AY462" s="50">
        <v>9.090909090909092</v>
      </c>
      <c r="AZ462" s="49">
        <v>0</v>
      </c>
      <c r="BA462" s="50">
        <v>0</v>
      </c>
      <c r="BB462" s="49">
        <v>0</v>
      </c>
      <c r="BC462" s="50">
        <v>0</v>
      </c>
      <c r="BD462" s="49">
        <v>10</v>
      </c>
      <c r="BE462" s="50">
        <v>90.9090909090909</v>
      </c>
      <c r="BF462" s="49">
        <v>11</v>
      </c>
      <c r="BG462" s="49"/>
      <c r="BH462" s="49"/>
      <c r="BI462" s="49"/>
      <c r="BJ462" s="49"/>
      <c r="BK462" s="49" t="s">
        <v>3394</v>
      </c>
      <c r="BL462" s="49" t="s">
        <v>3394</v>
      </c>
      <c r="BM462" s="112" t="s">
        <v>3949</v>
      </c>
      <c r="BN462" s="112" t="s">
        <v>3949</v>
      </c>
      <c r="BO462" s="112" t="s">
        <v>4423</v>
      </c>
      <c r="BP462" s="112" t="s">
        <v>4423</v>
      </c>
      <c r="BQ462" s="2"/>
      <c r="BR462" s="3"/>
      <c r="BS462" s="3"/>
      <c r="BT462" s="3"/>
      <c r="BU462" s="3"/>
    </row>
    <row r="463" spans="1:73" ht="315">
      <c r="A463" s="69" t="s">
        <v>676</v>
      </c>
      <c r="B463" s="70"/>
      <c r="C463" s="70"/>
      <c r="D463" s="71">
        <v>548.9396411092985</v>
      </c>
      <c r="E463" s="73"/>
      <c r="F463" s="103" t="s">
        <v>2161</v>
      </c>
      <c r="G463" s="70"/>
      <c r="H463" s="51" t="s">
        <v>1166</v>
      </c>
      <c r="I463" s="75"/>
      <c r="J463" s="75"/>
      <c r="K463" s="51" t="s">
        <v>1166</v>
      </c>
      <c r="L463" s="78">
        <v>267.72805507745267</v>
      </c>
      <c r="M463" s="79">
        <v>3312.99560546875</v>
      </c>
      <c r="N463" s="79">
        <v>1379.9197998046875</v>
      </c>
      <c r="O463" s="80"/>
      <c r="P463" s="81"/>
      <c r="Q463" s="81"/>
      <c r="R463" s="89"/>
      <c r="S463" s="49">
        <v>1</v>
      </c>
      <c r="T463" s="49">
        <v>1</v>
      </c>
      <c r="U463" s="50">
        <v>0</v>
      </c>
      <c r="V463" s="50">
        <v>0</v>
      </c>
      <c r="W463" s="50">
        <v>0.002</v>
      </c>
      <c r="X463" s="50">
        <v>0.999999</v>
      </c>
      <c r="Y463" s="50">
        <v>0</v>
      </c>
      <c r="Z463" s="50" t="s">
        <v>2322</v>
      </c>
      <c r="AA463" s="76">
        <v>463</v>
      </c>
      <c r="AB463" s="76"/>
      <c r="AC463" s="77"/>
      <c r="AD463" s="83" t="s">
        <v>1824</v>
      </c>
      <c r="AE463" s="85" t="s">
        <v>1666</v>
      </c>
      <c r="AF463" s="83" t="s">
        <v>1166</v>
      </c>
      <c r="AG463" s="83" t="s">
        <v>716</v>
      </c>
      <c r="AH463" s="83"/>
      <c r="AI463" s="83" t="s">
        <v>2307</v>
      </c>
      <c r="AJ463" s="87">
        <v>43481.805613425924</v>
      </c>
      <c r="AK463" s="85" t="s">
        <v>2161</v>
      </c>
      <c r="AL463" s="85" t="s">
        <v>1666</v>
      </c>
      <c r="AM463" s="83">
        <v>2155</v>
      </c>
      <c r="AN463" s="83">
        <v>178</v>
      </c>
      <c r="AO463" s="83">
        <v>1077</v>
      </c>
      <c r="AP463" s="83"/>
      <c r="AQ463" s="83"/>
      <c r="AR463" s="83"/>
      <c r="AS463" s="83"/>
      <c r="AT463" s="83"/>
      <c r="AU463" s="83"/>
      <c r="AV463" s="83"/>
      <c r="AW463" s="83" t="str">
        <f>REPLACE(INDEX(GroupVertices[Group],MATCH(Vertices[[#This Row],[Vertex]],GroupVertices[Vertex],0)),1,1,"")</f>
        <v>1</v>
      </c>
      <c r="AX463" s="49">
        <v>2</v>
      </c>
      <c r="AY463" s="50">
        <v>9.523809523809524</v>
      </c>
      <c r="AZ463" s="49">
        <v>0</v>
      </c>
      <c r="BA463" s="50">
        <v>0</v>
      </c>
      <c r="BB463" s="49">
        <v>0</v>
      </c>
      <c r="BC463" s="50">
        <v>0</v>
      </c>
      <c r="BD463" s="49">
        <v>19</v>
      </c>
      <c r="BE463" s="50">
        <v>90.47619047619048</v>
      </c>
      <c r="BF463" s="49">
        <v>21</v>
      </c>
      <c r="BG463" s="49"/>
      <c r="BH463" s="49"/>
      <c r="BI463" s="49"/>
      <c r="BJ463" s="49"/>
      <c r="BK463" s="49"/>
      <c r="BL463" s="49"/>
      <c r="BM463" s="112" t="s">
        <v>3950</v>
      </c>
      <c r="BN463" s="112" t="s">
        <v>3950</v>
      </c>
      <c r="BO463" s="112" t="s">
        <v>4424</v>
      </c>
      <c r="BP463" s="112" t="s">
        <v>4424</v>
      </c>
      <c r="BQ463" s="2"/>
      <c r="BR463" s="3"/>
      <c r="BS463" s="3"/>
      <c r="BT463" s="3"/>
      <c r="BU463" s="3"/>
    </row>
    <row r="464" spans="1:73" ht="15">
      <c r="A464" s="69" t="s">
        <v>677</v>
      </c>
      <c r="B464" s="70"/>
      <c r="C464" s="70"/>
      <c r="D464" s="71">
        <v>317.4551386623165</v>
      </c>
      <c r="E464" s="73"/>
      <c r="F464" s="103" t="s">
        <v>2269</v>
      </c>
      <c r="G464" s="70"/>
      <c r="H464" s="74" t="s">
        <v>1167</v>
      </c>
      <c r="I464" s="75"/>
      <c r="J464" s="75"/>
      <c r="K464" s="74" t="s">
        <v>1167</v>
      </c>
      <c r="L464" s="78">
        <v>90.78223452817481</v>
      </c>
      <c r="M464" s="79">
        <v>2188.6591796875</v>
      </c>
      <c r="N464" s="79">
        <v>3310.36279296875</v>
      </c>
      <c r="O464" s="80"/>
      <c r="P464" s="81"/>
      <c r="Q464" s="81"/>
      <c r="R464" s="89"/>
      <c r="S464" s="49">
        <v>1</v>
      </c>
      <c r="T464" s="49">
        <v>1</v>
      </c>
      <c r="U464" s="50">
        <v>0</v>
      </c>
      <c r="V464" s="50">
        <v>0</v>
      </c>
      <c r="W464" s="50">
        <v>0.002</v>
      </c>
      <c r="X464" s="50">
        <v>0.999999</v>
      </c>
      <c r="Y464" s="50">
        <v>0</v>
      </c>
      <c r="Z464" s="50" t="s">
        <v>2322</v>
      </c>
      <c r="AA464" s="76">
        <v>464</v>
      </c>
      <c r="AB464" s="76"/>
      <c r="AC464" s="77"/>
      <c r="AD464" s="83" t="s">
        <v>1824</v>
      </c>
      <c r="AE464" s="85" t="s">
        <v>1667</v>
      </c>
      <c r="AF464" s="83" t="s">
        <v>1167</v>
      </c>
      <c r="AG464" s="83" t="s">
        <v>716</v>
      </c>
      <c r="AH464" s="83"/>
      <c r="AI464" s="83" t="s">
        <v>2307</v>
      </c>
      <c r="AJ464" s="87">
        <v>43481.947916666664</v>
      </c>
      <c r="AK464" s="85" t="s">
        <v>2269</v>
      </c>
      <c r="AL464" s="85" t="s">
        <v>1667</v>
      </c>
      <c r="AM464" s="83">
        <v>736</v>
      </c>
      <c r="AN464" s="83">
        <v>11</v>
      </c>
      <c r="AO464" s="83">
        <v>88</v>
      </c>
      <c r="AP464" s="83"/>
      <c r="AQ464" s="83"/>
      <c r="AR464" s="83"/>
      <c r="AS464" s="83"/>
      <c r="AT464" s="83"/>
      <c r="AU464" s="83"/>
      <c r="AV464" s="83"/>
      <c r="AW464" s="83" t="str">
        <f>REPLACE(INDEX(GroupVertices[Group],MATCH(Vertices[[#This Row],[Vertex]],GroupVertices[Vertex],0)),1,1,"")</f>
        <v>1</v>
      </c>
      <c r="AX464" s="49">
        <v>1</v>
      </c>
      <c r="AY464" s="50">
        <v>25</v>
      </c>
      <c r="AZ464" s="49">
        <v>0</v>
      </c>
      <c r="BA464" s="50">
        <v>0</v>
      </c>
      <c r="BB464" s="49">
        <v>0</v>
      </c>
      <c r="BC464" s="50">
        <v>0</v>
      </c>
      <c r="BD464" s="49">
        <v>3</v>
      </c>
      <c r="BE464" s="50">
        <v>75</v>
      </c>
      <c r="BF464" s="49">
        <v>4</v>
      </c>
      <c r="BG464" s="49"/>
      <c r="BH464" s="49"/>
      <c r="BI464" s="49"/>
      <c r="BJ464" s="49"/>
      <c r="BK464" s="49"/>
      <c r="BL464" s="49"/>
      <c r="BM464" s="112" t="s">
        <v>3951</v>
      </c>
      <c r="BN464" s="112" t="s">
        <v>3951</v>
      </c>
      <c r="BO464" s="112" t="s">
        <v>4425</v>
      </c>
      <c r="BP464" s="112" t="s">
        <v>4425</v>
      </c>
      <c r="BQ464" s="2"/>
      <c r="BR464" s="3"/>
      <c r="BS464" s="3"/>
      <c r="BT464" s="3"/>
      <c r="BU464" s="3"/>
    </row>
    <row r="465" spans="1:73" ht="409.5">
      <c r="A465" s="69" t="s">
        <v>678</v>
      </c>
      <c r="B465" s="70"/>
      <c r="C465" s="70"/>
      <c r="D465" s="71">
        <v>449.10277324632955</v>
      </c>
      <c r="E465" s="73"/>
      <c r="F465" s="103" t="s">
        <v>2270</v>
      </c>
      <c r="G465" s="70"/>
      <c r="H465" s="51" t="s">
        <v>1168</v>
      </c>
      <c r="I465" s="75"/>
      <c r="J465" s="75"/>
      <c r="K465" s="51" t="s">
        <v>1168</v>
      </c>
      <c r="L465" s="78">
        <v>191.41315572850408</v>
      </c>
      <c r="M465" s="79">
        <v>2938.216552734375</v>
      </c>
      <c r="N465" s="79">
        <v>1862.5308837890625</v>
      </c>
      <c r="O465" s="80"/>
      <c r="P465" s="81"/>
      <c r="Q465" s="81"/>
      <c r="R465" s="89"/>
      <c r="S465" s="49">
        <v>1</v>
      </c>
      <c r="T465" s="49">
        <v>1</v>
      </c>
      <c r="U465" s="50">
        <v>0</v>
      </c>
      <c r="V465" s="50">
        <v>0</v>
      </c>
      <c r="W465" s="50">
        <v>0.002</v>
      </c>
      <c r="X465" s="50">
        <v>0.999999</v>
      </c>
      <c r="Y465" s="50">
        <v>0</v>
      </c>
      <c r="Z465" s="50" t="s">
        <v>2322</v>
      </c>
      <c r="AA465" s="76">
        <v>465</v>
      </c>
      <c r="AB465" s="76"/>
      <c r="AC465" s="77"/>
      <c r="AD465" s="83" t="s">
        <v>1824</v>
      </c>
      <c r="AE465" s="85" t="s">
        <v>1668</v>
      </c>
      <c r="AF465" s="83" t="s">
        <v>1168</v>
      </c>
      <c r="AG465" s="83" t="s">
        <v>716</v>
      </c>
      <c r="AH465" s="83"/>
      <c r="AI465" s="83" t="s">
        <v>2307</v>
      </c>
      <c r="AJ465" s="87">
        <v>43482.26510416667</v>
      </c>
      <c r="AK465" s="85" t="s">
        <v>2270</v>
      </c>
      <c r="AL465" s="85" t="s">
        <v>1668</v>
      </c>
      <c r="AM465" s="83">
        <v>1543</v>
      </c>
      <c r="AN465" s="83">
        <v>88</v>
      </c>
      <c r="AO465" s="83">
        <v>2715</v>
      </c>
      <c r="AP465" s="83"/>
      <c r="AQ465" s="83"/>
      <c r="AR465" s="83"/>
      <c r="AS465" s="83"/>
      <c r="AT465" s="83"/>
      <c r="AU465" s="83"/>
      <c r="AV465" s="83"/>
      <c r="AW465" s="83" t="str">
        <f>REPLACE(INDEX(GroupVertices[Group],MATCH(Vertices[[#This Row],[Vertex]],GroupVertices[Vertex],0)),1,1,"")</f>
        <v>1</v>
      </c>
      <c r="AX465" s="49">
        <v>0</v>
      </c>
      <c r="AY465" s="50">
        <v>0</v>
      </c>
      <c r="AZ465" s="49">
        <v>0</v>
      </c>
      <c r="BA465" s="50">
        <v>0</v>
      </c>
      <c r="BB465" s="49">
        <v>0</v>
      </c>
      <c r="BC465" s="50">
        <v>0</v>
      </c>
      <c r="BD465" s="49">
        <v>22</v>
      </c>
      <c r="BE465" s="50">
        <v>100</v>
      </c>
      <c r="BF465" s="49">
        <v>22</v>
      </c>
      <c r="BG465" s="49"/>
      <c r="BH465" s="49"/>
      <c r="BI465" s="49"/>
      <c r="BJ465" s="49"/>
      <c r="BK465" s="49" t="s">
        <v>3506</v>
      </c>
      <c r="BL465" s="49" t="s">
        <v>3506</v>
      </c>
      <c r="BM465" s="112" t="s">
        <v>3952</v>
      </c>
      <c r="BN465" s="112" t="s">
        <v>3952</v>
      </c>
      <c r="BO465" s="112" t="s">
        <v>4426</v>
      </c>
      <c r="BP465" s="112" t="s">
        <v>4426</v>
      </c>
      <c r="BQ465" s="2"/>
      <c r="BR465" s="3"/>
      <c r="BS465" s="3"/>
      <c r="BT465" s="3"/>
      <c r="BU465" s="3"/>
    </row>
    <row r="466" spans="1:73" ht="15">
      <c r="A466" s="69" t="s">
        <v>679</v>
      </c>
      <c r="B466" s="70"/>
      <c r="C466" s="70"/>
      <c r="D466" s="71">
        <v>253.0179445350734</v>
      </c>
      <c r="E466" s="73"/>
      <c r="F466" s="103" t="s">
        <v>2271</v>
      </c>
      <c r="G466" s="70"/>
      <c r="H466" s="74" t="s">
        <v>1169</v>
      </c>
      <c r="I466" s="75"/>
      <c r="J466" s="75"/>
      <c r="K466" s="74" t="s">
        <v>1169</v>
      </c>
      <c r="L466" s="78">
        <v>41.526703085634466</v>
      </c>
      <c r="M466" s="79">
        <v>8185.11962890625</v>
      </c>
      <c r="N466" s="79">
        <v>6206.02685546875</v>
      </c>
      <c r="O466" s="80"/>
      <c r="P466" s="81"/>
      <c r="Q466" s="81"/>
      <c r="R466" s="89"/>
      <c r="S466" s="49">
        <v>1</v>
      </c>
      <c r="T466" s="49">
        <v>1</v>
      </c>
      <c r="U466" s="50">
        <v>0</v>
      </c>
      <c r="V466" s="50">
        <v>0</v>
      </c>
      <c r="W466" s="50">
        <v>0.002</v>
      </c>
      <c r="X466" s="50">
        <v>0.999999</v>
      </c>
      <c r="Y466" s="50">
        <v>0</v>
      </c>
      <c r="Z466" s="50" t="s">
        <v>2322</v>
      </c>
      <c r="AA466" s="76">
        <v>466</v>
      </c>
      <c r="AB466" s="76"/>
      <c r="AC466" s="77"/>
      <c r="AD466" s="83" t="s">
        <v>1824</v>
      </c>
      <c r="AE466" s="85" t="s">
        <v>1669</v>
      </c>
      <c r="AF466" s="83" t="s">
        <v>1169</v>
      </c>
      <c r="AG466" s="83" t="s">
        <v>716</v>
      </c>
      <c r="AH466" s="83"/>
      <c r="AI466" s="83" t="s">
        <v>2307</v>
      </c>
      <c r="AJ466" s="87">
        <v>43482.424780092595</v>
      </c>
      <c r="AK466" s="85" t="s">
        <v>2271</v>
      </c>
      <c r="AL466" s="85" t="s">
        <v>1669</v>
      </c>
      <c r="AM466" s="83">
        <v>341</v>
      </c>
      <c r="AN466" s="83">
        <v>3</v>
      </c>
      <c r="AO466" s="83">
        <v>44</v>
      </c>
      <c r="AP466" s="83"/>
      <c r="AQ466" s="83"/>
      <c r="AR466" s="83"/>
      <c r="AS466" s="83"/>
      <c r="AT466" s="83"/>
      <c r="AU466" s="83"/>
      <c r="AV466" s="83"/>
      <c r="AW466" s="83" t="str">
        <f>REPLACE(INDEX(GroupVertices[Group],MATCH(Vertices[[#This Row],[Vertex]],GroupVertices[Vertex],0)),1,1,"")</f>
        <v>1</v>
      </c>
      <c r="AX466" s="49">
        <v>0</v>
      </c>
      <c r="AY466" s="50">
        <v>0</v>
      </c>
      <c r="AZ466" s="49">
        <v>0</v>
      </c>
      <c r="BA466" s="50">
        <v>0</v>
      </c>
      <c r="BB466" s="49">
        <v>0</v>
      </c>
      <c r="BC466" s="50">
        <v>0</v>
      </c>
      <c r="BD466" s="49">
        <v>24</v>
      </c>
      <c r="BE466" s="50">
        <v>100</v>
      </c>
      <c r="BF466" s="49">
        <v>24</v>
      </c>
      <c r="BG466" s="49"/>
      <c r="BH466" s="49"/>
      <c r="BI466" s="49"/>
      <c r="BJ466" s="49"/>
      <c r="BK466" s="49" t="s">
        <v>3507</v>
      </c>
      <c r="BL466" s="49" t="s">
        <v>3507</v>
      </c>
      <c r="BM466" s="112" t="s">
        <v>3953</v>
      </c>
      <c r="BN466" s="112" t="s">
        <v>3953</v>
      </c>
      <c r="BO466" s="112" t="s">
        <v>4427</v>
      </c>
      <c r="BP466" s="112" t="s">
        <v>4427</v>
      </c>
      <c r="BQ466" s="2"/>
      <c r="BR466" s="3"/>
      <c r="BS466" s="3"/>
      <c r="BT466" s="3"/>
      <c r="BU466" s="3"/>
    </row>
    <row r="467" spans="1:73" ht="345">
      <c r="A467" s="69" t="s">
        <v>680</v>
      </c>
      <c r="B467" s="70"/>
      <c r="C467" s="70"/>
      <c r="D467" s="71">
        <v>263.1321370309951</v>
      </c>
      <c r="E467" s="73"/>
      <c r="F467" s="103" t="s">
        <v>2272</v>
      </c>
      <c r="G467" s="70"/>
      <c r="H467" s="51" t="s">
        <v>1170</v>
      </c>
      <c r="I467" s="75"/>
      <c r="J467" s="75"/>
      <c r="K467" s="51" t="s">
        <v>1170</v>
      </c>
      <c r="L467" s="78">
        <v>49.25795105889396</v>
      </c>
      <c r="M467" s="79">
        <v>8934.677734375</v>
      </c>
      <c r="N467" s="79">
        <v>5723.416015625</v>
      </c>
      <c r="O467" s="80"/>
      <c r="P467" s="81"/>
      <c r="Q467" s="81"/>
      <c r="R467" s="89"/>
      <c r="S467" s="49">
        <v>1</v>
      </c>
      <c r="T467" s="49">
        <v>1</v>
      </c>
      <c r="U467" s="50">
        <v>0</v>
      </c>
      <c r="V467" s="50">
        <v>0</v>
      </c>
      <c r="W467" s="50">
        <v>0.002</v>
      </c>
      <c r="X467" s="50">
        <v>0.999999</v>
      </c>
      <c r="Y467" s="50">
        <v>0</v>
      </c>
      <c r="Z467" s="50" t="s">
        <v>2322</v>
      </c>
      <c r="AA467" s="76">
        <v>467</v>
      </c>
      <c r="AB467" s="76"/>
      <c r="AC467" s="77"/>
      <c r="AD467" s="83" t="s">
        <v>1824</v>
      </c>
      <c r="AE467" s="85" t="s">
        <v>1670</v>
      </c>
      <c r="AF467" s="83" t="s">
        <v>1170</v>
      </c>
      <c r="AG467" s="83" t="s">
        <v>716</v>
      </c>
      <c r="AH467" s="83"/>
      <c r="AI467" s="83" t="s">
        <v>2307</v>
      </c>
      <c r="AJ467" s="87">
        <v>43482.42717592593</v>
      </c>
      <c r="AK467" s="85" t="s">
        <v>2272</v>
      </c>
      <c r="AL467" s="85" t="s">
        <v>1670</v>
      </c>
      <c r="AM467" s="83">
        <v>403</v>
      </c>
      <c r="AN467" s="83">
        <v>97</v>
      </c>
      <c r="AO467" s="83">
        <v>73</v>
      </c>
      <c r="AP467" s="83"/>
      <c r="AQ467" s="83"/>
      <c r="AR467" s="83"/>
      <c r="AS467" s="83"/>
      <c r="AT467" s="83"/>
      <c r="AU467" s="83"/>
      <c r="AV467" s="83"/>
      <c r="AW467" s="83" t="str">
        <f>REPLACE(INDEX(GroupVertices[Group],MATCH(Vertices[[#This Row],[Vertex]],GroupVertices[Vertex],0)),1,1,"")</f>
        <v>1</v>
      </c>
      <c r="AX467" s="49">
        <v>0</v>
      </c>
      <c r="AY467" s="50">
        <v>0</v>
      </c>
      <c r="AZ467" s="49">
        <v>0</v>
      </c>
      <c r="BA467" s="50">
        <v>0</v>
      </c>
      <c r="BB467" s="49">
        <v>0</v>
      </c>
      <c r="BC467" s="50">
        <v>0</v>
      </c>
      <c r="BD467" s="49">
        <v>18</v>
      </c>
      <c r="BE467" s="50">
        <v>100</v>
      </c>
      <c r="BF467" s="49">
        <v>18</v>
      </c>
      <c r="BG467" s="49"/>
      <c r="BH467" s="49"/>
      <c r="BI467" s="49"/>
      <c r="BJ467" s="49"/>
      <c r="BK467" s="49" t="s">
        <v>3487</v>
      </c>
      <c r="BL467" s="49" t="s">
        <v>3487</v>
      </c>
      <c r="BM467" s="112" t="s">
        <v>3954</v>
      </c>
      <c r="BN467" s="112" t="s">
        <v>3954</v>
      </c>
      <c r="BO467" s="112" t="s">
        <v>4428</v>
      </c>
      <c r="BP467" s="112" t="s">
        <v>4428</v>
      </c>
      <c r="BQ467" s="2"/>
      <c r="BR467" s="3"/>
      <c r="BS467" s="3"/>
      <c r="BT467" s="3"/>
      <c r="BU467" s="3"/>
    </row>
    <row r="468" spans="1:73" ht="409.5">
      <c r="A468" s="69" t="s">
        <v>681</v>
      </c>
      <c r="B468" s="70"/>
      <c r="C468" s="70"/>
      <c r="D468" s="71">
        <v>368.3523654159869</v>
      </c>
      <c r="E468" s="73"/>
      <c r="F468" s="103" t="s">
        <v>2273</v>
      </c>
      <c r="G468" s="70"/>
      <c r="H468" s="51" t="s">
        <v>1171</v>
      </c>
      <c r="I468" s="75"/>
      <c r="J468" s="75"/>
      <c r="K468" s="51" t="s">
        <v>1171</v>
      </c>
      <c r="L468" s="78">
        <v>129.6878694903839</v>
      </c>
      <c r="M468" s="79">
        <v>9309.455078125</v>
      </c>
      <c r="N468" s="79">
        <v>2827.751953125</v>
      </c>
      <c r="O468" s="80"/>
      <c r="P468" s="81"/>
      <c r="Q468" s="81"/>
      <c r="R468" s="89"/>
      <c r="S468" s="49">
        <v>1</v>
      </c>
      <c r="T468" s="49">
        <v>1</v>
      </c>
      <c r="U468" s="50">
        <v>0</v>
      </c>
      <c r="V468" s="50">
        <v>0</v>
      </c>
      <c r="W468" s="50">
        <v>0.002</v>
      </c>
      <c r="X468" s="50">
        <v>0.999999</v>
      </c>
      <c r="Y468" s="50">
        <v>0</v>
      </c>
      <c r="Z468" s="50" t="s">
        <v>2322</v>
      </c>
      <c r="AA468" s="76">
        <v>468</v>
      </c>
      <c r="AB468" s="76"/>
      <c r="AC468" s="77"/>
      <c r="AD468" s="83" t="s">
        <v>1824</v>
      </c>
      <c r="AE468" s="85" t="s">
        <v>1671</v>
      </c>
      <c r="AF468" s="83" t="s">
        <v>1171</v>
      </c>
      <c r="AG468" s="83" t="s">
        <v>716</v>
      </c>
      <c r="AH468" s="83"/>
      <c r="AI468" s="83" t="s">
        <v>2307</v>
      </c>
      <c r="AJ468" s="87">
        <v>43482.78789351852</v>
      </c>
      <c r="AK468" s="85" t="s">
        <v>2273</v>
      </c>
      <c r="AL468" s="85" t="s">
        <v>1671</v>
      </c>
      <c r="AM468" s="83">
        <v>1048</v>
      </c>
      <c r="AN468" s="83">
        <v>58</v>
      </c>
      <c r="AO468" s="83">
        <v>1846</v>
      </c>
      <c r="AP468" s="83"/>
      <c r="AQ468" s="83"/>
      <c r="AR468" s="83"/>
      <c r="AS468" s="83"/>
      <c r="AT468" s="83"/>
      <c r="AU468" s="83"/>
      <c r="AV468" s="83"/>
      <c r="AW468" s="83" t="str">
        <f>REPLACE(INDEX(GroupVertices[Group],MATCH(Vertices[[#This Row],[Vertex]],GroupVertices[Vertex],0)),1,1,"")</f>
        <v>1</v>
      </c>
      <c r="AX468" s="49">
        <v>0</v>
      </c>
      <c r="AY468" s="50">
        <v>0</v>
      </c>
      <c r="AZ468" s="49">
        <v>0</v>
      </c>
      <c r="BA468" s="50">
        <v>0</v>
      </c>
      <c r="BB468" s="49">
        <v>0</v>
      </c>
      <c r="BC468" s="50">
        <v>0</v>
      </c>
      <c r="BD468" s="49">
        <v>29</v>
      </c>
      <c r="BE468" s="50">
        <v>100</v>
      </c>
      <c r="BF468" s="49">
        <v>29</v>
      </c>
      <c r="BG468" s="49"/>
      <c r="BH468" s="49"/>
      <c r="BI468" s="49"/>
      <c r="BJ468" s="49"/>
      <c r="BK468" s="49" t="s">
        <v>3506</v>
      </c>
      <c r="BL468" s="49" t="s">
        <v>3506</v>
      </c>
      <c r="BM468" s="112" t="s">
        <v>3955</v>
      </c>
      <c r="BN468" s="112" t="s">
        <v>3955</v>
      </c>
      <c r="BO468" s="112" t="s">
        <v>4429</v>
      </c>
      <c r="BP468" s="112" t="s">
        <v>4429</v>
      </c>
      <c r="BQ468" s="2"/>
      <c r="BR468" s="3"/>
      <c r="BS468" s="3"/>
      <c r="BT468" s="3"/>
      <c r="BU468" s="3"/>
    </row>
    <row r="469" spans="1:73" ht="375">
      <c r="A469" s="69" t="s">
        <v>682</v>
      </c>
      <c r="B469" s="70"/>
      <c r="C469" s="70"/>
      <c r="D469" s="71">
        <v>343.2300163132137</v>
      </c>
      <c r="E469" s="73"/>
      <c r="F469" s="103" t="s">
        <v>2274</v>
      </c>
      <c r="G469" s="70"/>
      <c r="H469" s="51" t="s">
        <v>1172</v>
      </c>
      <c r="I469" s="75"/>
      <c r="J469" s="75"/>
      <c r="K469" s="51" t="s">
        <v>1172</v>
      </c>
      <c r="L469" s="78">
        <v>110.48444710519095</v>
      </c>
      <c r="M469" s="79">
        <v>689.5440063476562</v>
      </c>
      <c r="N469" s="79">
        <v>2827.751953125</v>
      </c>
      <c r="O469" s="80"/>
      <c r="P469" s="81"/>
      <c r="Q469" s="81"/>
      <c r="R469" s="89"/>
      <c r="S469" s="49">
        <v>1</v>
      </c>
      <c r="T469" s="49">
        <v>1</v>
      </c>
      <c r="U469" s="50">
        <v>0</v>
      </c>
      <c r="V469" s="50">
        <v>0</v>
      </c>
      <c r="W469" s="50">
        <v>0.002</v>
      </c>
      <c r="X469" s="50">
        <v>0.999999</v>
      </c>
      <c r="Y469" s="50">
        <v>0</v>
      </c>
      <c r="Z469" s="50" t="s">
        <v>2322</v>
      </c>
      <c r="AA469" s="76">
        <v>469</v>
      </c>
      <c r="AB469" s="76"/>
      <c r="AC469" s="77"/>
      <c r="AD469" s="83" t="s">
        <v>1824</v>
      </c>
      <c r="AE469" s="85" t="s">
        <v>1672</v>
      </c>
      <c r="AF469" s="83" t="s">
        <v>1172</v>
      </c>
      <c r="AG469" s="83" t="s">
        <v>716</v>
      </c>
      <c r="AH469" s="83"/>
      <c r="AI469" s="83" t="s">
        <v>2307</v>
      </c>
      <c r="AJ469" s="87">
        <v>43483.19584490741</v>
      </c>
      <c r="AK469" s="85" t="s">
        <v>2274</v>
      </c>
      <c r="AL469" s="85" t="s">
        <v>1672</v>
      </c>
      <c r="AM469" s="83">
        <v>894</v>
      </c>
      <c r="AN469" s="83">
        <v>98</v>
      </c>
      <c r="AO469" s="83">
        <v>338</v>
      </c>
      <c r="AP469" s="83"/>
      <c r="AQ469" s="83"/>
      <c r="AR469" s="83"/>
      <c r="AS469" s="83"/>
      <c r="AT469" s="83"/>
      <c r="AU469" s="83"/>
      <c r="AV469" s="83"/>
      <c r="AW469" s="83" t="str">
        <f>REPLACE(INDEX(GroupVertices[Group],MATCH(Vertices[[#This Row],[Vertex]],GroupVertices[Vertex],0)),1,1,"")</f>
        <v>1</v>
      </c>
      <c r="AX469" s="49">
        <v>3</v>
      </c>
      <c r="AY469" s="50">
        <v>12</v>
      </c>
      <c r="AZ469" s="49">
        <v>0</v>
      </c>
      <c r="BA469" s="50">
        <v>0</v>
      </c>
      <c r="BB469" s="49">
        <v>0</v>
      </c>
      <c r="BC469" s="50">
        <v>0</v>
      </c>
      <c r="BD469" s="49">
        <v>22</v>
      </c>
      <c r="BE469" s="50">
        <v>88</v>
      </c>
      <c r="BF469" s="49">
        <v>25</v>
      </c>
      <c r="BG469" s="49"/>
      <c r="BH469" s="49"/>
      <c r="BI469" s="49"/>
      <c r="BJ469" s="49"/>
      <c r="BK469" s="49"/>
      <c r="BL469" s="49"/>
      <c r="BM469" s="112" t="s">
        <v>3956</v>
      </c>
      <c r="BN469" s="112" t="s">
        <v>3956</v>
      </c>
      <c r="BO469" s="112" t="s">
        <v>4430</v>
      </c>
      <c r="BP469" s="112" t="s">
        <v>4430</v>
      </c>
      <c r="BQ469" s="2"/>
      <c r="BR469" s="3"/>
      <c r="BS469" s="3"/>
      <c r="BT469" s="3"/>
      <c r="BU469" s="3"/>
    </row>
    <row r="470" spans="1:73" ht="15">
      <c r="A470" s="69" t="s">
        <v>683</v>
      </c>
      <c r="B470" s="70"/>
      <c r="C470" s="70"/>
      <c r="D470" s="71">
        <v>366.557911908646</v>
      </c>
      <c r="E470" s="73"/>
      <c r="F470" s="103" t="s">
        <v>2275</v>
      </c>
      <c r="G470" s="70"/>
      <c r="H470" s="74" t="s">
        <v>1173</v>
      </c>
      <c r="I470" s="75"/>
      <c r="J470" s="75"/>
      <c r="K470" s="74" t="s">
        <v>1173</v>
      </c>
      <c r="L470" s="78">
        <v>128.3161964628701</v>
      </c>
      <c r="M470" s="79">
        <v>7810.3408203125</v>
      </c>
      <c r="N470" s="79">
        <v>2827.751953125</v>
      </c>
      <c r="O470" s="80"/>
      <c r="P470" s="81"/>
      <c r="Q470" s="81"/>
      <c r="R470" s="89"/>
      <c r="S470" s="49">
        <v>1</v>
      </c>
      <c r="T470" s="49">
        <v>1</v>
      </c>
      <c r="U470" s="50">
        <v>0</v>
      </c>
      <c r="V470" s="50">
        <v>0</v>
      </c>
      <c r="W470" s="50">
        <v>0.002</v>
      </c>
      <c r="X470" s="50">
        <v>0.999999</v>
      </c>
      <c r="Y470" s="50">
        <v>0</v>
      </c>
      <c r="Z470" s="50" t="s">
        <v>2322</v>
      </c>
      <c r="AA470" s="76">
        <v>470</v>
      </c>
      <c r="AB470" s="76"/>
      <c r="AC470" s="77"/>
      <c r="AD470" s="83" t="s">
        <v>1824</v>
      </c>
      <c r="AE470" s="85" t="s">
        <v>1673</v>
      </c>
      <c r="AF470" s="83" t="s">
        <v>1173</v>
      </c>
      <c r="AG470" s="83" t="s">
        <v>716</v>
      </c>
      <c r="AH470" s="83"/>
      <c r="AI470" s="83" t="s">
        <v>2307</v>
      </c>
      <c r="AJ470" s="87">
        <v>43483.28155092592</v>
      </c>
      <c r="AK470" s="85" t="s">
        <v>2275</v>
      </c>
      <c r="AL470" s="85" t="s">
        <v>1673</v>
      </c>
      <c r="AM470" s="83">
        <v>1037</v>
      </c>
      <c r="AN470" s="83">
        <v>66</v>
      </c>
      <c r="AO470" s="83">
        <v>182</v>
      </c>
      <c r="AP470" s="83"/>
      <c r="AQ470" s="83"/>
      <c r="AR470" s="83"/>
      <c r="AS470" s="83"/>
      <c r="AT470" s="83"/>
      <c r="AU470" s="83"/>
      <c r="AV470" s="83"/>
      <c r="AW470" s="83" t="str">
        <f>REPLACE(INDEX(GroupVertices[Group],MATCH(Vertices[[#This Row],[Vertex]],GroupVertices[Vertex],0)),1,1,"")</f>
        <v>1</v>
      </c>
      <c r="AX470" s="49">
        <v>1</v>
      </c>
      <c r="AY470" s="50">
        <v>8.333333333333334</v>
      </c>
      <c r="AZ470" s="49">
        <v>0</v>
      </c>
      <c r="BA470" s="50">
        <v>0</v>
      </c>
      <c r="BB470" s="49">
        <v>0</v>
      </c>
      <c r="BC470" s="50">
        <v>0</v>
      </c>
      <c r="BD470" s="49">
        <v>11</v>
      </c>
      <c r="BE470" s="50">
        <v>91.66666666666667</v>
      </c>
      <c r="BF470" s="49">
        <v>12</v>
      </c>
      <c r="BG470" s="49"/>
      <c r="BH470" s="49"/>
      <c r="BI470" s="49"/>
      <c r="BJ470" s="49"/>
      <c r="BK470" s="49"/>
      <c r="BL470" s="49"/>
      <c r="BM470" s="112" t="s">
        <v>3957</v>
      </c>
      <c r="BN470" s="112" t="s">
        <v>3957</v>
      </c>
      <c r="BO470" s="112" t="s">
        <v>4431</v>
      </c>
      <c r="BP470" s="112" t="s">
        <v>4431</v>
      </c>
      <c r="BQ470" s="2"/>
      <c r="BR470" s="3"/>
      <c r="BS470" s="3"/>
      <c r="BT470" s="3"/>
      <c r="BU470" s="3"/>
    </row>
    <row r="471" spans="1:73" ht="165">
      <c r="A471" s="69" t="s">
        <v>684</v>
      </c>
      <c r="B471" s="70"/>
      <c r="C471" s="70"/>
      <c r="D471" s="71">
        <v>264.9265905383361</v>
      </c>
      <c r="E471" s="73"/>
      <c r="F471" s="103" t="s">
        <v>2276</v>
      </c>
      <c r="G471" s="70"/>
      <c r="H471" s="51" t="s">
        <v>1174</v>
      </c>
      <c r="I471" s="75"/>
      <c r="J471" s="75"/>
      <c r="K471" s="51" t="s">
        <v>1174</v>
      </c>
      <c r="L471" s="78">
        <v>50.629624086407745</v>
      </c>
      <c r="M471" s="79">
        <v>1439.1015625</v>
      </c>
      <c r="N471" s="79">
        <v>5240.8056640625</v>
      </c>
      <c r="O471" s="80"/>
      <c r="P471" s="81"/>
      <c r="Q471" s="81"/>
      <c r="R471" s="89"/>
      <c r="S471" s="49">
        <v>1</v>
      </c>
      <c r="T471" s="49">
        <v>1</v>
      </c>
      <c r="U471" s="50">
        <v>0</v>
      </c>
      <c r="V471" s="50">
        <v>0</v>
      </c>
      <c r="W471" s="50">
        <v>0.002</v>
      </c>
      <c r="X471" s="50">
        <v>0.999999</v>
      </c>
      <c r="Y471" s="50">
        <v>0</v>
      </c>
      <c r="Z471" s="50" t="s">
        <v>2322</v>
      </c>
      <c r="AA471" s="76">
        <v>471</v>
      </c>
      <c r="AB471" s="76"/>
      <c r="AC471" s="77"/>
      <c r="AD471" s="83" t="s">
        <v>1824</v>
      </c>
      <c r="AE471" s="85" t="s">
        <v>1674</v>
      </c>
      <c r="AF471" s="83" t="s">
        <v>1174</v>
      </c>
      <c r="AG471" s="83" t="s">
        <v>716</v>
      </c>
      <c r="AH471" s="83"/>
      <c r="AI471" s="83" t="s">
        <v>2307</v>
      </c>
      <c r="AJ471" s="87">
        <v>43483.43540509259</v>
      </c>
      <c r="AK471" s="85" t="s">
        <v>2276</v>
      </c>
      <c r="AL471" s="85" t="s">
        <v>1674</v>
      </c>
      <c r="AM471" s="83">
        <v>414</v>
      </c>
      <c r="AN471" s="83">
        <v>15</v>
      </c>
      <c r="AO471" s="83">
        <v>98</v>
      </c>
      <c r="AP471" s="83"/>
      <c r="AQ471" s="83"/>
      <c r="AR471" s="83"/>
      <c r="AS471" s="83"/>
      <c r="AT471" s="83"/>
      <c r="AU471" s="83"/>
      <c r="AV471" s="83"/>
      <c r="AW471" s="83" t="str">
        <f>REPLACE(INDEX(GroupVertices[Group],MATCH(Vertices[[#This Row],[Vertex]],GroupVertices[Vertex],0)),1,1,"")</f>
        <v>1</v>
      </c>
      <c r="AX471" s="49">
        <v>0</v>
      </c>
      <c r="AY471" s="50">
        <v>0</v>
      </c>
      <c r="AZ471" s="49">
        <v>0</v>
      </c>
      <c r="BA471" s="50">
        <v>0</v>
      </c>
      <c r="BB471" s="49">
        <v>0</v>
      </c>
      <c r="BC471" s="50">
        <v>0</v>
      </c>
      <c r="BD471" s="49">
        <v>6</v>
      </c>
      <c r="BE471" s="50">
        <v>100</v>
      </c>
      <c r="BF471" s="49">
        <v>6</v>
      </c>
      <c r="BG471" s="49"/>
      <c r="BH471" s="49"/>
      <c r="BI471" s="49"/>
      <c r="BJ471" s="49"/>
      <c r="BK471" s="49" t="s">
        <v>3507</v>
      </c>
      <c r="BL471" s="49" t="s">
        <v>3507</v>
      </c>
      <c r="BM471" s="112" t="s">
        <v>3958</v>
      </c>
      <c r="BN471" s="112" t="s">
        <v>3958</v>
      </c>
      <c r="BO471" s="112" t="s">
        <v>4432</v>
      </c>
      <c r="BP471" s="112" t="s">
        <v>4432</v>
      </c>
      <c r="BQ471" s="2"/>
      <c r="BR471" s="3"/>
      <c r="BS471" s="3"/>
      <c r="BT471" s="3"/>
      <c r="BU471" s="3"/>
    </row>
    <row r="472" spans="1:73" ht="150">
      <c r="A472" s="69" t="s">
        <v>685</v>
      </c>
      <c r="B472" s="70"/>
      <c r="C472" s="70"/>
      <c r="D472" s="71">
        <v>610.6035889070147</v>
      </c>
      <c r="E472" s="73"/>
      <c r="F472" s="103" t="s">
        <v>2277</v>
      </c>
      <c r="G472" s="70"/>
      <c r="H472" s="51" t="s">
        <v>1175</v>
      </c>
      <c r="I472" s="75"/>
      <c r="J472" s="75"/>
      <c r="K472" s="51" t="s">
        <v>1175</v>
      </c>
      <c r="L472" s="78">
        <v>314.86372820474446</v>
      </c>
      <c r="M472" s="79">
        <v>8934.677734375</v>
      </c>
      <c r="N472" s="79">
        <v>1379.9197998046875</v>
      </c>
      <c r="O472" s="80"/>
      <c r="P472" s="81"/>
      <c r="Q472" s="81"/>
      <c r="R472" s="89"/>
      <c r="S472" s="49">
        <v>1</v>
      </c>
      <c r="T472" s="49">
        <v>1</v>
      </c>
      <c r="U472" s="50">
        <v>0</v>
      </c>
      <c r="V472" s="50">
        <v>0</v>
      </c>
      <c r="W472" s="50">
        <v>0.002</v>
      </c>
      <c r="X472" s="50">
        <v>0.999999</v>
      </c>
      <c r="Y472" s="50">
        <v>0</v>
      </c>
      <c r="Z472" s="50" t="s">
        <v>2322</v>
      </c>
      <c r="AA472" s="76">
        <v>472</v>
      </c>
      <c r="AB472" s="76"/>
      <c r="AC472" s="77"/>
      <c r="AD472" s="83" t="s">
        <v>1824</v>
      </c>
      <c r="AE472" s="85" t="s">
        <v>1675</v>
      </c>
      <c r="AF472" s="83" t="s">
        <v>1175</v>
      </c>
      <c r="AG472" s="83" t="s">
        <v>716</v>
      </c>
      <c r="AH472" s="83"/>
      <c r="AI472" s="83" t="s">
        <v>2307</v>
      </c>
      <c r="AJ472" s="87">
        <v>43483.77096064815</v>
      </c>
      <c r="AK472" s="85" t="s">
        <v>2277</v>
      </c>
      <c r="AL472" s="85" t="s">
        <v>1675</v>
      </c>
      <c r="AM472" s="83">
        <v>2533</v>
      </c>
      <c r="AN472" s="83">
        <v>98</v>
      </c>
      <c r="AO472" s="83">
        <v>1447</v>
      </c>
      <c r="AP472" s="83"/>
      <c r="AQ472" s="83"/>
      <c r="AR472" s="83"/>
      <c r="AS472" s="83"/>
      <c r="AT472" s="83"/>
      <c r="AU472" s="83"/>
      <c r="AV472" s="83"/>
      <c r="AW472" s="83" t="str">
        <f>REPLACE(INDEX(GroupVertices[Group],MATCH(Vertices[[#This Row],[Vertex]],GroupVertices[Vertex],0)),1,1,"")</f>
        <v>1</v>
      </c>
      <c r="AX472" s="49">
        <v>2</v>
      </c>
      <c r="AY472" s="50">
        <v>18.181818181818183</v>
      </c>
      <c r="AZ472" s="49">
        <v>0</v>
      </c>
      <c r="BA472" s="50">
        <v>0</v>
      </c>
      <c r="BB472" s="49">
        <v>0</v>
      </c>
      <c r="BC472" s="50">
        <v>0</v>
      </c>
      <c r="BD472" s="49">
        <v>9</v>
      </c>
      <c r="BE472" s="50">
        <v>81.81818181818181</v>
      </c>
      <c r="BF472" s="49">
        <v>11</v>
      </c>
      <c r="BG472" s="49"/>
      <c r="BH472" s="49"/>
      <c r="BI472" s="49"/>
      <c r="BJ472" s="49"/>
      <c r="BK472" s="49"/>
      <c r="BL472" s="49"/>
      <c r="BM472" s="112" t="s">
        <v>3959</v>
      </c>
      <c r="BN472" s="112" t="s">
        <v>3959</v>
      </c>
      <c r="BO472" s="112" t="s">
        <v>4433</v>
      </c>
      <c r="BP472" s="112" t="s">
        <v>4433</v>
      </c>
      <c r="BQ472" s="2"/>
      <c r="BR472" s="3"/>
      <c r="BS472" s="3"/>
      <c r="BT472" s="3"/>
      <c r="BU472" s="3"/>
    </row>
    <row r="473" spans="1:73" ht="405">
      <c r="A473" s="69" t="s">
        <v>686</v>
      </c>
      <c r="B473" s="70"/>
      <c r="C473" s="70"/>
      <c r="D473" s="71">
        <v>252.5285481239804</v>
      </c>
      <c r="E473" s="73"/>
      <c r="F473" s="103" t="s">
        <v>2278</v>
      </c>
      <c r="G473" s="70"/>
      <c r="H473" s="51" t="s">
        <v>1176</v>
      </c>
      <c r="I473" s="75"/>
      <c r="J473" s="75"/>
      <c r="K473" s="51" t="s">
        <v>1176</v>
      </c>
      <c r="L473" s="78">
        <v>41.15261044176707</v>
      </c>
      <c r="M473" s="79">
        <v>7060.783203125</v>
      </c>
      <c r="N473" s="79">
        <v>6206.02685546875</v>
      </c>
      <c r="O473" s="80"/>
      <c r="P473" s="81"/>
      <c r="Q473" s="81"/>
      <c r="R473" s="89"/>
      <c r="S473" s="49">
        <v>1</v>
      </c>
      <c r="T473" s="49">
        <v>1</v>
      </c>
      <c r="U473" s="50">
        <v>0</v>
      </c>
      <c r="V473" s="50">
        <v>0</v>
      </c>
      <c r="W473" s="50">
        <v>0.002</v>
      </c>
      <c r="X473" s="50">
        <v>0.999999</v>
      </c>
      <c r="Y473" s="50">
        <v>0</v>
      </c>
      <c r="Z473" s="50" t="s">
        <v>2322</v>
      </c>
      <c r="AA473" s="76">
        <v>473</v>
      </c>
      <c r="AB473" s="76"/>
      <c r="AC473" s="77"/>
      <c r="AD473" s="83" t="s">
        <v>1824</v>
      </c>
      <c r="AE473" s="85" t="s">
        <v>1676</v>
      </c>
      <c r="AF473" s="83" t="s">
        <v>1176</v>
      </c>
      <c r="AG473" s="83" t="s">
        <v>716</v>
      </c>
      <c r="AH473" s="83"/>
      <c r="AI473" s="83" t="s">
        <v>2307</v>
      </c>
      <c r="AJ473" s="87">
        <v>43483.93818287037</v>
      </c>
      <c r="AK473" s="85" t="s">
        <v>2278</v>
      </c>
      <c r="AL473" s="85" t="s">
        <v>1676</v>
      </c>
      <c r="AM473" s="83">
        <v>338</v>
      </c>
      <c r="AN473" s="83">
        <v>28</v>
      </c>
      <c r="AO473" s="83">
        <v>291</v>
      </c>
      <c r="AP473" s="83"/>
      <c r="AQ473" s="83"/>
      <c r="AR473" s="83"/>
      <c r="AS473" s="83"/>
      <c r="AT473" s="83"/>
      <c r="AU473" s="83"/>
      <c r="AV473" s="83"/>
      <c r="AW473" s="83" t="str">
        <f>REPLACE(INDEX(GroupVertices[Group],MATCH(Vertices[[#This Row],[Vertex]],GroupVertices[Vertex],0)),1,1,"")</f>
        <v>1</v>
      </c>
      <c r="AX473" s="49">
        <v>0</v>
      </c>
      <c r="AY473" s="50">
        <v>0</v>
      </c>
      <c r="AZ473" s="49">
        <v>3</v>
      </c>
      <c r="BA473" s="50">
        <v>10.344827586206897</v>
      </c>
      <c r="BB473" s="49">
        <v>0</v>
      </c>
      <c r="BC473" s="50">
        <v>0</v>
      </c>
      <c r="BD473" s="49">
        <v>26</v>
      </c>
      <c r="BE473" s="50">
        <v>89.65517241379311</v>
      </c>
      <c r="BF473" s="49">
        <v>29</v>
      </c>
      <c r="BG473" s="49"/>
      <c r="BH473" s="49"/>
      <c r="BI473" s="49"/>
      <c r="BJ473" s="49"/>
      <c r="BK473" s="49"/>
      <c r="BL473" s="49"/>
      <c r="BM473" s="112" t="s">
        <v>3960</v>
      </c>
      <c r="BN473" s="112" t="s">
        <v>3960</v>
      </c>
      <c r="BO473" s="112" t="s">
        <v>4434</v>
      </c>
      <c r="BP473" s="112" t="s">
        <v>4434</v>
      </c>
      <c r="BQ473" s="2"/>
      <c r="BR473" s="3"/>
      <c r="BS473" s="3"/>
      <c r="BT473" s="3"/>
      <c r="BU473" s="3"/>
    </row>
    <row r="474" spans="1:73" ht="15">
      <c r="A474" s="69" t="s">
        <v>687</v>
      </c>
      <c r="B474" s="70"/>
      <c r="C474" s="70"/>
      <c r="D474" s="71">
        <v>285.6443719412724</v>
      </c>
      <c r="E474" s="73"/>
      <c r="F474" s="103" t="s">
        <v>2279</v>
      </c>
      <c r="G474" s="70"/>
      <c r="H474" s="74" t="s">
        <v>1177</v>
      </c>
      <c r="I474" s="75"/>
      <c r="J474" s="75"/>
      <c r="K474" s="74" t="s">
        <v>1177</v>
      </c>
      <c r="L474" s="78">
        <v>66.46621267679413</v>
      </c>
      <c r="M474" s="79">
        <v>2938.216552734375</v>
      </c>
      <c r="N474" s="79">
        <v>4275.583984375</v>
      </c>
      <c r="O474" s="80"/>
      <c r="P474" s="81"/>
      <c r="Q474" s="81"/>
      <c r="R474" s="89"/>
      <c r="S474" s="49">
        <v>1</v>
      </c>
      <c r="T474" s="49">
        <v>1</v>
      </c>
      <c r="U474" s="50">
        <v>0</v>
      </c>
      <c r="V474" s="50">
        <v>0</v>
      </c>
      <c r="W474" s="50">
        <v>0.002</v>
      </c>
      <c r="X474" s="50">
        <v>0.999999</v>
      </c>
      <c r="Y474" s="50">
        <v>0</v>
      </c>
      <c r="Z474" s="50" t="s">
        <v>2322</v>
      </c>
      <c r="AA474" s="76">
        <v>474</v>
      </c>
      <c r="AB474" s="76"/>
      <c r="AC474" s="77"/>
      <c r="AD474" s="83" t="s">
        <v>1824</v>
      </c>
      <c r="AE474" s="85" t="s">
        <v>1677</v>
      </c>
      <c r="AF474" s="83" t="s">
        <v>1177</v>
      </c>
      <c r="AG474" s="83" t="s">
        <v>716</v>
      </c>
      <c r="AH474" s="83"/>
      <c r="AI474" s="83" t="s">
        <v>2307</v>
      </c>
      <c r="AJ474" s="87">
        <v>43484.208333333336</v>
      </c>
      <c r="AK474" s="85" t="s">
        <v>2279</v>
      </c>
      <c r="AL474" s="85" t="s">
        <v>1677</v>
      </c>
      <c r="AM474" s="83">
        <v>541</v>
      </c>
      <c r="AN474" s="83">
        <v>23</v>
      </c>
      <c r="AO474" s="83">
        <v>195</v>
      </c>
      <c r="AP474" s="83"/>
      <c r="AQ474" s="83"/>
      <c r="AR474" s="83"/>
      <c r="AS474" s="83"/>
      <c r="AT474" s="83"/>
      <c r="AU474" s="83"/>
      <c r="AV474" s="83"/>
      <c r="AW474" s="83" t="str">
        <f>REPLACE(INDEX(GroupVertices[Group],MATCH(Vertices[[#This Row],[Vertex]],GroupVertices[Vertex],0)),1,1,"")</f>
        <v>1</v>
      </c>
      <c r="AX474" s="49">
        <v>0</v>
      </c>
      <c r="AY474" s="50">
        <v>0</v>
      </c>
      <c r="AZ474" s="49">
        <v>1</v>
      </c>
      <c r="BA474" s="50">
        <v>8.333333333333334</v>
      </c>
      <c r="BB474" s="49">
        <v>0</v>
      </c>
      <c r="BC474" s="50">
        <v>0</v>
      </c>
      <c r="BD474" s="49">
        <v>11</v>
      </c>
      <c r="BE474" s="50">
        <v>91.66666666666667</v>
      </c>
      <c r="BF474" s="49">
        <v>12</v>
      </c>
      <c r="BG474" s="49"/>
      <c r="BH474" s="49"/>
      <c r="BI474" s="49"/>
      <c r="BJ474" s="49"/>
      <c r="BK474" s="49"/>
      <c r="BL474" s="49"/>
      <c r="BM474" s="112" t="s">
        <v>3961</v>
      </c>
      <c r="BN474" s="112" t="s">
        <v>3961</v>
      </c>
      <c r="BO474" s="112" t="s">
        <v>4435</v>
      </c>
      <c r="BP474" s="112" t="s">
        <v>4435</v>
      </c>
      <c r="BQ474" s="2"/>
      <c r="BR474" s="3"/>
      <c r="BS474" s="3"/>
      <c r="BT474" s="3"/>
      <c r="BU474" s="3"/>
    </row>
    <row r="475" spans="1:73" ht="15">
      <c r="A475" s="69" t="s">
        <v>688</v>
      </c>
      <c r="B475" s="70"/>
      <c r="C475" s="70"/>
      <c r="D475" s="71">
        <v>671.4518760195758</v>
      </c>
      <c r="E475" s="73"/>
      <c r="F475" s="103" t="s">
        <v>2280</v>
      </c>
      <c r="G475" s="70"/>
      <c r="H475" s="74" t="s">
        <v>1178</v>
      </c>
      <c r="I475" s="75"/>
      <c r="J475" s="75"/>
      <c r="K475" s="74" t="s">
        <v>1178</v>
      </c>
      <c r="L475" s="78">
        <v>361.37591359225723</v>
      </c>
      <c r="M475" s="79">
        <v>1813.8802490234375</v>
      </c>
      <c r="N475" s="79">
        <v>897.3087158203125</v>
      </c>
      <c r="O475" s="80"/>
      <c r="P475" s="81"/>
      <c r="Q475" s="81"/>
      <c r="R475" s="89"/>
      <c r="S475" s="49">
        <v>1</v>
      </c>
      <c r="T475" s="49">
        <v>1</v>
      </c>
      <c r="U475" s="50">
        <v>0</v>
      </c>
      <c r="V475" s="50">
        <v>0</v>
      </c>
      <c r="W475" s="50">
        <v>0.002</v>
      </c>
      <c r="X475" s="50">
        <v>0.999999</v>
      </c>
      <c r="Y475" s="50">
        <v>0</v>
      </c>
      <c r="Z475" s="50" t="s">
        <v>2322</v>
      </c>
      <c r="AA475" s="76">
        <v>475</v>
      </c>
      <c r="AB475" s="76"/>
      <c r="AC475" s="77"/>
      <c r="AD475" s="83" t="s">
        <v>1824</v>
      </c>
      <c r="AE475" s="85" t="s">
        <v>1678</v>
      </c>
      <c r="AF475" s="83" t="s">
        <v>1178</v>
      </c>
      <c r="AG475" s="83" t="s">
        <v>716</v>
      </c>
      <c r="AH475" s="83"/>
      <c r="AI475" s="83" t="s">
        <v>2307</v>
      </c>
      <c r="AJ475" s="87">
        <v>43484.61269675926</v>
      </c>
      <c r="AK475" s="85" t="s">
        <v>2280</v>
      </c>
      <c r="AL475" s="85" t="s">
        <v>1678</v>
      </c>
      <c r="AM475" s="83">
        <v>2906</v>
      </c>
      <c r="AN475" s="83">
        <v>55</v>
      </c>
      <c r="AO475" s="83">
        <v>577</v>
      </c>
      <c r="AP475" s="83"/>
      <c r="AQ475" s="83"/>
      <c r="AR475" s="83"/>
      <c r="AS475" s="83"/>
      <c r="AT475" s="83"/>
      <c r="AU475" s="83"/>
      <c r="AV475" s="83"/>
      <c r="AW475" s="83" t="str">
        <f>REPLACE(INDEX(GroupVertices[Group],MATCH(Vertices[[#This Row],[Vertex]],GroupVertices[Vertex],0)),1,1,"")</f>
        <v>1</v>
      </c>
      <c r="AX475" s="49">
        <v>0</v>
      </c>
      <c r="AY475" s="50">
        <v>0</v>
      </c>
      <c r="AZ475" s="49">
        <v>0</v>
      </c>
      <c r="BA475" s="50">
        <v>0</v>
      </c>
      <c r="BB475" s="49">
        <v>0</v>
      </c>
      <c r="BC475" s="50">
        <v>0</v>
      </c>
      <c r="BD475" s="49">
        <v>14</v>
      </c>
      <c r="BE475" s="50">
        <v>100</v>
      </c>
      <c r="BF475" s="49">
        <v>14</v>
      </c>
      <c r="BG475" s="49"/>
      <c r="BH475" s="49"/>
      <c r="BI475" s="49"/>
      <c r="BJ475" s="49"/>
      <c r="BK475" s="49"/>
      <c r="BL475" s="49"/>
      <c r="BM475" s="112" t="s">
        <v>3962</v>
      </c>
      <c r="BN475" s="112" t="s">
        <v>3962</v>
      </c>
      <c r="BO475" s="112" t="s">
        <v>4436</v>
      </c>
      <c r="BP475" s="112" t="s">
        <v>4436</v>
      </c>
      <c r="BQ475" s="2"/>
      <c r="BR475" s="3"/>
      <c r="BS475" s="3"/>
      <c r="BT475" s="3"/>
      <c r="BU475" s="3"/>
    </row>
    <row r="476" spans="1:73" ht="15">
      <c r="A476" s="69" t="s">
        <v>689</v>
      </c>
      <c r="B476" s="70"/>
      <c r="C476" s="70"/>
      <c r="D476" s="71">
        <v>491.1908646003263</v>
      </c>
      <c r="E476" s="73"/>
      <c r="F476" s="103" t="s">
        <v>2281</v>
      </c>
      <c r="G476" s="70"/>
      <c r="H476" s="74" t="s">
        <v>1179</v>
      </c>
      <c r="I476" s="75"/>
      <c r="J476" s="75"/>
      <c r="K476" s="74" t="s">
        <v>1179</v>
      </c>
      <c r="L476" s="78">
        <v>223.58512310110007</v>
      </c>
      <c r="M476" s="79">
        <v>8185.11962890625</v>
      </c>
      <c r="N476" s="79">
        <v>1862.5308837890625</v>
      </c>
      <c r="O476" s="80"/>
      <c r="P476" s="81"/>
      <c r="Q476" s="81"/>
      <c r="R476" s="89"/>
      <c r="S476" s="49">
        <v>1</v>
      </c>
      <c r="T476" s="49">
        <v>1</v>
      </c>
      <c r="U476" s="50">
        <v>0</v>
      </c>
      <c r="V476" s="50">
        <v>0</v>
      </c>
      <c r="W476" s="50">
        <v>0.002</v>
      </c>
      <c r="X476" s="50">
        <v>0.999999</v>
      </c>
      <c r="Y476" s="50">
        <v>0</v>
      </c>
      <c r="Z476" s="50" t="s">
        <v>2322</v>
      </c>
      <c r="AA476" s="76">
        <v>476</v>
      </c>
      <c r="AB476" s="76"/>
      <c r="AC476" s="77"/>
      <c r="AD476" s="83" t="s">
        <v>1824</v>
      </c>
      <c r="AE476" s="85" t="s">
        <v>1679</v>
      </c>
      <c r="AF476" s="83" t="s">
        <v>1179</v>
      </c>
      <c r="AG476" s="83" t="s">
        <v>716</v>
      </c>
      <c r="AH476" s="83"/>
      <c r="AI476" s="83" t="s">
        <v>2307</v>
      </c>
      <c r="AJ476" s="87">
        <v>43484.84027777778</v>
      </c>
      <c r="AK476" s="85" t="s">
        <v>2281</v>
      </c>
      <c r="AL476" s="85" t="s">
        <v>1679</v>
      </c>
      <c r="AM476" s="83">
        <v>1801</v>
      </c>
      <c r="AN476" s="83">
        <v>37</v>
      </c>
      <c r="AO476" s="83">
        <v>752</v>
      </c>
      <c r="AP476" s="83"/>
      <c r="AQ476" s="83"/>
      <c r="AR476" s="83"/>
      <c r="AS476" s="83"/>
      <c r="AT476" s="83"/>
      <c r="AU476" s="83"/>
      <c r="AV476" s="83"/>
      <c r="AW476" s="83" t="str">
        <f>REPLACE(INDEX(GroupVertices[Group],MATCH(Vertices[[#This Row],[Vertex]],GroupVertices[Vertex],0)),1,1,"")</f>
        <v>1</v>
      </c>
      <c r="AX476" s="49">
        <v>0</v>
      </c>
      <c r="AY476" s="50">
        <v>0</v>
      </c>
      <c r="AZ476" s="49">
        <v>0</v>
      </c>
      <c r="BA476" s="50">
        <v>0</v>
      </c>
      <c r="BB476" s="49">
        <v>0</v>
      </c>
      <c r="BC476" s="50">
        <v>0</v>
      </c>
      <c r="BD476" s="49">
        <v>12</v>
      </c>
      <c r="BE476" s="50">
        <v>100</v>
      </c>
      <c r="BF476" s="49">
        <v>12</v>
      </c>
      <c r="BG476" s="49"/>
      <c r="BH476" s="49"/>
      <c r="BI476" s="49"/>
      <c r="BJ476" s="49"/>
      <c r="BK476" s="49" t="s">
        <v>3508</v>
      </c>
      <c r="BL476" s="49" t="s">
        <v>3508</v>
      </c>
      <c r="BM476" s="112" t="s">
        <v>3963</v>
      </c>
      <c r="BN476" s="112" t="s">
        <v>3963</v>
      </c>
      <c r="BO476" s="112" t="s">
        <v>4437</v>
      </c>
      <c r="BP476" s="112" t="s">
        <v>4437</v>
      </c>
      <c r="BQ476" s="2"/>
      <c r="BR476" s="3"/>
      <c r="BS476" s="3"/>
      <c r="BT476" s="3"/>
      <c r="BU476" s="3"/>
    </row>
    <row r="477" spans="1:73" ht="15">
      <c r="A477" s="69" t="s">
        <v>690</v>
      </c>
      <c r="B477" s="70"/>
      <c r="C477" s="70"/>
      <c r="D477" s="71">
        <v>312.72430668841764</v>
      </c>
      <c r="E477" s="73"/>
      <c r="F477" s="103" t="s">
        <v>2277</v>
      </c>
      <c r="G477" s="70"/>
      <c r="H477" s="74" t="s">
        <v>1180</v>
      </c>
      <c r="I477" s="75"/>
      <c r="J477" s="75"/>
      <c r="K477" s="74" t="s">
        <v>1180</v>
      </c>
      <c r="L477" s="78">
        <v>87.16600563745666</v>
      </c>
      <c r="M477" s="79">
        <v>9309.455078125</v>
      </c>
      <c r="N477" s="79">
        <v>3792.97314453125</v>
      </c>
      <c r="O477" s="80"/>
      <c r="P477" s="81"/>
      <c r="Q477" s="81"/>
      <c r="R477" s="89"/>
      <c r="S477" s="49">
        <v>1</v>
      </c>
      <c r="T477" s="49">
        <v>1</v>
      </c>
      <c r="U477" s="50">
        <v>0</v>
      </c>
      <c r="V477" s="50">
        <v>0</v>
      </c>
      <c r="W477" s="50">
        <v>0.002</v>
      </c>
      <c r="X477" s="50">
        <v>0.999999</v>
      </c>
      <c r="Y477" s="50">
        <v>0</v>
      </c>
      <c r="Z477" s="50" t="s">
        <v>2322</v>
      </c>
      <c r="AA477" s="76">
        <v>477</v>
      </c>
      <c r="AB477" s="76"/>
      <c r="AC477" s="77"/>
      <c r="AD477" s="83" t="s">
        <v>1824</v>
      </c>
      <c r="AE477" s="85" t="s">
        <v>1680</v>
      </c>
      <c r="AF477" s="83" t="s">
        <v>1180</v>
      </c>
      <c r="AG477" s="83" t="s">
        <v>716</v>
      </c>
      <c r="AH477" s="83"/>
      <c r="AI477" s="83" t="s">
        <v>2307</v>
      </c>
      <c r="AJ477" s="87">
        <v>43485.25</v>
      </c>
      <c r="AK477" s="85" t="s">
        <v>2277</v>
      </c>
      <c r="AL477" s="85" t="s">
        <v>1680</v>
      </c>
      <c r="AM477" s="83">
        <v>707</v>
      </c>
      <c r="AN477" s="83">
        <v>26</v>
      </c>
      <c r="AO477" s="83">
        <v>205</v>
      </c>
      <c r="AP477" s="83"/>
      <c r="AQ477" s="83"/>
      <c r="AR477" s="83"/>
      <c r="AS477" s="83"/>
      <c r="AT477" s="83"/>
      <c r="AU477" s="83"/>
      <c r="AV477" s="83"/>
      <c r="AW477" s="83" t="str">
        <f>REPLACE(INDEX(GroupVertices[Group],MATCH(Vertices[[#This Row],[Vertex]],GroupVertices[Vertex],0)),1,1,"")</f>
        <v>1</v>
      </c>
      <c r="AX477" s="49">
        <v>2</v>
      </c>
      <c r="AY477" s="50">
        <v>15.384615384615385</v>
      </c>
      <c r="AZ477" s="49">
        <v>0</v>
      </c>
      <c r="BA477" s="50">
        <v>0</v>
      </c>
      <c r="BB477" s="49">
        <v>0</v>
      </c>
      <c r="BC477" s="50">
        <v>0</v>
      </c>
      <c r="BD477" s="49">
        <v>11</v>
      </c>
      <c r="BE477" s="50">
        <v>84.61538461538461</v>
      </c>
      <c r="BF477" s="49">
        <v>13</v>
      </c>
      <c r="BG477" s="49"/>
      <c r="BH477" s="49"/>
      <c r="BI477" s="49"/>
      <c r="BJ477" s="49"/>
      <c r="BK477" s="49"/>
      <c r="BL477" s="49"/>
      <c r="BM477" s="112" t="s">
        <v>3964</v>
      </c>
      <c r="BN477" s="112" t="s">
        <v>3964</v>
      </c>
      <c r="BO477" s="112" t="s">
        <v>4438</v>
      </c>
      <c r="BP477" s="112" t="s">
        <v>4438</v>
      </c>
      <c r="BQ477" s="2"/>
      <c r="BR477" s="3"/>
      <c r="BS477" s="3"/>
      <c r="BT477" s="3"/>
      <c r="BU477" s="3"/>
    </row>
    <row r="478" spans="1:73" ht="15">
      <c r="A478" s="69" t="s">
        <v>691</v>
      </c>
      <c r="B478" s="70"/>
      <c r="C478" s="70"/>
      <c r="D478" s="71">
        <v>463.1321370309951</v>
      </c>
      <c r="E478" s="73"/>
      <c r="F478" s="103" t="s">
        <v>2282</v>
      </c>
      <c r="G478" s="70"/>
      <c r="H478" s="74" t="s">
        <v>1181</v>
      </c>
      <c r="I478" s="75"/>
      <c r="J478" s="75"/>
      <c r="K478" s="74" t="s">
        <v>1181</v>
      </c>
      <c r="L478" s="78">
        <v>202.13714485270273</v>
      </c>
      <c r="M478" s="79">
        <v>5936.44677734375</v>
      </c>
      <c r="N478" s="79">
        <v>1862.5308837890625</v>
      </c>
      <c r="O478" s="80"/>
      <c r="P478" s="81"/>
      <c r="Q478" s="81"/>
      <c r="R478" s="89"/>
      <c r="S478" s="49">
        <v>1</v>
      </c>
      <c r="T478" s="49">
        <v>1</v>
      </c>
      <c r="U478" s="50">
        <v>0</v>
      </c>
      <c r="V478" s="50">
        <v>0</v>
      </c>
      <c r="W478" s="50">
        <v>0.002</v>
      </c>
      <c r="X478" s="50">
        <v>0.999999</v>
      </c>
      <c r="Y478" s="50">
        <v>0</v>
      </c>
      <c r="Z478" s="50" t="s">
        <v>2322</v>
      </c>
      <c r="AA478" s="76">
        <v>478</v>
      </c>
      <c r="AB478" s="76"/>
      <c r="AC478" s="77"/>
      <c r="AD478" s="83" t="s">
        <v>1824</v>
      </c>
      <c r="AE478" s="85" t="s">
        <v>1681</v>
      </c>
      <c r="AF478" s="83" t="s">
        <v>1181</v>
      </c>
      <c r="AG478" s="83" t="s">
        <v>716</v>
      </c>
      <c r="AH478" s="83"/>
      <c r="AI478" s="83" t="s">
        <v>2307</v>
      </c>
      <c r="AJ478" s="87">
        <v>43485.56251157408</v>
      </c>
      <c r="AK478" s="85" t="s">
        <v>2282</v>
      </c>
      <c r="AL478" s="85" t="s">
        <v>1681</v>
      </c>
      <c r="AM478" s="83">
        <v>1629</v>
      </c>
      <c r="AN478" s="83">
        <v>85</v>
      </c>
      <c r="AO478" s="83">
        <v>730</v>
      </c>
      <c r="AP478" s="83"/>
      <c r="AQ478" s="83"/>
      <c r="AR478" s="83"/>
      <c r="AS478" s="83"/>
      <c r="AT478" s="83"/>
      <c r="AU478" s="83"/>
      <c r="AV478" s="83"/>
      <c r="AW478" s="83" t="str">
        <f>REPLACE(INDEX(GroupVertices[Group],MATCH(Vertices[[#This Row],[Vertex]],GroupVertices[Vertex],0)),1,1,"")</f>
        <v>1</v>
      </c>
      <c r="AX478" s="49">
        <v>1</v>
      </c>
      <c r="AY478" s="50">
        <v>7.6923076923076925</v>
      </c>
      <c r="AZ478" s="49">
        <v>0</v>
      </c>
      <c r="BA478" s="50">
        <v>0</v>
      </c>
      <c r="BB478" s="49">
        <v>0</v>
      </c>
      <c r="BC478" s="50">
        <v>0</v>
      </c>
      <c r="BD478" s="49">
        <v>12</v>
      </c>
      <c r="BE478" s="50">
        <v>92.3076923076923</v>
      </c>
      <c r="BF478" s="49">
        <v>13</v>
      </c>
      <c r="BG478" s="49"/>
      <c r="BH478" s="49"/>
      <c r="BI478" s="49"/>
      <c r="BJ478" s="49"/>
      <c r="BK478" s="49"/>
      <c r="BL478" s="49"/>
      <c r="BM478" s="112" t="s">
        <v>3965</v>
      </c>
      <c r="BN478" s="112" t="s">
        <v>3965</v>
      </c>
      <c r="BO478" s="112" t="s">
        <v>4439</v>
      </c>
      <c r="BP478" s="112" t="s">
        <v>4439</v>
      </c>
      <c r="BQ478" s="2"/>
      <c r="BR478" s="3"/>
      <c r="BS478" s="3"/>
      <c r="BT478" s="3"/>
      <c r="BU478" s="3"/>
    </row>
    <row r="479" spans="1:73" ht="15">
      <c r="A479" s="69" t="s">
        <v>692</v>
      </c>
      <c r="B479" s="70"/>
      <c r="C479" s="70"/>
      <c r="D479" s="71">
        <v>293.6378466557912</v>
      </c>
      <c r="E479" s="73"/>
      <c r="F479" s="103" t="s">
        <v>2283</v>
      </c>
      <c r="G479" s="70"/>
      <c r="H479" s="74" t="s">
        <v>1182</v>
      </c>
      <c r="I479" s="75"/>
      <c r="J479" s="75"/>
      <c r="K479" s="74" t="s">
        <v>1182</v>
      </c>
      <c r="L479" s="78">
        <v>72.57639252662825</v>
      </c>
      <c r="M479" s="79">
        <v>7435.56201171875</v>
      </c>
      <c r="N479" s="79">
        <v>4275.583984375</v>
      </c>
      <c r="O479" s="80"/>
      <c r="P479" s="81"/>
      <c r="Q479" s="81"/>
      <c r="R479" s="89"/>
      <c r="S479" s="49">
        <v>1</v>
      </c>
      <c r="T479" s="49">
        <v>1</v>
      </c>
      <c r="U479" s="50">
        <v>0</v>
      </c>
      <c r="V479" s="50">
        <v>0</v>
      </c>
      <c r="W479" s="50">
        <v>0.002</v>
      </c>
      <c r="X479" s="50">
        <v>0.999999</v>
      </c>
      <c r="Y479" s="50">
        <v>0</v>
      </c>
      <c r="Z479" s="50" t="s">
        <v>2322</v>
      </c>
      <c r="AA479" s="76">
        <v>479</v>
      </c>
      <c r="AB479" s="76"/>
      <c r="AC479" s="77"/>
      <c r="AD479" s="83" t="s">
        <v>1824</v>
      </c>
      <c r="AE479" s="85" t="s">
        <v>1682</v>
      </c>
      <c r="AF479" s="83" t="s">
        <v>1182</v>
      </c>
      <c r="AG479" s="83" t="s">
        <v>716</v>
      </c>
      <c r="AH479" s="83"/>
      <c r="AI479" s="83" t="s">
        <v>2307</v>
      </c>
      <c r="AJ479" s="87">
        <v>43485.881944444445</v>
      </c>
      <c r="AK479" s="85" t="s">
        <v>2283</v>
      </c>
      <c r="AL479" s="85" t="s">
        <v>1682</v>
      </c>
      <c r="AM479" s="83">
        <v>590</v>
      </c>
      <c r="AN479" s="83">
        <v>19</v>
      </c>
      <c r="AO479" s="83">
        <v>154</v>
      </c>
      <c r="AP479" s="83"/>
      <c r="AQ479" s="83"/>
      <c r="AR479" s="83"/>
      <c r="AS479" s="83"/>
      <c r="AT479" s="83"/>
      <c r="AU479" s="83"/>
      <c r="AV479" s="83"/>
      <c r="AW479" s="83" t="str">
        <f>REPLACE(INDEX(GroupVertices[Group],MATCH(Vertices[[#This Row],[Vertex]],GroupVertices[Vertex],0)),1,1,"")</f>
        <v>1</v>
      </c>
      <c r="AX479" s="49">
        <v>0</v>
      </c>
      <c r="AY479" s="50">
        <v>0</v>
      </c>
      <c r="AZ479" s="49">
        <v>0</v>
      </c>
      <c r="BA479" s="50">
        <v>0</v>
      </c>
      <c r="BB479" s="49">
        <v>0</v>
      </c>
      <c r="BC479" s="50">
        <v>0</v>
      </c>
      <c r="BD479" s="49">
        <v>9</v>
      </c>
      <c r="BE479" s="50">
        <v>100</v>
      </c>
      <c r="BF479" s="49">
        <v>9</v>
      </c>
      <c r="BG479" s="49"/>
      <c r="BH479" s="49"/>
      <c r="BI479" s="49"/>
      <c r="BJ479" s="49"/>
      <c r="BK479" s="49"/>
      <c r="BL479" s="49"/>
      <c r="BM479" s="112" t="s">
        <v>3966</v>
      </c>
      <c r="BN479" s="112" t="s">
        <v>3966</v>
      </c>
      <c r="BO479" s="112" t="s">
        <v>4440</v>
      </c>
      <c r="BP479" s="112" t="s">
        <v>4440</v>
      </c>
      <c r="BQ479" s="2"/>
      <c r="BR479" s="3"/>
      <c r="BS479" s="3"/>
      <c r="BT479" s="3"/>
      <c r="BU479" s="3"/>
    </row>
    <row r="480" spans="1:73" ht="15">
      <c r="A480" s="69" t="s">
        <v>693</v>
      </c>
      <c r="B480" s="70"/>
      <c r="C480" s="70"/>
      <c r="D480" s="71">
        <v>333.931484502447</v>
      </c>
      <c r="E480" s="73"/>
      <c r="F480" s="103" t="s">
        <v>2284</v>
      </c>
      <c r="G480" s="70"/>
      <c r="H480" s="74" t="s">
        <v>1183</v>
      </c>
      <c r="I480" s="75"/>
      <c r="J480" s="75"/>
      <c r="K480" s="74" t="s">
        <v>1183</v>
      </c>
      <c r="L480" s="78">
        <v>103.37668687171045</v>
      </c>
      <c r="M480" s="79">
        <v>8185.11962890625</v>
      </c>
      <c r="N480" s="79">
        <v>3310.36279296875</v>
      </c>
      <c r="O480" s="80"/>
      <c r="P480" s="81"/>
      <c r="Q480" s="81"/>
      <c r="R480" s="89"/>
      <c r="S480" s="49">
        <v>1</v>
      </c>
      <c r="T480" s="49">
        <v>1</v>
      </c>
      <c r="U480" s="50">
        <v>0</v>
      </c>
      <c r="V480" s="50">
        <v>0</v>
      </c>
      <c r="W480" s="50">
        <v>0.002</v>
      </c>
      <c r="X480" s="50">
        <v>0.999999</v>
      </c>
      <c r="Y480" s="50">
        <v>0</v>
      </c>
      <c r="Z480" s="50" t="s">
        <v>2322</v>
      </c>
      <c r="AA480" s="76">
        <v>480</v>
      </c>
      <c r="AB480" s="76"/>
      <c r="AC480" s="77"/>
      <c r="AD480" s="83" t="s">
        <v>1824</v>
      </c>
      <c r="AE480" s="85" t="s">
        <v>1683</v>
      </c>
      <c r="AF480" s="83" t="s">
        <v>1183</v>
      </c>
      <c r="AG480" s="83" t="s">
        <v>716</v>
      </c>
      <c r="AH480" s="83"/>
      <c r="AI480" s="83" t="s">
        <v>2307</v>
      </c>
      <c r="AJ480" s="87">
        <v>43486.20427083333</v>
      </c>
      <c r="AK480" s="85" t="s">
        <v>2284</v>
      </c>
      <c r="AL480" s="85" t="s">
        <v>1683</v>
      </c>
      <c r="AM480" s="83">
        <v>837</v>
      </c>
      <c r="AN480" s="83">
        <v>225</v>
      </c>
      <c r="AO480" s="83">
        <v>242</v>
      </c>
      <c r="AP480" s="83"/>
      <c r="AQ480" s="83"/>
      <c r="AR480" s="83"/>
      <c r="AS480" s="83"/>
      <c r="AT480" s="83"/>
      <c r="AU480" s="83"/>
      <c r="AV480" s="83"/>
      <c r="AW480" s="83" t="str">
        <f>REPLACE(INDEX(GroupVertices[Group],MATCH(Vertices[[#This Row],[Vertex]],GroupVertices[Vertex],0)),1,1,"")</f>
        <v>1</v>
      </c>
      <c r="AX480" s="49">
        <v>0</v>
      </c>
      <c r="AY480" s="50">
        <v>0</v>
      </c>
      <c r="AZ480" s="49">
        <v>1</v>
      </c>
      <c r="BA480" s="50">
        <v>4.545454545454546</v>
      </c>
      <c r="BB480" s="49">
        <v>0</v>
      </c>
      <c r="BC480" s="50">
        <v>0</v>
      </c>
      <c r="BD480" s="49">
        <v>21</v>
      </c>
      <c r="BE480" s="50">
        <v>95.45454545454545</v>
      </c>
      <c r="BF480" s="49">
        <v>22</v>
      </c>
      <c r="BG480" s="49"/>
      <c r="BH480" s="49"/>
      <c r="BI480" s="49"/>
      <c r="BJ480" s="49"/>
      <c r="BK480" s="49"/>
      <c r="BL480" s="49"/>
      <c r="BM480" s="112" t="s">
        <v>3967</v>
      </c>
      <c r="BN480" s="112" t="s">
        <v>3967</v>
      </c>
      <c r="BO480" s="112" t="s">
        <v>4441</v>
      </c>
      <c r="BP480" s="112" t="s">
        <v>4441</v>
      </c>
      <c r="BQ480" s="2"/>
      <c r="BR480" s="3"/>
      <c r="BS480" s="3"/>
      <c r="BT480" s="3"/>
      <c r="BU480" s="3"/>
    </row>
    <row r="481" spans="1:73" ht="375">
      <c r="A481" s="69" t="s">
        <v>694</v>
      </c>
      <c r="B481" s="70"/>
      <c r="C481" s="70"/>
      <c r="D481" s="71">
        <v>223.1647634584013</v>
      </c>
      <c r="E481" s="73"/>
      <c r="F481" s="103" t="s">
        <v>2285</v>
      </c>
      <c r="G481" s="70"/>
      <c r="H481" s="51" t="s">
        <v>1184</v>
      </c>
      <c r="I481" s="75"/>
      <c r="J481" s="75"/>
      <c r="K481" s="51" t="s">
        <v>1184</v>
      </c>
      <c r="L481" s="78">
        <v>18.707051809723364</v>
      </c>
      <c r="M481" s="79">
        <v>1064.32275390625</v>
      </c>
      <c r="N481" s="79">
        <v>8619.080078125</v>
      </c>
      <c r="O481" s="80"/>
      <c r="P481" s="81"/>
      <c r="Q481" s="81"/>
      <c r="R481" s="89"/>
      <c r="S481" s="49">
        <v>1</v>
      </c>
      <c r="T481" s="49">
        <v>1</v>
      </c>
      <c r="U481" s="50">
        <v>0</v>
      </c>
      <c r="V481" s="50">
        <v>0</v>
      </c>
      <c r="W481" s="50">
        <v>0.002</v>
      </c>
      <c r="X481" s="50">
        <v>0.999999</v>
      </c>
      <c r="Y481" s="50">
        <v>0</v>
      </c>
      <c r="Z481" s="50" t="s">
        <v>2322</v>
      </c>
      <c r="AA481" s="76">
        <v>481</v>
      </c>
      <c r="AB481" s="76"/>
      <c r="AC481" s="77"/>
      <c r="AD481" s="83" t="s">
        <v>1824</v>
      </c>
      <c r="AE481" s="85" t="s">
        <v>1684</v>
      </c>
      <c r="AF481" s="83" t="s">
        <v>1184</v>
      </c>
      <c r="AG481" s="83" t="s">
        <v>716</v>
      </c>
      <c r="AH481" s="83"/>
      <c r="AI481" s="83" t="s">
        <v>2307</v>
      </c>
      <c r="AJ481" s="87">
        <v>43486.5625</v>
      </c>
      <c r="AK481" s="85" t="s">
        <v>2285</v>
      </c>
      <c r="AL481" s="85" t="s">
        <v>1684</v>
      </c>
      <c r="AM481" s="83">
        <v>158</v>
      </c>
      <c r="AN481" s="83">
        <v>21</v>
      </c>
      <c r="AO481" s="83">
        <v>85</v>
      </c>
      <c r="AP481" s="83"/>
      <c r="AQ481" s="83"/>
      <c r="AR481" s="83"/>
      <c r="AS481" s="83"/>
      <c r="AT481" s="83"/>
      <c r="AU481" s="83"/>
      <c r="AV481" s="83"/>
      <c r="AW481" s="83" t="str">
        <f>REPLACE(INDEX(GroupVertices[Group],MATCH(Vertices[[#This Row],[Vertex]],GroupVertices[Vertex],0)),1,1,"")</f>
        <v>1</v>
      </c>
      <c r="AX481" s="49">
        <v>0</v>
      </c>
      <c r="AY481" s="50">
        <v>0</v>
      </c>
      <c r="AZ481" s="49">
        <v>0</v>
      </c>
      <c r="BA481" s="50">
        <v>0</v>
      </c>
      <c r="BB481" s="49">
        <v>0</v>
      </c>
      <c r="BC481" s="50">
        <v>0</v>
      </c>
      <c r="BD481" s="49">
        <v>23</v>
      </c>
      <c r="BE481" s="50">
        <v>100</v>
      </c>
      <c r="BF481" s="49">
        <v>23</v>
      </c>
      <c r="BG481" s="49"/>
      <c r="BH481" s="49"/>
      <c r="BI481" s="49"/>
      <c r="BJ481" s="49"/>
      <c r="BK481" s="49" t="s">
        <v>3509</v>
      </c>
      <c r="BL481" s="49" t="s">
        <v>3509</v>
      </c>
      <c r="BM481" s="112" t="s">
        <v>3968</v>
      </c>
      <c r="BN481" s="112" t="s">
        <v>3968</v>
      </c>
      <c r="BO481" s="112" t="s">
        <v>4442</v>
      </c>
      <c r="BP481" s="112" t="s">
        <v>4442</v>
      </c>
      <c r="BQ481" s="2"/>
      <c r="BR481" s="3"/>
      <c r="BS481" s="3"/>
      <c r="BT481" s="3"/>
      <c r="BU481" s="3"/>
    </row>
    <row r="482" spans="1:73" ht="409.5">
      <c r="A482" s="69" t="s">
        <v>695</v>
      </c>
      <c r="B482" s="70"/>
      <c r="C482" s="70"/>
      <c r="D482" s="71">
        <v>239.4779771615008</v>
      </c>
      <c r="E482" s="73"/>
      <c r="F482" s="103" t="s">
        <v>2286</v>
      </c>
      <c r="G482" s="70"/>
      <c r="H482" s="51" t="s">
        <v>1185</v>
      </c>
      <c r="I482" s="75"/>
      <c r="J482" s="75"/>
      <c r="K482" s="51" t="s">
        <v>1185</v>
      </c>
      <c r="L482" s="78">
        <v>31.1768066053032</v>
      </c>
      <c r="M482" s="79">
        <v>2938.216552734375</v>
      </c>
      <c r="N482" s="79">
        <v>7171.248046875</v>
      </c>
      <c r="O482" s="80"/>
      <c r="P482" s="81"/>
      <c r="Q482" s="81"/>
      <c r="R482" s="89"/>
      <c r="S482" s="49">
        <v>1</v>
      </c>
      <c r="T482" s="49">
        <v>1</v>
      </c>
      <c r="U482" s="50">
        <v>0</v>
      </c>
      <c r="V482" s="50">
        <v>0</v>
      </c>
      <c r="W482" s="50">
        <v>0.002</v>
      </c>
      <c r="X482" s="50">
        <v>0.999999</v>
      </c>
      <c r="Y482" s="50">
        <v>0</v>
      </c>
      <c r="Z482" s="50" t="s">
        <v>2322</v>
      </c>
      <c r="AA482" s="76">
        <v>482</v>
      </c>
      <c r="AB482" s="76"/>
      <c r="AC482" s="77"/>
      <c r="AD482" s="83" t="s">
        <v>1824</v>
      </c>
      <c r="AE482" s="85" t="s">
        <v>1685</v>
      </c>
      <c r="AF482" s="83" t="s">
        <v>1185</v>
      </c>
      <c r="AG482" s="83" t="s">
        <v>716</v>
      </c>
      <c r="AH482" s="83"/>
      <c r="AI482" s="83" t="s">
        <v>2307</v>
      </c>
      <c r="AJ482" s="87">
        <v>43486.81990740741</v>
      </c>
      <c r="AK482" s="85" t="s">
        <v>2286</v>
      </c>
      <c r="AL482" s="85" t="s">
        <v>1685</v>
      </c>
      <c r="AM482" s="83">
        <v>258</v>
      </c>
      <c r="AN482" s="83">
        <v>12</v>
      </c>
      <c r="AO482" s="83">
        <v>94</v>
      </c>
      <c r="AP482" s="83"/>
      <c r="AQ482" s="83"/>
      <c r="AR482" s="83"/>
      <c r="AS482" s="83"/>
      <c r="AT482" s="83"/>
      <c r="AU482" s="83"/>
      <c r="AV482" s="83"/>
      <c r="AW482" s="83" t="str">
        <f>REPLACE(INDEX(GroupVertices[Group],MATCH(Vertices[[#This Row],[Vertex]],GroupVertices[Vertex],0)),1,1,"")</f>
        <v>1</v>
      </c>
      <c r="AX482" s="49">
        <v>2</v>
      </c>
      <c r="AY482" s="50">
        <v>7.407407407407407</v>
      </c>
      <c r="AZ482" s="49">
        <v>1</v>
      </c>
      <c r="BA482" s="50">
        <v>3.7037037037037037</v>
      </c>
      <c r="BB482" s="49">
        <v>0</v>
      </c>
      <c r="BC482" s="50">
        <v>0</v>
      </c>
      <c r="BD482" s="49">
        <v>24</v>
      </c>
      <c r="BE482" s="50">
        <v>88.88888888888889</v>
      </c>
      <c r="BF482" s="49">
        <v>27</v>
      </c>
      <c r="BG482" s="49"/>
      <c r="BH482" s="49"/>
      <c r="BI482" s="49"/>
      <c r="BJ482" s="49"/>
      <c r="BK482" s="49"/>
      <c r="BL482" s="49"/>
      <c r="BM482" s="112" t="s">
        <v>3969</v>
      </c>
      <c r="BN482" s="112" t="s">
        <v>3969</v>
      </c>
      <c r="BO482" s="112" t="s">
        <v>4443</v>
      </c>
      <c r="BP482" s="112" t="s">
        <v>4443</v>
      </c>
      <c r="BQ482" s="2"/>
      <c r="BR482" s="3"/>
      <c r="BS482" s="3"/>
      <c r="BT482" s="3"/>
      <c r="BU482" s="3"/>
    </row>
    <row r="483" spans="1:73" ht="330">
      <c r="A483" s="69" t="s">
        <v>696</v>
      </c>
      <c r="B483" s="70"/>
      <c r="C483" s="70"/>
      <c r="D483" s="71">
        <v>252.36541598694942</v>
      </c>
      <c r="E483" s="73"/>
      <c r="F483" s="103" t="s">
        <v>2287</v>
      </c>
      <c r="G483" s="70"/>
      <c r="H483" s="51" t="s">
        <v>1186</v>
      </c>
      <c r="I483" s="75"/>
      <c r="J483" s="75"/>
      <c r="K483" s="51" t="s">
        <v>1186</v>
      </c>
      <c r="L483" s="78">
        <v>41.02791289381127</v>
      </c>
      <c r="M483" s="79">
        <v>6311.2255859375</v>
      </c>
      <c r="N483" s="79">
        <v>6206.02685546875</v>
      </c>
      <c r="O483" s="80"/>
      <c r="P483" s="81"/>
      <c r="Q483" s="81"/>
      <c r="R483" s="89"/>
      <c r="S483" s="49">
        <v>1</v>
      </c>
      <c r="T483" s="49">
        <v>1</v>
      </c>
      <c r="U483" s="50">
        <v>0</v>
      </c>
      <c r="V483" s="50">
        <v>0</v>
      </c>
      <c r="W483" s="50">
        <v>0.002</v>
      </c>
      <c r="X483" s="50">
        <v>0.999999</v>
      </c>
      <c r="Y483" s="50">
        <v>0</v>
      </c>
      <c r="Z483" s="50" t="s">
        <v>2322</v>
      </c>
      <c r="AA483" s="76">
        <v>483</v>
      </c>
      <c r="AB483" s="76"/>
      <c r="AC483" s="77"/>
      <c r="AD483" s="83" t="s">
        <v>1824</v>
      </c>
      <c r="AE483" s="85" t="s">
        <v>1686</v>
      </c>
      <c r="AF483" s="83" t="s">
        <v>1186</v>
      </c>
      <c r="AG483" s="83" t="s">
        <v>716</v>
      </c>
      <c r="AH483" s="83"/>
      <c r="AI483" s="83" t="s">
        <v>2307</v>
      </c>
      <c r="AJ483" s="87">
        <v>43487.121886574074</v>
      </c>
      <c r="AK483" s="85" t="s">
        <v>2287</v>
      </c>
      <c r="AL483" s="85" t="s">
        <v>1686</v>
      </c>
      <c r="AM483" s="83">
        <v>337</v>
      </c>
      <c r="AN483" s="83">
        <v>81</v>
      </c>
      <c r="AO483" s="83">
        <v>584</v>
      </c>
      <c r="AP483" s="83"/>
      <c r="AQ483" s="83"/>
      <c r="AR483" s="83"/>
      <c r="AS483" s="83"/>
      <c r="AT483" s="83"/>
      <c r="AU483" s="83"/>
      <c r="AV483" s="83"/>
      <c r="AW483" s="83" t="str">
        <f>REPLACE(INDEX(GroupVertices[Group],MATCH(Vertices[[#This Row],[Vertex]],GroupVertices[Vertex],0)),1,1,"")</f>
        <v>1</v>
      </c>
      <c r="AX483" s="49">
        <v>0</v>
      </c>
      <c r="AY483" s="50">
        <v>0</v>
      </c>
      <c r="AZ483" s="49">
        <v>1</v>
      </c>
      <c r="BA483" s="50">
        <v>5</v>
      </c>
      <c r="BB483" s="49">
        <v>0</v>
      </c>
      <c r="BC483" s="50">
        <v>0</v>
      </c>
      <c r="BD483" s="49">
        <v>19</v>
      </c>
      <c r="BE483" s="50">
        <v>95</v>
      </c>
      <c r="BF483" s="49">
        <v>20</v>
      </c>
      <c r="BG483" s="49"/>
      <c r="BH483" s="49"/>
      <c r="BI483" s="49"/>
      <c r="BJ483" s="49"/>
      <c r="BK483" s="49"/>
      <c r="BL483" s="49"/>
      <c r="BM483" s="112" t="s">
        <v>3970</v>
      </c>
      <c r="BN483" s="112" t="s">
        <v>3970</v>
      </c>
      <c r="BO483" s="112" t="s">
        <v>4444</v>
      </c>
      <c r="BP483" s="112" t="s">
        <v>4444</v>
      </c>
      <c r="BQ483" s="2"/>
      <c r="BR483" s="3"/>
      <c r="BS483" s="3"/>
      <c r="BT483" s="3"/>
      <c r="BU483" s="3"/>
    </row>
    <row r="484" spans="1:73" ht="15">
      <c r="A484" s="69" t="s">
        <v>697</v>
      </c>
      <c r="B484" s="70"/>
      <c r="C484" s="70"/>
      <c r="D484" s="71">
        <v>243.8825448613377</v>
      </c>
      <c r="E484" s="73"/>
      <c r="F484" s="103" t="s">
        <v>2288</v>
      </c>
      <c r="G484" s="70"/>
      <c r="H484" s="74" t="s">
        <v>1187</v>
      </c>
      <c r="I484" s="75"/>
      <c r="J484" s="75"/>
      <c r="K484" s="74" t="s">
        <v>1187</v>
      </c>
      <c r="L484" s="78">
        <v>34.54364040010976</v>
      </c>
      <c r="M484" s="79">
        <v>2563.43798828125</v>
      </c>
      <c r="N484" s="79">
        <v>6688.63720703125</v>
      </c>
      <c r="O484" s="80"/>
      <c r="P484" s="81"/>
      <c r="Q484" s="81"/>
      <c r="R484" s="89"/>
      <c r="S484" s="49">
        <v>1</v>
      </c>
      <c r="T484" s="49">
        <v>1</v>
      </c>
      <c r="U484" s="50">
        <v>0</v>
      </c>
      <c r="V484" s="50">
        <v>0</v>
      </c>
      <c r="W484" s="50">
        <v>0.002</v>
      </c>
      <c r="X484" s="50">
        <v>0.999999</v>
      </c>
      <c r="Y484" s="50">
        <v>0</v>
      </c>
      <c r="Z484" s="50" t="s">
        <v>2322</v>
      </c>
      <c r="AA484" s="76">
        <v>484</v>
      </c>
      <c r="AB484" s="76"/>
      <c r="AC484" s="77"/>
      <c r="AD484" s="83" t="s">
        <v>1824</v>
      </c>
      <c r="AE484" s="85" t="s">
        <v>1687</v>
      </c>
      <c r="AF484" s="83" t="s">
        <v>1187</v>
      </c>
      <c r="AG484" s="83" t="s">
        <v>716</v>
      </c>
      <c r="AH484" s="83"/>
      <c r="AI484" s="83" t="s">
        <v>2307</v>
      </c>
      <c r="AJ484" s="87">
        <v>43487.270833333336</v>
      </c>
      <c r="AK484" s="85" t="s">
        <v>2288</v>
      </c>
      <c r="AL484" s="85" t="s">
        <v>1687</v>
      </c>
      <c r="AM484" s="83">
        <v>285</v>
      </c>
      <c r="AN484" s="83">
        <v>12</v>
      </c>
      <c r="AO484" s="83">
        <v>191</v>
      </c>
      <c r="AP484" s="83"/>
      <c r="AQ484" s="83"/>
      <c r="AR484" s="83"/>
      <c r="AS484" s="83"/>
      <c r="AT484" s="83"/>
      <c r="AU484" s="83"/>
      <c r="AV484" s="83"/>
      <c r="AW484" s="83" t="str">
        <f>REPLACE(INDEX(GroupVertices[Group],MATCH(Vertices[[#This Row],[Vertex]],GroupVertices[Vertex],0)),1,1,"")</f>
        <v>1</v>
      </c>
      <c r="AX484" s="49">
        <v>2</v>
      </c>
      <c r="AY484" s="50">
        <v>9.523809523809524</v>
      </c>
      <c r="AZ484" s="49">
        <v>0</v>
      </c>
      <c r="BA484" s="50">
        <v>0</v>
      </c>
      <c r="BB484" s="49">
        <v>0</v>
      </c>
      <c r="BC484" s="50">
        <v>0</v>
      </c>
      <c r="BD484" s="49">
        <v>19</v>
      </c>
      <c r="BE484" s="50">
        <v>90.47619047619048</v>
      </c>
      <c r="BF484" s="49">
        <v>21</v>
      </c>
      <c r="BG484" s="49"/>
      <c r="BH484" s="49"/>
      <c r="BI484" s="49"/>
      <c r="BJ484" s="49"/>
      <c r="BK484" s="49" t="s">
        <v>3506</v>
      </c>
      <c r="BL484" s="49" t="s">
        <v>3506</v>
      </c>
      <c r="BM484" s="112" t="s">
        <v>3971</v>
      </c>
      <c r="BN484" s="112" t="s">
        <v>3971</v>
      </c>
      <c r="BO484" s="112" t="s">
        <v>4445</v>
      </c>
      <c r="BP484" s="112" t="s">
        <v>4445</v>
      </c>
      <c r="BQ484" s="2"/>
      <c r="BR484" s="3"/>
      <c r="BS484" s="3"/>
      <c r="BT484" s="3"/>
      <c r="BU484" s="3"/>
    </row>
    <row r="485" spans="1:73" ht="15">
      <c r="A485" s="69" t="s">
        <v>698</v>
      </c>
      <c r="B485" s="70"/>
      <c r="C485" s="70"/>
      <c r="D485" s="71">
        <v>225.44861337683523</v>
      </c>
      <c r="E485" s="73"/>
      <c r="F485" s="103" t="s">
        <v>2289</v>
      </c>
      <c r="G485" s="70"/>
      <c r="H485" s="74" t="s">
        <v>1188</v>
      </c>
      <c r="I485" s="75"/>
      <c r="J485" s="75"/>
      <c r="K485" s="74" t="s">
        <v>1188</v>
      </c>
      <c r="L485" s="78">
        <v>20.452817481104542</v>
      </c>
      <c r="M485" s="79">
        <v>5561.66845703125</v>
      </c>
      <c r="N485" s="79">
        <v>8619.080078125</v>
      </c>
      <c r="O485" s="80"/>
      <c r="P485" s="81"/>
      <c r="Q485" s="81"/>
      <c r="R485" s="89"/>
      <c r="S485" s="49">
        <v>1</v>
      </c>
      <c r="T485" s="49">
        <v>1</v>
      </c>
      <c r="U485" s="50">
        <v>0</v>
      </c>
      <c r="V485" s="50">
        <v>0</v>
      </c>
      <c r="W485" s="50">
        <v>0.002</v>
      </c>
      <c r="X485" s="50">
        <v>0.999999</v>
      </c>
      <c r="Y485" s="50">
        <v>0</v>
      </c>
      <c r="Z485" s="50" t="s">
        <v>2322</v>
      </c>
      <c r="AA485" s="76">
        <v>485</v>
      </c>
      <c r="AB485" s="76"/>
      <c r="AC485" s="77"/>
      <c r="AD485" s="83" t="s">
        <v>1824</v>
      </c>
      <c r="AE485" s="85" t="s">
        <v>1688</v>
      </c>
      <c r="AF485" s="83" t="s">
        <v>1188</v>
      </c>
      <c r="AG485" s="83" t="s">
        <v>716</v>
      </c>
      <c r="AH485" s="83"/>
      <c r="AI485" s="83" t="s">
        <v>2307</v>
      </c>
      <c r="AJ485" s="87">
        <v>43487.56251157408</v>
      </c>
      <c r="AK485" s="85" t="s">
        <v>2289</v>
      </c>
      <c r="AL485" s="85" t="s">
        <v>1688</v>
      </c>
      <c r="AM485" s="83">
        <v>172</v>
      </c>
      <c r="AN485" s="83">
        <v>25</v>
      </c>
      <c r="AO485" s="83">
        <v>201</v>
      </c>
      <c r="AP485" s="83"/>
      <c r="AQ485" s="83"/>
      <c r="AR485" s="83"/>
      <c r="AS485" s="83"/>
      <c r="AT485" s="83"/>
      <c r="AU485" s="83"/>
      <c r="AV485" s="83"/>
      <c r="AW485" s="83" t="str">
        <f>REPLACE(INDEX(GroupVertices[Group],MATCH(Vertices[[#This Row],[Vertex]],GroupVertices[Vertex],0)),1,1,"")</f>
        <v>1</v>
      </c>
      <c r="AX485" s="49">
        <v>0</v>
      </c>
      <c r="AY485" s="50">
        <v>0</v>
      </c>
      <c r="AZ485" s="49">
        <v>0</v>
      </c>
      <c r="BA485" s="50">
        <v>0</v>
      </c>
      <c r="BB485" s="49">
        <v>0</v>
      </c>
      <c r="BC485" s="50">
        <v>0</v>
      </c>
      <c r="BD485" s="49">
        <v>19</v>
      </c>
      <c r="BE485" s="50">
        <v>100</v>
      </c>
      <c r="BF485" s="49">
        <v>19</v>
      </c>
      <c r="BG485" s="49"/>
      <c r="BH485" s="49"/>
      <c r="BI485" s="49"/>
      <c r="BJ485" s="49"/>
      <c r="BK485" s="49" t="s">
        <v>3389</v>
      </c>
      <c r="BL485" s="49" t="s">
        <v>3389</v>
      </c>
      <c r="BM485" s="112" t="s">
        <v>3972</v>
      </c>
      <c r="BN485" s="112" t="s">
        <v>3972</v>
      </c>
      <c r="BO485" s="112" t="s">
        <v>4446</v>
      </c>
      <c r="BP485" s="112" t="s">
        <v>4446</v>
      </c>
      <c r="BQ485" s="2"/>
      <c r="BR485" s="3"/>
      <c r="BS485" s="3"/>
      <c r="BT485" s="3"/>
      <c r="BU485" s="3"/>
    </row>
    <row r="486" spans="1:73" ht="409.5">
      <c r="A486" s="69" t="s">
        <v>699</v>
      </c>
      <c r="B486" s="70"/>
      <c r="C486" s="70"/>
      <c r="D486" s="71">
        <v>496.9004893964111</v>
      </c>
      <c r="E486" s="73"/>
      <c r="F486" s="103" t="s">
        <v>2290</v>
      </c>
      <c r="G486" s="70"/>
      <c r="H486" s="51" t="s">
        <v>1189</v>
      </c>
      <c r="I486" s="75"/>
      <c r="J486" s="75"/>
      <c r="K486" s="51" t="s">
        <v>1189</v>
      </c>
      <c r="L486" s="78">
        <v>227.949537279553</v>
      </c>
      <c r="M486" s="79">
        <v>8559.8984375</v>
      </c>
      <c r="N486" s="79">
        <v>1862.5308837890625</v>
      </c>
      <c r="O486" s="80"/>
      <c r="P486" s="81"/>
      <c r="Q486" s="81"/>
      <c r="R486" s="89"/>
      <c r="S486" s="49">
        <v>1</v>
      </c>
      <c r="T486" s="49">
        <v>1</v>
      </c>
      <c r="U486" s="50">
        <v>0</v>
      </c>
      <c r="V486" s="50">
        <v>0</v>
      </c>
      <c r="W486" s="50">
        <v>0.002</v>
      </c>
      <c r="X486" s="50">
        <v>0.999999</v>
      </c>
      <c r="Y486" s="50">
        <v>0</v>
      </c>
      <c r="Z486" s="50" t="s">
        <v>2322</v>
      </c>
      <c r="AA486" s="76">
        <v>486</v>
      </c>
      <c r="AB486" s="76"/>
      <c r="AC486" s="77"/>
      <c r="AD486" s="83" t="s">
        <v>1824</v>
      </c>
      <c r="AE486" s="85" t="s">
        <v>1689</v>
      </c>
      <c r="AF486" s="83" t="s">
        <v>1189</v>
      </c>
      <c r="AG486" s="83" t="s">
        <v>716</v>
      </c>
      <c r="AH486" s="83"/>
      <c r="AI486" s="83" t="s">
        <v>2307</v>
      </c>
      <c r="AJ486" s="87">
        <v>43487.737858796296</v>
      </c>
      <c r="AK486" s="85" t="s">
        <v>2290</v>
      </c>
      <c r="AL486" s="85" t="s">
        <v>1689</v>
      </c>
      <c r="AM486" s="83">
        <v>1836</v>
      </c>
      <c r="AN486" s="83">
        <v>77</v>
      </c>
      <c r="AO486" s="83">
        <v>1633</v>
      </c>
      <c r="AP486" s="83"/>
      <c r="AQ486" s="83"/>
      <c r="AR486" s="83"/>
      <c r="AS486" s="83"/>
      <c r="AT486" s="83"/>
      <c r="AU486" s="83"/>
      <c r="AV486" s="83"/>
      <c r="AW486" s="83" t="str">
        <f>REPLACE(INDEX(GroupVertices[Group],MATCH(Vertices[[#This Row],[Vertex]],GroupVertices[Vertex],0)),1,1,"")</f>
        <v>1</v>
      </c>
      <c r="AX486" s="49">
        <v>2</v>
      </c>
      <c r="AY486" s="50">
        <v>5.2631578947368425</v>
      </c>
      <c r="AZ486" s="49">
        <v>1</v>
      </c>
      <c r="BA486" s="50">
        <v>2.6315789473684212</v>
      </c>
      <c r="BB486" s="49">
        <v>0</v>
      </c>
      <c r="BC486" s="50">
        <v>0</v>
      </c>
      <c r="BD486" s="49">
        <v>35</v>
      </c>
      <c r="BE486" s="50">
        <v>92.10526315789474</v>
      </c>
      <c r="BF486" s="49">
        <v>38</v>
      </c>
      <c r="BG486" s="49"/>
      <c r="BH486" s="49"/>
      <c r="BI486" s="49"/>
      <c r="BJ486" s="49"/>
      <c r="BK486" s="49" t="s">
        <v>3510</v>
      </c>
      <c r="BL486" s="49" t="s">
        <v>3510</v>
      </c>
      <c r="BM486" s="112" t="s">
        <v>3973</v>
      </c>
      <c r="BN486" s="112" t="s">
        <v>3973</v>
      </c>
      <c r="BO486" s="112" t="s">
        <v>4447</v>
      </c>
      <c r="BP486" s="112" t="s">
        <v>4447</v>
      </c>
      <c r="BQ486" s="2"/>
      <c r="BR486" s="3"/>
      <c r="BS486" s="3"/>
      <c r="BT486" s="3"/>
      <c r="BU486" s="3"/>
    </row>
    <row r="487" spans="1:73" ht="15">
      <c r="A487" s="69" t="s">
        <v>700</v>
      </c>
      <c r="B487" s="70"/>
      <c r="C487" s="70"/>
      <c r="D487" s="71">
        <v>239.15171288743883</v>
      </c>
      <c r="E487" s="73"/>
      <c r="F487" s="103" t="s">
        <v>2291</v>
      </c>
      <c r="G487" s="70"/>
      <c r="H487" s="74" t="s">
        <v>1190</v>
      </c>
      <c r="I487" s="75"/>
      <c r="J487" s="75"/>
      <c r="K487" s="74" t="s">
        <v>1190</v>
      </c>
      <c r="L487" s="78">
        <v>30.927411509391604</v>
      </c>
      <c r="M487" s="79">
        <v>2188.6591796875</v>
      </c>
      <c r="N487" s="79">
        <v>7171.248046875</v>
      </c>
      <c r="O487" s="80"/>
      <c r="P487" s="81"/>
      <c r="Q487" s="81"/>
      <c r="R487" s="89"/>
      <c r="S487" s="49">
        <v>1</v>
      </c>
      <c r="T487" s="49">
        <v>1</v>
      </c>
      <c r="U487" s="50">
        <v>0</v>
      </c>
      <c r="V487" s="50">
        <v>0</v>
      </c>
      <c r="W487" s="50">
        <v>0.002</v>
      </c>
      <c r="X487" s="50">
        <v>0.999999</v>
      </c>
      <c r="Y487" s="50">
        <v>0</v>
      </c>
      <c r="Z487" s="50" t="s">
        <v>2322</v>
      </c>
      <c r="AA487" s="76">
        <v>487</v>
      </c>
      <c r="AB487" s="76"/>
      <c r="AC487" s="77"/>
      <c r="AD487" s="83" t="s">
        <v>1824</v>
      </c>
      <c r="AE487" s="85" t="s">
        <v>1690</v>
      </c>
      <c r="AF487" s="83" t="s">
        <v>1190</v>
      </c>
      <c r="AG487" s="83" t="s">
        <v>716</v>
      </c>
      <c r="AH487" s="83"/>
      <c r="AI487" s="83" t="s">
        <v>2307</v>
      </c>
      <c r="AJ487" s="87">
        <v>43487.95138888889</v>
      </c>
      <c r="AK487" s="85" t="s">
        <v>2291</v>
      </c>
      <c r="AL487" s="85" t="s">
        <v>1690</v>
      </c>
      <c r="AM487" s="83">
        <v>256</v>
      </c>
      <c r="AN487" s="83">
        <v>95</v>
      </c>
      <c r="AO487" s="83">
        <v>438</v>
      </c>
      <c r="AP487" s="83"/>
      <c r="AQ487" s="83"/>
      <c r="AR487" s="83"/>
      <c r="AS487" s="83"/>
      <c r="AT487" s="83"/>
      <c r="AU487" s="83"/>
      <c r="AV487" s="83"/>
      <c r="AW487" s="83" t="str">
        <f>REPLACE(INDEX(GroupVertices[Group],MATCH(Vertices[[#This Row],[Vertex]],GroupVertices[Vertex],0)),1,1,"")</f>
        <v>1</v>
      </c>
      <c r="AX487" s="49">
        <v>0</v>
      </c>
      <c r="AY487" s="50">
        <v>0</v>
      </c>
      <c r="AZ487" s="49">
        <v>0</v>
      </c>
      <c r="BA487" s="50">
        <v>0</v>
      </c>
      <c r="BB487" s="49">
        <v>0</v>
      </c>
      <c r="BC487" s="50">
        <v>0</v>
      </c>
      <c r="BD487" s="49">
        <v>7</v>
      </c>
      <c r="BE487" s="50">
        <v>100</v>
      </c>
      <c r="BF487" s="49">
        <v>7</v>
      </c>
      <c r="BG487" s="49"/>
      <c r="BH487" s="49"/>
      <c r="BI487" s="49"/>
      <c r="BJ487" s="49"/>
      <c r="BK487" s="49"/>
      <c r="BL487" s="49"/>
      <c r="BM487" s="112" t="s">
        <v>3974</v>
      </c>
      <c r="BN487" s="112" t="s">
        <v>3974</v>
      </c>
      <c r="BO487" s="112" t="s">
        <v>4448</v>
      </c>
      <c r="BP487" s="112" t="s">
        <v>4448</v>
      </c>
      <c r="BQ487" s="2"/>
      <c r="BR487" s="3"/>
      <c r="BS487" s="3"/>
      <c r="BT487" s="3"/>
      <c r="BU487" s="3"/>
    </row>
    <row r="488" spans="1:73" ht="409.5">
      <c r="A488" s="69" t="s">
        <v>701</v>
      </c>
      <c r="B488" s="70"/>
      <c r="C488" s="70"/>
      <c r="D488" s="71">
        <v>237.68352365415987</v>
      </c>
      <c r="E488" s="73"/>
      <c r="F488" s="103" t="s">
        <v>2292</v>
      </c>
      <c r="G488" s="70"/>
      <c r="H488" s="51" t="s">
        <v>1191</v>
      </c>
      <c r="I488" s="75"/>
      <c r="J488" s="75"/>
      <c r="K488" s="51" t="s">
        <v>1191</v>
      </c>
      <c r="L488" s="78">
        <v>29.80513357778942</v>
      </c>
      <c r="M488" s="79">
        <v>8559.8984375</v>
      </c>
      <c r="N488" s="79">
        <v>7653.85888671875</v>
      </c>
      <c r="O488" s="80"/>
      <c r="P488" s="81"/>
      <c r="Q488" s="81"/>
      <c r="R488" s="89"/>
      <c r="S488" s="49">
        <v>1</v>
      </c>
      <c r="T488" s="49">
        <v>1</v>
      </c>
      <c r="U488" s="50">
        <v>0</v>
      </c>
      <c r="V488" s="50">
        <v>0</v>
      </c>
      <c r="W488" s="50">
        <v>0.002</v>
      </c>
      <c r="X488" s="50">
        <v>0.999999</v>
      </c>
      <c r="Y488" s="50">
        <v>0</v>
      </c>
      <c r="Z488" s="50" t="s">
        <v>2322</v>
      </c>
      <c r="AA488" s="76">
        <v>488</v>
      </c>
      <c r="AB488" s="76"/>
      <c r="AC488" s="77"/>
      <c r="AD488" s="83" t="s">
        <v>1824</v>
      </c>
      <c r="AE488" s="85" t="s">
        <v>1691</v>
      </c>
      <c r="AF488" s="83" t="s">
        <v>1191</v>
      </c>
      <c r="AG488" s="83" t="s">
        <v>716</v>
      </c>
      <c r="AH488" s="83"/>
      <c r="AI488" s="83" t="s">
        <v>2307</v>
      </c>
      <c r="AJ488" s="87">
        <v>43488.14225694445</v>
      </c>
      <c r="AK488" s="85" t="s">
        <v>2292</v>
      </c>
      <c r="AL488" s="85" t="s">
        <v>1691</v>
      </c>
      <c r="AM488" s="83">
        <v>247</v>
      </c>
      <c r="AN488" s="83">
        <v>57</v>
      </c>
      <c r="AO488" s="83">
        <v>157</v>
      </c>
      <c r="AP488" s="83"/>
      <c r="AQ488" s="83"/>
      <c r="AR488" s="83"/>
      <c r="AS488" s="83"/>
      <c r="AT488" s="83"/>
      <c r="AU488" s="83"/>
      <c r="AV488" s="83"/>
      <c r="AW488" s="83" t="str">
        <f>REPLACE(INDEX(GroupVertices[Group],MATCH(Vertices[[#This Row],[Vertex]],GroupVertices[Vertex],0)),1,1,"")</f>
        <v>1</v>
      </c>
      <c r="AX488" s="49">
        <v>2</v>
      </c>
      <c r="AY488" s="50">
        <v>3.5714285714285716</v>
      </c>
      <c r="AZ488" s="49">
        <v>3</v>
      </c>
      <c r="BA488" s="50">
        <v>5.357142857142857</v>
      </c>
      <c r="BB488" s="49">
        <v>0</v>
      </c>
      <c r="BC488" s="50">
        <v>0</v>
      </c>
      <c r="BD488" s="49">
        <v>51</v>
      </c>
      <c r="BE488" s="50">
        <v>91.07142857142857</v>
      </c>
      <c r="BF488" s="49">
        <v>56</v>
      </c>
      <c r="BG488" s="49"/>
      <c r="BH488" s="49"/>
      <c r="BI488" s="49"/>
      <c r="BJ488" s="49"/>
      <c r="BK488" s="49" t="s">
        <v>3511</v>
      </c>
      <c r="BL488" s="49" t="s">
        <v>3511</v>
      </c>
      <c r="BM488" s="112" t="s">
        <v>3975</v>
      </c>
      <c r="BN488" s="112" t="s">
        <v>3975</v>
      </c>
      <c r="BO488" s="112" t="s">
        <v>4449</v>
      </c>
      <c r="BP488" s="112" t="s">
        <v>4449</v>
      </c>
      <c r="BQ488" s="2"/>
      <c r="BR488" s="3"/>
      <c r="BS488" s="3"/>
      <c r="BT488" s="3"/>
      <c r="BU488" s="3"/>
    </row>
    <row r="489" spans="1:73" ht="409.5">
      <c r="A489" s="69" t="s">
        <v>702</v>
      </c>
      <c r="B489" s="70"/>
      <c r="C489" s="70"/>
      <c r="D489" s="71">
        <v>255.62805872756934</v>
      </c>
      <c r="E489" s="73"/>
      <c r="F489" s="70"/>
      <c r="G489" s="70"/>
      <c r="H489" s="51" t="s">
        <v>1192</v>
      </c>
      <c r="I489" s="75"/>
      <c r="J489" s="75"/>
      <c r="K489" s="51" t="s">
        <v>1192</v>
      </c>
      <c r="L489" s="78">
        <v>43.52186385292724</v>
      </c>
      <c r="M489" s="79">
        <v>2188.6591796875</v>
      </c>
      <c r="N489" s="79">
        <v>5723.416015625</v>
      </c>
      <c r="O489" s="80"/>
      <c r="P489" s="81"/>
      <c r="Q489" s="81"/>
      <c r="R489" s="89"/>
      <c r="S489" s="49">
        <v>1</v>
      </c>
      <c r="T489" s="49">
        <v>1</v>
      </c>
      <c r="U489" s="50">
        <v>0</v>
      </c>
      <c r="V489" s="50">
        <v>0</v>
      </c>
      <c r="W489" s="50">
        <v>0.002</v>
      </c>
      <c r="X489" s="50">
        <v>0.999999</v>
      </c>
      <c r="Y489" s="50">
        <v>0</v>
      </c>
      <c r="Z489" s="50" t="s">
        <v>2322</v>
      </c>
      <c r="AA489" s="76">
        <v>489</v>
      </c>
      <c r="AB489" s="76"/>
      <c r="AC489" s="77"/>
      <c r="AD489" s="83" t="s">
        <v>1824</v>
      </c>
      <c r="AE489" s="85" t="s">
        <v>1692</v>
      </c>
      <c r="AF489" s="83" t="s">
        <v>1192</v>
      </c>
      <c r="AG489" s="83" t="s">
        <v>716</v>
      </c>
      <c r="AH489" s="83"/>
      <c r="AI489" s="83" t="s">
        <v>2307</v>
      </c>
      <c r="AJ489" s="87">
        <v>43488.294594907406</v>
      </c>
      <c r="AK489" s="83"/>
      <c r="AL489" s="85" t="s">
        <v>1692</v>
      </c>
      <c r="AM489" s="83">
        <v>357</v>
      </c>
      <c r="AN489" s="83">
        <v>105</v>
      </c>
      <c r="AO489" s="83">
        <v>410</v>
      </c>
      <c r="AP489" s="83"/>
      <c r="AQ489" s="83"/>
      <c r="AR489" s="83"/>
      <c r="AS489" s="83"/>
      <c r="AT489" s="83"/>
      <c r="AU489" s="83"/>
      <c r="AV489" s="83"/>
      <c r="AW489" s="83" t="str">
        <f>REPLACE(INDEX(GroupVertices[Group],MATCH(Vertices[[#This Row],[Vertex]],GroupVertices[Vertex],0)),1,1,"")</f>
        <v>1</v>
      </c>
      <c r="AX489" s="49">
        <v>3</v>
      </c>
      <c r="AY489" s="50">
        <v>7.317073170731708</v>
      </c>
      <c r="AZ489" s="49">
        <v>1</v>
      </c>
      <c r="BA489" s="50">
        <v>2.4390243902439024</v>
      </c>
      <c r="BB489" s="49">
        <v>0</v>
      </c>
      <c r="BC489" s="50">
        <v>0</v>
      </c>
      <c r="BD489" s="49">
        <v>37</v>
      </c>
      <c r="BE489" s="50">
        <v>90.2439024390244</v>
      </c>
      <c r="BF489" s="49">
        <v>41</v>
      </c>
      <c r="BG489" s="49"/>
      <c r="BH489" s="49"/>
      <c r="BI489" s="49"/>
      <c r="BJ489" s="49"/>
      <c r="BK489" s="49"/>
      <c r="BL489" s="49"/>
      <c r="BM489" s="112" t="s">
        <v>3976</v>
      </c>
      <c r="BN489" s="112" t="s">
        <v>3976</v>
      </c>
      <c r="BO489" s="112" t="s">
        <v>4450</v>
      </c>
      <c r="BP489" s="112" t="s">
        <v>4450</v>
      </c>
      <c r="BQ489" s="2"/>
      <c r="BR489" s="3"/>
      <c r="BS489" s="3"/>
      <c r="BT489" s="3"/>
      <c r="BU489" s="3"/>
    </row>
    <row r="490" spans="1:73" ht="390">
      <c r="A490" s="69" t="s">
        <v>703</v>
      </c>
      <c r="B490" s="70"/>
      <c r="C490" s="70"/>
      <c r="D490" s="71">
        <v>211.58238172920065</v>
      </c>
      <c r="E490" s="73"/>
      <c r="F490" s="103" t="s">
        <v>2293</v>
      </c>
      <c r="G490" s="70"/>
      <c r="H490" s="51" t="s">
        <v>1193</v>
      </c>
      <c r="I490" s="75"/>
      <c r="J490" s="75"/>
      <c r="K490" s="51" t="s">
        <v>1193</v>
      </c>
      <c r="L490" s="78">
        <v>9.853525904861682</v>
      </c>
      <c r="M490" s="79">
        <v>5936.44677734375</v>
      </c>
      <c r="N490" s="79">
        <v>9584.3017578125</v>
      </c>
      <c r="O490" s="80"/>
      <c r="P490" s="81"/>
      <c r="Q490" s="81"/>
      <c r="R490" s="89"/>
      <c r="S490" s="49">
        <v>1</v>
      </c>
      <c r="T490" s="49">
        <v>1</v>
      </c>
      <c r="U490" s="50">
        <v>0</v>
      </c>
      <c r="V490" s="50">
        <v>0</v>
      </c>
      <c r="W490" s="50">
        <v>0.002</v>
      </c>
      <c r="X490" s="50">
        <v>0.999999</v>
      </c>
      <c r="Y490" s="50">
        <v>0</v>
      </c>
      <c r="Z490" s="50" t="s">
        <v>2322</v>
      </c>
      <c r="AA490" s="76">
        <v>490</v>
      </c>
      <c r="AB490" s="76"/>
      <c r="AC490" s="77"/>
      <c r="AD490" s="83" t="s">
        <v>1824</v>
      </c>
      <c r="AE490" s="85" t="s">
        <v>1693</v>
      </c>
      <c r="AF490" s="83" t="s">
        <v>1193</v>
      </c>
      <c r="AG490" s="83" t="s">
        <v>716</v>
      </c>
      <c r="AH490" s="83"/>
      <c r="AI490" s="83" t="s">
        <v>2307</v>
      </c>
      <c r="AJ490" s="87">
        <v>43488.604166666664</v>
      </c>
      <c r="AK490" s="85" t="s">
        <v>2293</v>
      </c>
      <c r="AL490" s="85" t="s">
        <v>1693</v>
      </c>
      <c r="AM490" s="83">
        <v>87</v>
      </c>
      <c r="AN490" s="83">
        <v>3</v>
      </c>
      <c r="AO490" s="83">
        <v>15</v>
      </c>
      <c r="AP490" s="83"/>
      <c r="AQ490" s="83"/>
      <c r="AR490" s="83"/>
      <c r="AS490" s="83"/>
      <c r="AT490" s="83"/>
      <c r="AU490" s="83"/>
      <c r="AV490" s="83"/>
      <c r="AW490" s="83" t="str">
        <f>REPLACE(INDEX(GroupVertices[Group],MATCH(Vertices[[#This Row],[Vertex]],GroupVertices[Vertex],0)),1,1,"")</f>
        <v>1</v>
      </c>
      <c r="AX490" s="49">
        <v>1</v>
      </c>
      <c r="AY490" s="50">
        <v>4.761904761904762</v>
      </c>
      <c r="AZ490" s="49">
        <v>0</v>
      </c>
      <c r="BA490" s="50">
        <v>0</v>
      </c>
      <c r="BB490" s="49">
        <v>0</v>
      </c>
      <c r="BC490" s="50">
        <v>0</v>
      </c>
      <c r="BD490" s="49">
        <v>20</v>
      </c>
      <c r="BE490" s="50">
        <v>95.23809523809524</v>
      </c>
      <c r="BF490" s="49">
        <v>21</v>
      </c>
      <c r="BG490" s="49"/>
      <c r="BH490" s="49"/>
      <c r="BI490" s="49"/>
      <c r="BJ490" s="49"/>
      <c r="BK490" s="49"/>
      <c r="BL490" s="49"/>
      <c r="BM490" s="112" t="s">
        <v>3977</v>
      </c>
      <c r="BN490" s="112" t="s">
        <v>3977</v>
      </c>
      <c r="BO490" s="112" t="s">
        <v>4451</v>
      </c>
      <c r="BP490" s="112" t="s">
        <v>4451</v>
      </c>
      <c r="BQ490" s="2"/>
      <c r="BR490" s="3"/>
      <c r="BS490" s="3"/>
      <c r="BT490" s="3"/>
      <c r="BU490" s="3"/>
    </row>
    <row r="491" spans="1:73" ht="15">
      <c r="A491" s="69" t="s">
        <v>704</v>
      </c>
      <c r="B491" s="70"/>
      <c r="C491" s="70"/>
      <c r="D491" s="71">
        <v>260.8482871125612</v>
      </c>
      <c r="E491" s="73"/>
      <c r="F491" s="103" t="s">
        <v>2294</v>
      </c>
      <c r="G491" s="70"/>
      <c r="H491" s="74" t="s">
        <v>1194</v>
      </c>
      <c r="I491" s="75"/>
      <c r="J491" s="75"/>
      <c r="K491" s="74" t="s">
        <v>1194</v>
      </c>
      <c r="L491" s="78">
        <v>47.51218538751279</v>
      </c>
      <c r="M491" s="79">
        <v>7435.56201171875</v>
      </c>
      <c r="N491" s="79">
        <v>5723.416015625</v>
      </c>
      <c r="O491" s="80"/>
      <c r="P491" s="81"/>
      <c r="Q491" s="81"/>
      <c r="R491" s="89"/>
      <c r="S491" s="49">
        <v>1</v>
      </c>
      <c r="T491" s="49">
        <v>1</v>
      </c>
      <c r="U491" s="50">
        <v>0</v>
      </c>
      <c r="V491" s="50">
        <v>0</v>
      </c>
      <c r="W491" s="50">
        <v>0.002</v>
      </c>
      <c r="X491" s="50">
        <v>0.999999</v>
      </c>
      <c r="Y491" s="50">
        <v>0</v>
      </c>
      <c r="Z491" s="50" t="s">
        <v>2322</v>
      </c>
      <c r="AA491" s="76">
        <v>491</v>
      </c>
      <c r="AB491" s="76"/>
      <c r="AC491" s="77"/>
      <c r="AD491" s="83" t="s">
        <v>1824</v>
      </c>
      <c r="AE491" s="85" t="s">
        <v>1694</v>
      </c>
      <c r="AF491" s="83" t="s">
        <v>1194</v>
      </c>
      <c r="AG491" s="83" t="s">
        <v>716</v>
      </c>
      <c r="AH491" s="83"/>
      <c r="AI491" s="83" t="s">
        <v>2307</v>
      </c>
      <c r="AJ491" s="87">
        <v>43488.89065972222</v>
      </c>
      <c r="AK491" s="85" t="s">
        <v>2294</v>
      </c>
      <c r="AL491" s="85" t="s">
        <v>1694</v>
      </c>
      <c r="AM491" s="83">
        <v>389</v>
      </c>
      <c r="AN491" s="83">
        <v>29</v>
      </c>
      <c r="AO491" s="83">
        <v>346</v>
      </c>
      <c r="AP491" s="83"/>
      <c r="AQ491" s="83"/>
      <c r="AR491" s="83"/>
      <c r="AS491" s="83"/>
      <c r="AT491" s="83"/>
      <c r="AU491" s="83"/>
      <c r="AV491" s="83"/>
      <c r="AW491" s="83" t="str">
        <f>REPLACE(INDEX(GroupVertices[Group],MATCH(Vertices[[#This Row],[Vertex]],GroupVertices[Vertex],0)),1,1,"")</f>
        <v>1</v>
      </c>
      <c r="AX491" s="49">
        <v>0</v>
      </c>
      <c r="AY491" s="50">
        <v>0</v>
      </c>
      <c r="AZ491" s="49">
        <v>0</v>
      </c>
      <c r="BA491" s="50">
        <v>0</v>
      </c>
      <c r="BB491" s="49">
        <v>0</v>
      </c>
      <c r="BC491" s="50">
        <v>0</v>
      </c>
      <c r="BD491" s="49">
        <v>18</v>
      </c>
      <c r="BE491" s="50">
        <v>100</v>
      </c>
      <c r="BF491" s="49">
        <v>18</v>
      </c>
      <c r="BG491" s="49"/>
      <c r="BH491" s="49"/>
      <c r="BI491" s="49"/>
      <c r="BJ491" s="49"/>
      <c r="BK491" s="49"/>
      <c r="BL491" s="49"/>
      <c r="BM491" s="112" t="s">
        <v>3978</v>
      </c>
      <c r="BN491" s="112" t="s">
        <v>3978</v>
      </c>
      <c r="BO491" s="112" t="s">
        <v>4452</v>
      </c>
      <c r="BP491" s="112" t="s">
        <v>4452</v>
      </c>
      <c r="BQ491" s="2"/>
      <c r="BR491" s="3"/>
      <c r="BS491" s="3"/>
      <c r="BT491" s="3"/>
      <c r="BU491" s="3"/>
    </row>
    <row r="492" spans="1:73" ht="409.5">
      <c r="A492" s="69" t="s">
        <v>705</v>
      </c>
      <c r="B492" s="70"/>
      <c r="C492" s="70"/>
      <c r="D492" s="71">
        <v>248.77650897226755</v>
      </c>
      <c r="E492" s="73"/>
      <c r="F492" s="103" t="s">
        <v>2295</v>
      </c>
      <c r="G492" s="70"/>
      <c r="H492" s="51" t="s">
        <v>1195</v>
      </c>
      <c r="I492" s="75"/>
      <c r="J492" s="75"/>
      <c r="K492" s="51" t="s">
        <v>1195</v>
      </c>
      <c r="L492" s="78">
        <v>38.284566838783704</v>
      </c>
      <c r="M492" s="79">
        <v>1813.8802490234375</v>
      </c>
      <c r="N492" s="79">
        <v>6206.02685546875</v>
      </c>
      <c r="O492" s="80"/>
      <c r="P492" s="81"/>
      <c r="Q492" s="81"/>
      <c r="R492" s="89"/>
      <c r="S492" s="49">
        <v>1</v>
      </c>
      <c r="T492" s="49">
        <v>1</v>
      </c>
      <c r="U492" s="50">
        <v>0</v>
      </c>
      <c r="V492" s="50">
        <v>0</v>
      </c>
      <c r="W492" s="50">
        <v>0.002</v>
      </c>
      <c r="X492" s="50">
        <v>0.999999</v>
      </c>
      <c r="Y492" s="50">
        <v>0</v>
      </c>
      <c r="Z492" s="50" t="s">
        <v>2322</v>
      </c>
      <c r="AA492" s="76">
        <v>492</v>
      </c>
      <c r="AB492" s="76"/>
      <c r="AC492" s="77"/>
      <c r="AD492" s="83" t="s">
        <v>1824</v>
      </c>
      <c r="AE492" s="85" t="s">
        <v>1695</v>
      </c>
      <c r="AF492" s="83" t="s">
        <v>1195</v>
      </c>
      <c r="AG492" s="83" t="s">
        <v>716</v>
      </c>
      <c r="AH492" s="83"/>
      <c r="AI492" s="83" t="s">
        <v>2307</v>
      </c>
      <c r="AJ492" s="87">
        <v>43489.198483796295</v>
      </c>
      <c r="AK492" s="85" t="s">
        <v>2295</v>
      </c>
      <c r="AL492" s="85" t="s">
        <v>1695</v>
      </c>
      <c r="AM492" s="83">
        <v>315</v>
      </c>
      <c r="AN492" s="83">
        <v>8</v>
      </c>
      <c r="AO492" s="83">
        <v>91</v>
      </c>
      <c r="AP492" s="83"/>
      <c r="AQ492" s="83"/>
      <c r="AR492" s="83"/>
      <c r="AS492" s="83"/>
      <c r="AT492" s="83"/>
      <c r="AU492" s="83"/>
      <c r="AV492" s="83"/>
      <c r="AW492" s="83" t="str">
        <f>REPLACE(INDEX(GroupVertices[Group],MATCH(Vertices[[#This Row],[Vertex]],GroupVertices[Vertex],0)),1,1,"")</f>
        <v>1</v>
      </c>
      <c r="AX492" s="49">
        <v>1</v>
      </c>
      <c r="AY492" s="50">
        <v>3.0303030303030303</v>
      </c>
      <c r="AZ492" s="49">
        <v>2</v>
      </c>
      <c r="BA492" s="50">
        <v>6.0606060606060606</v>
      </c>
      <c r="BB492" s="49">
        <v>0</v>
      </c>
      <c r="BC492" s="50">
        <v>0</v>
      </c>
      <c r="BD492" s="49">
        <v>30</v>
      </c>
      <c r="BE492" s="50">
        <v>90.9090909090909</v>
      </c>
      <c r="BF492" s="49">
        <v>33</v>
      </c>
      <c r="BG492" s="49"/>
      <c r="BH492" s="49"/>
      <c r="BI492" s="49"/>
      <c r="BJ492" s="49"/>
      <c r="BK492" s="49" t="s">
        <v>3494</v>
      </c>
      <c r="BL492" s="49" t="s">
        <v>3494</v>
      </c>
      <c r="BM492" s="112" t="s">
        <v>3979</v>
      </c>
      <c r="BN492" s="112" t="s">
        <v>3979</v>
      </c>
      <c r="BO492" s="112" t="s">
        <v>4453</v>
      </c>
      <c r="BP492" s="112" t="s">
        <v>4453</v>
      </c>
      <c r="BQ492" s="2"/>
      <c r="BR492" s="3"/>
      <c r="BS492" s="3"/>
      <c r="BT492" s="3"/>
      <c r="BU492" s="3"/>
    </row>
    <row r="493" spans="1:73" ht="15">
      <c r="A493" s="69" t="s">
        <v>706</v>
      </c>
      <c r="B493" s="70"/>
      <c r="C493" s="70"/>
      <c r="D493" s="71">
        <v>253.99673735725938</v>
      </c>
      <c r="E493" s="73"/>
      <c r="F493" s="103" t="s">
        <v>2296</v>
      </c>
      <c r="G493" s="70"/>
      <c r="H493" s="74" t="s">
        <v>1196</v>
      </c>
      <c r="I493" s="75"/>
      <c r="J493" s="75"/>
      <c r="K493" s="74" t="s">
        <v>1196</v>
      </c>
      <c r="L493" s="78">
        <v>42.27488837336925</v>
      </c>
      <c r="M493" s="79">
        <v>689.5440063476562</v>
      </c>
      <c r="N493" s="79">
        <v>5723.416015625</v>
      </c>
      <c r="O493" s="80"/>
      <c r="P493" s="81"/>
      <c r="Q493" s="81"/>
      <c r="R493" s="89"/>
      <c r="S493" s="49">
        <v>1</v>
      </c>
      <c r="T493" s="49">
        <v>1</v>
      </c>
      <c r="U493" s="50">
        <v>0</v>
      </c>
      <c r="V493" s="50">
        <v>0</v>
      </c>
      <c r="W493" s="50">
        <v>0.002</v>
      </c>
      <c r="X493" s="50">
        <v>0.999999</v>
      </c>
      <c r="Y493" s="50">
        <v>0</v>
      </c>
      <c r="Z493" s="50" t="s">
        <v>2322</v>
      </c>
      <c r="AA493" s="76">
        <v>493</v>
      </c>
      <c r="AB493" s="76"/>
      <c r="AC493" s="77"/>
      <c r="AD493" s="83" t="s">
        <v>1824</v>
      </c>
      <c r="AE493" s="85" t="s">
        <v>1696</v>
      </c>
      <c r="AF493" s="83" t="s">
        <v>1196</v>
      </c>
      <c r="AG493" s="83" t="s">
        <v>716</v>
      </c>
      <c r="AH493" s="83"/>
      <c r="AI493" s="83" t="s">
        <v>2307</v>
      </c>
      <c r="AJ493" s="87">
        <v>43489.4390625</v>
      </c>
      <c r="AK493" s="85" t="s">
        <v>2296</v>
      </c>
      <c r="AL493" s="85" t="s">
        <v>1696</v>
      </c>
      <c r="AM493" s="83">
        <v>347</v>
      </c>
      <c r="AN493" s="83">
        <v>14</v>
      </c>
      <c r="AO493" s="83">
        <v>76</v>
      </c>
      <c r="AP493" s="83"/>
      <c r="AQ493" s="83"/>
      <c r="AR493" s="83"/>
      <c r="AS493" s="83"/>
      <c r="AT493" s="83"/>
      <c r="AU493" s="83"/>
      <c r="AV493" s="83"/>
      <c r="AW493" s="83" t="str">
        <f>REPLACE(INDEX(GroupVertices[Group],MATCH(Vertices[[#This Row],[Vertex]],GroupVertices[Vertex],0)),1,1,"")</f>
        <v>1</v>
      </c>
      <c r="AX493" s="49">
        <v>0</v>
      </c>
      <c r="AY493" s="50">
        <v>0</v>
      </c>
      <c r="AZ493" s="49">
        <v>0</v>
      </c>
      <c r="BA493" s="50">
        <v>0</v>
      </c>
      <c r="BB493" s="49">
        <v>0</v>
      </c>
      <c r="BC493" s="50">
        <v>0</v>
      </c>
      <c r="BD493" s="49">
        <v>5</v>
      </c>
      <c r="BE493" s="50">
        <v>100</v>
      </c>
      <c r="BF493" s="49">
        <v>5</v>
      </c>
      <c r="BG493" s="49"/>
      <c r="BH493" s="49"/>
      <c r="BI493" s="49"/>
      <c r="BJ493" s="49"/>
      <c r="BK493" s="49"/>
      <c r="BL493" s="49"/>
      <c r="BM493" s="112" t="s">
        <v>3980</v>
      </c>
      <c r="BN493" s="112" t="s">
        <v>3980</v>
      </c>
      <c r="BO493" s="112" t="s">
        <v>4454</v>
      </c>
      <c r="BP493" s="112" t="s">
        <v>4454</v>
      </c>
      <c r="BQ493" s="2"/>
      <c r="BR493" s="3"/>
      <c r="BS493" s="3"/>
      <c r="BT493" s="3"/>
      <c r="BU493" s="3"/>
    </row>
    <row r="494" spans="1:73" ht="409.5">
      <c r="A494" s="69" t="s">
        <v>707</v>
      </c>
      <c r="B494" s="70"/>
      <c r="C494" s="70"/>
      <c r="D494" s="71">
        <v>247.1451876019576</v>
      </c>
      <c r="E494" s="73"/>
      <c r="F494" s="103" t="s">
        <v>2297</v>
      </c>
      <c r="G494" s="70"/>
      <c r="H494" s="51" t="s">
        <v>1197</v>
      </c>
      <c r="I494" s="75"/>
      <c r="J494" s="75"/>
      <c r="K494" s="51" t="s">
        <v>1197</v>
      </c>
      <c r="L494" s="78">
        <v>37.03759135922572</v>
      </c>
      <c r="M494" s="79">
        <v>9684.234375</v>
      </c>
      <c r="N494" s="79">
        <v>6688.63720703125</v>
      </c>
      <c r="O494" s="80"/>
      <c r="P494" s="81"/>
      <c r="Q494" s="81"/>
      <c r="R494" s="89"/>
      <c r="S494" s="49">
        <v>1</v>
      </c>
      <c r="T494" s="49">
        <v>1</v>
      </c>
      <c r="U494" s="50">
        <v>0</v>
      </c>
      <c r="V494" s="50">
        <v>0</v>
      </c>
      <c r="W494" s="50">
        <v>0.002</v>
      </c>
      <c r="X494" s="50">
        <v>0.999999</v>
      </c>
      <c r="Y494" s="50">
        <v>0</v>
      </c>
      <c r="Z494" s="50" t="s">
        <v>2322</v>
      </c>
      <c r="AA494" s="76">
        <v>494</v>
      </c>
      <c r="AB494" s="76"/>
      <c r="AC494" s="77"/>
      <c r="AD494" s="83" t="s">
        <v>1824</v>
      </c>
      <c r="AE494" s="85" t="s">
        <v>1697</v>
      </c>
      <c r="AF494" s="83" t="s">
        <v>1197</v>
      </c>
      <c r="AG494" s="83" t="s">
        <v>716</v>
      </c>
      <c r="AH494" s="83"/>
      <c r="AI494" s="83" t="s">
        <v>2307</v>
      </c>
      <c r="AJ494" s="87">
        <v>43489.631215277775</v>
      </c>
      <c r="AK494" s="85" t="s">
        <v>2297</v>
      </c>
      <c r="AL494" s="85" t="s">
        <v>1697</v>
      </c>
      <c r="AM494" s="83">
        <v>305</v>
      </c>
      <c r="AN494" s="83">
        <v>20</v>
      </c>
      <c r="AO494" s="83">
        <v>94</v>
      </c>
      <c r="AP494" s="83"/>
      <c r="AQ494" s="83"/>
      <c r="AR494" s="83"/>
      <c r="AS494" s="83"/>
      <c r="AT494" s="83"/>
      <c r="AU494" s="83"/>
      <c r="AV494" s="83"/>
      <c r="AW494" s="83" t="str">
        <f>REPLACE(INDEX(GroupVertices[Group],MATCH(Vertices[[#This Row],[Vertex]],GroupVertices[Vertex],0)),1,1,"")</f>
        <v>1</v>
      </c>
      <c r="AX494" s="49">
        <v>1</v>
      </c>
      <c r="AY494" s="50">
        <v>3.4482758620689653</v>
      </c>
      <c r="AZ494" s="49">
        <v>0</v>
      </c>
      <c r="BA494" s="50">
        <v>0</v>
      </c>
      <c r="BB494" s="49">
        <v>0</v>
      </c>
      <c r="BC494" s="50">
        <v>0</v>
      </c>
      <c r="BD494" s="49">
        <v>28</v>
      </c>
      <c r="BE494" s="50">
        <v>96.55172413793103</v>
      </c>
      <c r="BF494" s="49">
        <v>29</v>
      </c>
      <c r="BG494" s="49"/>
      <c r="BH494" s="49"/>
      <c r="BI494" s="49"/>
      <c r="BJ494" s="49"/>
      <c r="BK494" s="49"/>
      <c r="BL494" s="49"/>
      <c r="BM494" s="112" t="s">
        <v>3981</v>
      </c>
      <c r="BN494" s="112" t="s">
        <v>3981</v>
      </c>
      <c r="BO494" s="112" t="s">
        <v>4455</v>
      </c>
      <c r="BP494" s="112" t="s">
        <v>4455</v>
      </c>
      <c r="BQ494" s="2"/>
      <c r="BR494" s="3"/>
      <c r="BS494" s="3"/>
      <c r="BT494" s="3"/>
      <c r="BU494" s="3"/>
    </row>
    <row r="495" spans="1:73" ht="15">
      <c r="A495" s="69" t="s">
        <v>708</v>
      </c>
      <c r="B495" s="70"/>
      <c r="C495" s="70"/>
      <c r="D495" s="71">
        <v>545.3507340946167</v>
      </c>
      <c r="E495" s="73"/>
      <c r="F495" s="103" t="s">
        <v>2298</v>
      </c>
      <c r="G495" s="70"/>
      <c r="H495" s="74" t="s">
        <v>1198</v>
      </c>
      <c r="I495" s="75"/>
      <c r="J495" s="75"/>
      <c r="K495" s="74" t="s">
        <v>1198</v>
      </c>
      <c r="L495" s="78">
        <v>264.9847090224251</v>
      </c>
      <c r="M495" s="79">
        <v>2938.216552734375</v>
      </c>
      <c r="N495" s="79">
        <v>1379.9197998046875</v>
      </c>
      <c r="O495" s="80"/>
      <c r="P495" s="81"/>
      <c r="Q495" s="81"/>
      <c r="R495" s="89"/>
      <c r="S495" s="49">
        <v>1</v>
      </c>
      <c r="T495" s="49">
        <v>1</v>
      </c>
      <c r="U495" s="50">
        <v>0</v>
      </c>
      <c r="V495" s="50">
        <v>0</v>
      </c>
      <c r="W495" s="50">
        <v>0.002</v>
      </c>
      <c r="X495" s="50">
        <v>0.999999</v>
      </c>
      <c r="Y495" s="50">
        <v>0</v>
      </c>
      <c r="Z495" s="50" t="s">
        <v>2322</v>
      </c>
      <c r="AA495" s="76">
        <v>495</v>
      </c>
      <c r="AB495" s="76"/>
      <c r="AC495" s="77"/>
      <c r="AD495" s="83" t="s">
        <v>1824</v>
      </c>
      <c r="AE495" s="85" t="s">
        <v>1698</v>
      </c>
      <c r="AF495" s="83" t="s">
        <v>1198</v>
      </c>
      <c r="AG495" s="83" t="s">
        <v>716</v>
      </c>
      <c r="AH495" s="83"/>
      <c r="AI495" s="83" t="s">
        <v>2307</v>
      </c>
      <c r="AJ495" s="87">
        <v>43489.84001157407</v>
      </c>
      <c r="AK495" s="85" t="s">
        <v>2298</v>
      </c>
      <c r="AL495" s="85" t="s">
        <v>1698</v>
      </c>
      <c r="AM495" s="83">
        <v>2133</v>
      </c>
      <c r="AN495" s="83">
        <v>74</v>
      </c>
      <c r="AO495" s="83">
        <v>358</v>
      </c>
      <c r="AP495" s="83"/>
      <c r="AQ495" s="83"/>
      <c r="AR495" s="83"/>
      <c r="AS495" s="83"/>
      <c r="AT495" s="83"/>
      <c r="AU495" s="83"/>
      <c r="AV495" s="83"/>
      <c r="AW495" s="83" t="str">
        <f>REPLACE(INDEX(GroupVertices[Group],MATCH(Vertices[[#This Row],[Vertex]],GroupVertices[Vertex],0)),1,1,"")</f>
        <v>1</v>
      </c>
      <c r="AX495" s="49">
        <v>0</v>
      </c>
      <c r="AY495" s="50">
        <v>0</v>
      </c>
      <c r="AZ495" s="49">
        <v>0</v>
      </c>
      <c r="BA495" s="50">
        <v>0</v>
      </c>
      <c r="BB495" s="49">
        <v>0</v>
      </c>
      <c r="BC495" s="50">
        <v>0</v>
      </c>
      <c r="BD495" s="49">
        <v>16</v>
      </c>
      <c r="BE495" s="50">
        <v>100</v>
      </c>
      <c r="BF495" s="49">
        <v>16</v>
      </c>
      <c r="BG495" s="49"/>
      <c r="BH495" s="49"/>
      <c r="BI495" s="49"/>
      <c r="BJ495" s="49"/>
      <c r="BK495" s="49"/>
      <c r="BL495" s="49"/>
      <c r="BM495" s="112" t="s">
        <v>3982</v>
      </c>
      <c r="BN495" s="112" t="s">
        <v>3982</v>
      </c>
      <c r="BO495" s="112" t="s">
        <v>4456</v>
      </c>
      <c r="BP495" s="112" t="s">
        <v>4456</v>
      </c>
      <c r="BQ495" s="2"/>
      <c r="BR495" s="3"/>
      <c r="BS495" s="3"/>
      <c r="BT495" s="3"/>
      <c r="BU495" s="3"/>
    </row>
    <row r="496" spans="1:73" ht="15">
      <c r="A496" s="69" t="s">
        <v>709</v>
      </c>
      <c r="B496" s="70"/>
      <c r="C496" s="70"/>
      <c r="D496" s="71">
        <v>842.9037520391518</v>
      </c>
      <c r="E496" s="73"/>
      <c r="F496" s="103" t="s">
        <v>2299</v>
      </c>
      <c r="G496" s="70"/>
      <c r="H496" s="74" t="s">
        <v>1199</v>
      </c>
      <c r="I496" s="75"/>
      <c r="J496" s="75"/>
      <c r="K496" s="74" t="s">
        <v>1199</v>
      </c>
      <c r="L496" s="78">
        <v>492.4330364938013</v>
      </c>
      <c r="M496" s="79">
        <v>4062.552978515625</v>
      </c>
      <c r="N496" s="79">
        <v>897.3087158203125</v>
      </c>
      <c r="O496" s="80"/>
      <c r="P496" s="81"/>
      <c r="Q496" s="81"/>
      <c r="R496" s="89"/>
      <c r="S496" s="49">
        <v>1</v>
      </c>
      <c r="T496" s="49">
        <v>1</v>
      </c>
      <c r="U496" s="50">
        <v>0</v>
      </c>
      <c r="V496" s="50">
        <v>0</v>
      </c>
      <c r="W496" s="50">
        <v>0.002</v>
      </c>
      <c r="X496" s="50">
        <v>0.999999</v>
      </c>
      <c r="Y496" s="50">
        <v>0</v>
      </c>
      <c r="Z496" s="50" t="s">
        <v>2322</v>
      </c>
      <c r="AA496" s="76">
        <v>496</v>
      </c>
      <c r="AB496" s="76"/>
      <c r="AC496" s="77"/>
      <c r="AD496" s="83" t="s">
        <v>1824</v>
      </c>
      <c r="AE496" s="85" t="s">
        <v>1699</v>
      </c>
      <c r="AF496" s="83" t="s">
        <v>1199</v>
      </c>
      <c r="AG496" s="83" t="s">
        <v>716</v>
      </c>
      <c r="AH496" s="83"/>
      <c r="AI496" s="83" t="s">
        <v>2307</v>
      </c>
      <c r="AJ496" s="87">
        <v>43490</v>
      </c>
      <c r="AK496" s="85" t="s">
        <v>2299</v>
      </c>
      <c r="AL496" s="85" t="s">
        <v>1699</v>
      </c>
      <c r="AM496" s="83">
        <v>3957</v>
      </c>
      <c r="AN496" s="83">
        <v>107</v>
      </c>
      <c r="AO496" s="83">
        <v>1148</v>
      </c>
      <c r="AP496" s="83"/>
      <c r="AQ496" s="83"/>
      <c r="AR496" s="83"/>
      <c r="AS496" s="83"/>
      <c r="AT496" s="83"/>
      <c r="AU496" s="83"/>
      <c r="AV496" s="83"/>
      <c r="AW496" s="83" t="str">
        <f>REPLACE(INDEX(GroupVertices[Group],MATCH(Vertices[[#This Row],[Vertex]],GroupVertices[Vertex],0)),1,1,"")</f>
        <v>1</v>
      </c>
      <c r="AX496" s="49">
        <v>0</v>
      </c>
      <c r="AY496" s="50">
        <v>0</v>
      </c>
      <c r="AZ496" s="49">
        <v>0</v>
      </c>
      <c r="BA496" s="50">
        <v>0</v>
      </c>
      <c r="BB496" s="49">
        <v>0</v>
      </c>
      <c r="BC496" s="50">
        <v>0</v>
      </c>
      <c r="BD496" s="49">
        <v>28</v>
      </c>
      <c r="BE496" s="50">
        <v>100</v>
      </c>
      <c r="BF496" s="49">
        <v>28</v>
      </c>
      <c r="BG496" s="49"/>
      <c r="BH496" s="49"/>
      <c r="BI496" s="49"/>
      <c r="BJ496" s="49"/>
      <c r="BK496" s="49"/>
      <c r="BL496" s="49"/>
      <c r="BM496" s="112" t="s">
        <v>3983</v>
      </c>
      <c r="BN496" s="112" t="s">
        <v>3983</v>
      </c>
      <c r="BO496" s="112" t="s">
        <v>4457</v>
      </c>
      <c r="BP496" s="112" t="s">
        <v>4457</v>
      </c>
      <c r="BQ496" s="2"/>
      <c r="BR496" s="3"/>
      <c r="BS496" s="3"/>
      <c r="BT496" s="3"/>
      <c r="BU496" s="3"/>
    </row>
    <row r="497" spans="1:73" ht="15">
      <c r="A497" s="69" t="s">
        <v>710</v>
      </c>
      <c r="B497" s="70"/>
      <c r="C497" s="70"/>
      <c r="D497" s="71">
        <v>219.5758564437194</v>
      </c>
      <c r="E497" s="73"/>
      <c r="F497" s="103" t="s">
        <v>2300</v>
      </c>
      <c r="G497" s="70"/>
      <c r="H497" s="74" t="s">
        <v>1200</v>
      </c>
      <c r="I497" s="75"/>
      <c r="J497" s="75"/>
      <c r="K497" s="74" t="s">
        <v>1200</v>
      </c>
      <c r="L497" s="78">
        <v>15.963705754695802</v>
      </c>
      <c r="M497" s="79">
        <v>2563.43798828125</v>
      </c>
      <c r="N497" s="79">
        <v>9101.69140625</v>
      </c>
      <c r="O497" s="80"/>
      <c r="P497" s="81"/>
      <c r="Q497" s="81"/>
      <c r="R497" s="89"/>
      <c r="S497" s="49">
        <v>1</v>
      </c>
      <c r="T497" s="49">
        <v>1</v>
      </c>
      <c r="U497" s="50">
        <v>0</v>
      </c>
      <c r="V497" s="50">
        <v>0</v>
      </c>
      <c r="W497" s="50">
        <v>0.002</v>
      </c>
      <c r="X497" s="50">
        <v>0.999999</v>
      </c>
      <c r="Y497" s="50">
        <v>0</v>
      </c>
      <c r="Z497" s="50" t="s">
        <v>2322</v>
      </c>
      <c r="AA497" s="76">
        <v>497</v>
      </c>
      <c r="AB497" s="76"/>
      <c r="AC497" s="77"/>
      <c r="AD497" s="83" t="s">
        <v>1824</v>
      </c>
      <c r="AE497" s="85" t="s">
        <v>1700</v>
      </c>
      <c r="AF497" s="83" t="s">
        <v>1200</v>
      </c>
      <c r="AG497" s="83" t="s">
        <v>716</v>
      </c>
      <c r="AH497" s="83"/>
      <c r="AI497" s="83" t="s">
        <v>2307</v>
      </c>
      <c r="AJ497" s="87">
        <v>43490.21239583333</v>
      </c>
      <c r="AK497" s="85" t="s">
        <v>2300</v>
      </c>
      <c r="AL497" s="85" t="s">
        <v>1700</v>
      </c>
      <c r="AM497" s="83">
        <v>136</v>
      </c>
      <c r="AN497" s="83">
        <v>23</v>
      </c>
      <c r="AO497" s="83">
        <v>57</v>
      </c>
      <c r="AP497" s="83"/>
      <c r="AQ497" s="83"/>
      <c r="AR497" s="83"/>
      <c r="AS497" s="83"/>
      <c r="AT497" s="83"/>
      <c r="AU497" s="83"/>
      <c r="AV497" s="83"/>
      <c r="AW497" s="83" t="str">
        <f>REPLACE(INDEX(GroupVertices[Group],MATCH(Vertices[[#This Row],[Vertex]],GroupVertices[Vertex],0)),1,1,"")</f>
        <v>1</v>
      </c>
      <c r="AX497" s="49">
        <v>0</v>
      </c>
      <c r="AY497" s="50">
        <v>0</v>
      </c>
      <c r="AZ497" s="49">
        <v>0</v>
      </c>
      <c r="BA497" s="50">
        <v>0</v>
      </c>
      <c r="BB497" s="49">
        <v>0</v>
      </c>
      <c r="BC497" s="50">
        <v>0</v>
      </c>
      <c r="BD497" s="49">
        <v>23</v>
      </c>
      <c r="BE497" s="50">
        <v>100</v>
      </c>
      <c r="BF497" s="49">
        <v>23</v>
      </c>
      <c r="BG497" s="49"/>
      <c r="BH497" s="49"/>
      <c r="BI497" s="49"/>
      <c r="BJ497" s="49"/>
      <c r="BK497" s="49" t="s">
        <v>3428</v>
      </c>
      <c r="BL497" s="49" t="s">
        <v>3428</v>
      </c>
      <c r="BM497" s="112" t="s">
        <v>3984</v>
      </c>
      <c r="BN497" s="112" t="s">
        <v>3984</v>
      </c>
      <c r="BO497" s="112" t="s">
        <v>4458</v>
      </c>
      <c r="BP497" s="112" t="s">
        <v>4458</v>
      </c>
      <c r="BQ497" s="2"/>
      <c r="BR497" s="3"/>
      <c r="BS497" s="3"/>
      <c r="BT497" s="3"/>
      <c r="BU497" s="3"/>
    </row>
    <row r="498" spans="1:73" ht="15">
      <c r="A498" s="69" t="s">
        <v>711</v>
      </c>
      <c r="B498" s="70"/>
      <c r="C498" s="70"/>
      <c r="D498" s="71">
        <v>242.25122349102773</v>
      </c>
      <c r="E498" s="73"/>
      <c r="F498" s="103" t="s">
        <v>2301</v>
      </c>
      <c r="G498" s="70"/>
      <c r="H498" s="74" t="s">
        <v>1201</v>
      </c>
      <c r="I498" s="75"/>
      <c r="J498" s="75"/>
      <c r="K498" s="74" t="s">
        <v>1201</v>
      </c>
      <c r="L498" s="78">
        <v>33.29666492055177</v>
      </c>
      <c r="M498" s="79">
        <v>8185.11962890625</v>
      </c>
      <c r="N498" s="79">
        <v>7171.248046875</v>
      </c>
      <c r="O498" s="80"/>
      <c r="P498" s="81"/>
      <c r="Q498" s="81"/>
      <c r="R498" s="89"/>
      <c r="S498" s="49">
        <v>1</v>
      </c>
      <c r="T498" s="49">
        <v>1</v>
      </c>
      <c r="U498" s="50">
        <v>0</v>
      </c>
      <c r="V498" s="50">
        <v>0</v>
      </c>
      <c r="W498" s="50">
        <v>0.002</v>
      </c>
      <c r="X498" s="50">
        <v>0.999999</v>
      </c>
      <c r="Y498" s="50">
        <v>0</v>
      </c>
      <c r="Z498" s="50" t="s">
        <v>2322</v>
      </c>
      <c r="AA498" s="76">
        <v>498</v>
      </c>
      <c r="AB498" s="76"/>
      <c r="AC498" s="77"/>
      <c r="AD498" s="83" t="s">
        <v>1824</v>
      </c>
      <c r="AE498" s="85" t="s">
        <v>1701</v>
      </c>
      <c r="AF498" s="83" t="s">
        <v>1201</v>
      </c>
      <c r="AG498" s="83" t="s">
        <v>716</v>
      </c>
      <c r="AH498" s="83"/>
      <c r="AI498" s="83" t="s">
        <v>2307</v>
      </c>
      <c r="AJ498" s="87">
        <v>43490.28125</v>
      </c>
      <c r="AK498" s="85" t="s">
        <v>2301</v>
      </c>
      <c r="AL498" s="85" t="s">
        <v>1701</v>
      </c>
      <c r="AM498" s="83">
        <v>275</v>
      </c>
      <c r="AN498" s="83">
        <v>15</v>
      </c>
      <c r="AO498" s="83">
        <v>134</v>
      </c>
      <c r="AP498" s="83"/>
      <c r="AQ498" s="83"/>
      <c r="AR498" s="83"/>
      <c r="AS498" s="83"/>
      <c r="AT498" s="83"/>
      <c r="AU498" s="83"/>
      <c r="AV498" s="83"/>
      <c r="AW498" s="83" t="str">
        <f>REPLACE(INDEX(GroupVertices[Group],MATCH(Vertices[[#This Row],[Vertex]],GroupVertices[Vertex],0)),1,1,"")</f>
        <v>1</v>
      </c>
      <c r="AX498" s="49">
        <v>0</v>
      </c>
      <c r="AY498" s="50">
        <v>0</v>
      </c>
      <c r="AZ498" s="49">
        <v>1</v>
      </c>
      <c r="BA498" s="50">
        <v>3.225806451612903</v>
      </c>
      <c r="BB498" s="49">
        <v>0</v>
      </c>
      <c r="BC498" s="50">
        <v>0</v>
      </c>
      <c r="BD498" s="49">
        <v>30</v>
      </c>
      <c r="BE498" s="50">
        <v>96.7741935483871</v>
      </c>
      <c r="BF498" s="49">
        <v>31</v>
      </c>
      <c r="BG498" s="49"/>
      <c r="BH498" s="49"/>
      <c r="BI498" s="49"/>
      <c r="BJ498" s="49"/>
      <c r="BK498" s="49"/>
      <c r="BL498" s="49"/>
      <c r="BM498" s="112" t="s">
        <v>3985</v>
      </c>
      <c r="BN498" s="112" t="s">
        <v>3985</v>
      </c>
      <c r="BO498" s="112" t="s">
        <v>4459</v>
      </c>
      <c r="BP498" s="112" t="s">
        <v>4459</v>
      </c>
      <c r="BQ498" s="2"/>
      <c r="BR498" s="3"/>
      <c r="BS498" s="3"/>
      <c r="BT498" s="3"/>
      <c r="BU498" s="3"/>
    </row>
    <row r="499" spans="1:73" ht="409.5">
      <c r="A499" s="69" t="s">
        <v>712</v>
      </c>
      <c r="B499" s="70"/>
      <c r="C499" s="70"/>
      <c r="D499" s="71">
        <v>238.17292006525287</v>
      </c>
      <c r="E499" s="73"/>
      <c r="F499" s="103" t="s">
        <v>2302</v>
      </c>
      <c r="G499" s="70"/>
      <c r="H499" s="51" t="s">
        <v>1202</v>
      </c>
      <c r="I499" s="75"/>
      <c r="J499" s="75"/>
      <c r="K499" s="51" t="s">
        <v>1202</v>
      </c>
      <c r="L499" s="78">
        <v>30.179226221656812</v>
      </c>
      <c r="M499" s="79">
        <v>314.76519775390625</v>
      </c>
      <c r="N499" s="79">
        <v>7171.248046875</v>
      </c>
      <c r="O499" s="80"/>
      <c r="P499" s="81"/>
      <c r="Q499" s="81"/>
      <c r="R499" s="89"/>
      <c r="S499" s="49">
        <v>1</v>
      </c>
      <c r="T499" s="49">
        <v>1</v>
      </c>
      <c r="U499" s="50">
        <v>0</v>
      </c>
      <c r="V499" s="50">
        <v>0</v>
      </c>
      <c r="W499" s="50">
        <v>0.002</v>
      </c>
      <c r="X499" s="50">
        <v>0.999999</v>
      </c>
      <c r="Y499" s="50">
        <v>0</v>
      </c>
      <c r="Z499" s="50" t="s">
        <v>2322</v>
      </c>
      <c r="AA499" s="76">
        <v>499</v>
      </c>
      <c r="AB499" s="76"/>
      <c r="AC499" s="77"/>
      <c r="AD499" s="83" t="s">
        <v>1824</v>
      </c>
      <c r="AE499" s="85" t="s">
        <v>1702</v>
      </c>
      <c r="AF499" s="83" t="s">
        <v>1202</v>
      </c>
      <c r="AG499" s="83" t="s">
        <v>716</v>
      </c>
      <c r="AH499" s="83"/>
      <c r="AI499" s="83" t="s">
        <v>2307</v>
      </c>
      <c r="AJ499" s="87">
        <v>43490.62038194444</v>
      </c>
      <c r="AK499" s="85" t="s">
        <v>2302</v>
      </c>
      <c r="AL499" s="85" t="s">
        <v>1702</v>
      </c>
      <c r="AM499" s="83">
        <v>250</v>
      </c>
      <c r="AN499" s="83">
        <v>33</v>
      </c>
      <c r="AO499" s="83">
        <v>512</v>
      </c>
      <c r="AP499" s="83"/>
      <c r="AQ499" s="83"/>
      <c r="AR499" s="83"/>
      <c r="AS499" s="83"/>
      <c r="AT499" s="83"/>
      <c r="AU499" s="83"/>
      <c r="AV499" s="83"/>
      <c r="AW499" s="83" t="str">
        <f>REPLACE(INDEX(GroupVertices[Group],MATCH(Vertices[[#This Row],[Vertex]],GroupVertices[Vertex],0)),1,1,"")</f>
        <v>1</v>
      </c>
      <c r="AX499" s="49">
        <v>0</v>
      </c>
      <c r="AY499" s="50">
        <v>0</v>
      </c>
      <c r="AZ499" s="49">
        <v>1</v>
      </c>
      <c r="BA499" s="50">
        <v>4</v>
      </c>
      <c r="BB499" s="49">
        <v>0</v>
      </c>
      <c r="BC499" s="50">
        <v>0</v>
      </c>
      <c r="BD499" s="49">
        <v>24</v>
      </c>
      <c r="BE499" s="50">
        <v>96</v>
      </c>
      <c r="BF499" s="49">
        <v>25</v>
      </c>
      <c r="BG499" s="49"/>
      <c r="BH499" s="49"/>
      <c r="BI499" s="49"/>
      <c r="BJ499" s="49"/>
      <c r="BK499" s="49" t="s">
        <v>3389</v>
      </c>
      <c r="BL499" s="49" t="s">
        <v>3389</v>
      </c>
      <c r="BM499" s="112" t="s">
        <v>3986</v>
      </c>
      <c r="BN499" s="112" t="s">
        <v>3986</v>
      </c>
      <c r="BO499" s="112" t="s">
        <v>4460</v>
      </c>
      <c r="BP499" s="112" t="s">
        <v>4460</v>
      </c>
      <c r="BQ499" s="2"/>
      <c r="BR499" s="3"/>
      <c r="BS499" s="3"/>
      <c r="BT499" s="3"/>
      <c r="BU499" s="3"/>
    </row>
    <row r="500" spans="1:73" ht="15">
      <c r="A500" s="69" t="s">
        <v>713</v>
      </c>
      <c r="B500" s="70"/>
      <c r="C500" s="70"/>
      <c r="D500" s="71">
        <v>211.74551386623165</v>
      </c>
      <c r="E500" s="73"/>
      <c r="F500" s="103" t="s">
        <v>2303</v>
      </c>
      <c r="G500" s="70"/>
      <c r="H500" s="74" t="s">
        <v>1203</v>
      </c>
      <c r="I500" s="75"/>
      <c r="J500" s="75"/>
      <c r="K500" s="74" t="s">
        <v>1203</v>
      </c>
      <c r="L500" s="78">
        <v>9.978223452817481</v>
      </c>
      <c r="M500" s="79">
        <v>6311.2255859375</v>
      </c>
      <c r="N500" s="79">
        <v>9584.3017578125</v>
      </c>
      <c r="O500" s="80"/>
      <c r="P500" s="81"/>
      <c r="Q500" s="81"/>
      <c r="R500" s="89"/>
      <c r="S500" s="49">
        <v>1</v>
      </c>
      <c r="T500" s="49">
        <v>1</v>
      </c>
      <c r="U500" s="50">
        <v>0</v>
      </c>
      <c r="V500" s="50">
        <v>0</v>
      </c>
      <c r="W500" s="50">
        <v>0.002</v>
      </c>
      <c r="X500" s="50">
        <v>0.999999</v>
      </c>
      <c r="Y500" s="50">
        <v>0</v>
      </c>
      <c r="Z500" s="50" t="s">
        <v>2322</v>
      </c>
      <c r="AA500" s="76">
        <v>500</v>
      </c>
      <c r="AB500" s="76"/>
      <c r="AC500" s="77"/>
      <c r="AD500" s="83" t="s">
        <v>1824</v>
      </c>
      <c r="AE500" s="85" t="s">
        <v>1703</v>
      </c>
      <c r="AF500" s="83" t="s">
        <v>1203</v>
      </c>
      <c r="AG500" s="83" t="s">
        <v>716</v>
      </c>
      <c r="AH500" s="83"/>
      <c r="AI500" s="83" t="s">
        <v>2307</v>
      </c>
      <c r="AJ500" s="87">
        <v>43490.810324074075</v>
      </c>
      <c r="AK500" s="85" t="s">
        <v>2303</v>
      </c>
      <c r="AL500" s="85" t="s">
        <v>1703</v>
      </c>
      <c r="AM500" s="83">
        <v>88</v>
      </c>
      <c r="AN500" s="83">
        <v>29</v>
      </c>
      <c r="AO500" s="83">
        <v>124</v>
      </c>
      <c r="AP500" s="83"/>
      <c r="AQ500" s="83"/>
      <c r="AR500" s="83"/>
      <c r="AS500" s="83"/>
      <c r="AT500" s="83"/>
      <c r="AU500" s="83"/>
      <c r="AV500" s="83"/>
      <c r="AW500" s="83" t="str">
        <f>REPLACE(INDEX(GroupVertices[Group],MATCH(Vertices[[#This Row],[Vertex]],GroupVertices[Vertex],0)),1,1,"")</f>
        <v>1</v>
      </c>
      <c r="AX500" s="49">
        <v>0</v>
      </c>
      <c r="AY500" s="50">
        <v>0</v>
      </c>
      <c r="AZ500" s="49">
        <v>2</v>
      </c>
      <c r="BA500" s="50">
        <v>7.142857142857143</v>
      </c>
      <c r="BB500" s="49">
        <v>0</v>
      </c>
      <c r="BC500" s="50">
        <v>0</v>
      </c>
      <c r="BD500" s="49">
        <v>26</v>
      </c>
      <c r="BE500" s="50">
        <v>92.85714285714286</v>
      </c>
      <c r="BF500" s="49">
        <v>28</v>
      </c>
      <c r="BG500" s="49"/>
      <c r="BH500" s="49"/>
      <c r="BI500" s="49"/>
      <c r="BJ500" s="49"/>
      <c r="BK500" s="49"/>
      <c r="BL500" s="49"/>
      <c r="BM500" s="112" t="s">
        <v>3987</v>
      </c>
      <c r="BN500" s="112" t="s">
        <v>3987</v>
      </c>
      <c r="BO500" s="112" t="s">
        <v>4461</v>
      </c>
      <c r="BP500" s="112" t="s">
        <v>4461</v>
      </c>
      <c r="BQ500" s="2"/>
      <c r="BR500" s="3"/>
      <c r="BS500" s="3"/>
      <c r="BT500" s="3"/>
      <c r="BU500" s="3"/>
    </row>
    <row r="501" spans="1:73" ht="15">
      <c r="A501" s="69" t="s">
        <v>714</v>
      </c>
      <c r="B501" s="70"/>
      <c r="C501" s="70"/>
      <c r="D501" s="71">
        <v>225.44861337683523</v>
      </c>
      <c r="E501" s="73"/>
      <c r="F501" s="103" t="s">
        <v>2304</v>
      </c>
      <c r="G501" s="70"/>
      <c r="H501" s="74" t="s">
        <v>1204</v>
      </c>
      <c r="I501" s="75"/>
      <c r="J501" s="75"/>
      <c r="K501" s="74" t="s">
        <v>1204</v>
      </c>
      <c r="L501" s="78">
        <v>20.452817481104542</v>
      </c>
      <c r="M501" s="79">
        <v>5936.44677734375</v>
      </c>
      <c r="N501" s="79">
        <v>8619.080078125</v>
      </c>
      <c r="O501" s="80"/>
      <c r="P501" s="81"/>
      <c r="Q501" s="81"/>
      <c r="R501" s="89"/>
      <c r="S501" s="49">
        <v>1</v>
      </c>
      <c r="T501" s="49">
        <v>1</v>
      </c>
      <c r="U501" s="50">
        <v>0</v>
      </c>
      <c r="V501" s="50">
        <v>0</v>
      </c>
      <c r="W501" s="50">
        <v>0.002</v>
      </c>
      <c r="X501" s="50">
        <v>0.999999</v>
      </c>
      <c r="Y501" s="50">
        <v>0</v>
      </c>
      <c r="Z501" s="50" t="s">
        <v>2322</v>
      </c>
      <c r="AA501" s="76">
        <v>501</v>
      </c>
      <c r="AB501" s="76"/>
      <c r="AC501" s="77"/>
      <c r="AD501" s="83" t="s">
        <v>1824</v>
      </c>
      <c r="AE501" s="85" t="s">
        <v>1704</v>
      </c>
      <c r="AF501" s="83" t="s">
        <v>1204</v>
      </c>
      <c r="AG501" s="83" t="s">
        <v>716</v>
      </c>
      <c r="AH501" s="83"/>
      <c r="AI501" s="83" t="s">
        <v>2307</v>
      </c>
      <c r="AJ501" s="87">
        <v>43490.94105324074</v>
      </c>
      <c r="AK501" s="85" t="s">
        <v>2304</v>
      </c>
      <c r="AL501" s="85" t="s">
        <v>1704</v>
      </c>
      <c r="AM501" s="83">
        <v>172</v>
      </c>
      <c r="AN501" s="83">
        <v>4</v>
      </c>
      <c r="AO501" s="83">
        <v>22</v>
      </c>
      <c r="AP501" s="83"/>
      <c r="AQ501" s="83"/>
      <c r="AR501" s="83"/>
      <c r="AS501" s="83"/>
      <c r="AT501" s="83"/>
      <c r="AU501" s="83"/>
      <c r="AV501" s="83"/>
      <c r="AW501" s="83" t="str">
        <f>REPLACE(INDEX(GroupVertices[Group],MATCH(Vertices[[#This Row],[Vertex]],GroupVertices[Vertex],0)),1,1,"")</f>
        <v>1</v>
      </c>
      <c r="AX501" s="49">
        <v>0</v>
      </c>
      <c r="AY501" s="50">
        <v>0</v>
      </c>
      <c r="AZ501" s="49">
        <v>0</v>
      </c>
      <c r="BA501" s="50">
        <v>0</v>
      </c>
      <c r="BB501" s="49">
        <v>0</v>
      </c>
      <c r="BC501" s="50">
        <v>0</v>
      </c>
      <c r="BD501" s="49">
        <v>12</v>
      </c>
      <c r="BE501" s="50">
        <v>100</v>
      </c>
      <c r="BF501" s="49">
        <v>12</v>
      </c>
      <c r="BG501" s="49"/>
      <c r="BH501" s="49"/>
      <c r="BI501" s="49"/>
      <c r="BJ501" s="49"/>
      <c r="BK501" s="49"/>
      <c r="BL501" s="49"/>
      <c r="BM501" s="112" t="s">
        <v>3988</v>
      </c>
      <c r="BN501" s="112" t="s">
        <v>3988</v>
      </c>
      <c r="BO501" s="112" t="s">
        <v>4462</v>
      </c>
      <c r="BP501" s="112" t="s">
        <v>4462</v>
      </c>
      <c r="BQ501" s="2"/>
      <c r="BR501" s="3"/>
      <c r="BS501" s="3"/>
      <c r="BT501" s="3"/>
      <c r="BU501" s="3"/>
    </row>
    <row r="502" spans="1:73" ht="15">
      <c r="A502" s="90" t="s">
        <v>715</v>
      </c>
      <c r="B502" s="91"/>
      <c r="C502" s="91"/>
      <c r="D502" s="92">
        <v>253.99673735725938</v>
      </c>
      <c r="E502" s="93"/>
      <c r="F502" s="104" t="s">
        <v>2305</v>
      </c>
      <c r="G502" s="91"/>
      <c r="H502" s="94" t="s">
        <v>1205</v>
      </c>
      <c r="I502" s="95"/>
      <c r="J502" s="95"/>
      <c r="K502" s="94" t="s">
        <v>1205</v>
      </c>
      <c r="L502" s="96">
        <v>42.27488837336925</v>
      </c>
      <c r="M502" s="97">
        <v>314.76519775390625</v>
      </c>
      <c r="N502" s="97">
        <v>5723.416015625</v>
      </c>
      <c r="O502" s="98"/>
      <c r="P502" s="99"/>
      <c r="Q502" s="99"/>
      <c r="R502" s="100"/>
      <c r="S502" s="49">
        <v>1</v>
      </c>
      <c r="T502" s="49">
        <v>1</v>
      </c>
      <c r="U502" s="50">
        <v>0</v>
      </c>
      <c r="V502" s="50">
        <v>0</v>
      </c>
      <c r="W502" s="50">
        <v>0.002</v>
      </c>
      <c r="X502" s="50">
        <v>0.999999</v>
      </c>
      <c r="Y502" s="50">
        <v>0</v>
      </c>
      <c r="Z502" s="50" t="s">
        <v>2322</v>
      </c>
      <c r="AA502" s="101">
        <v>502</v>
      </c>
      <c r="AB502" s="101"/>
      <c r="AC502" s="102"/>
      <c r="AD502" s="83" t="s">
        <v>1824</v>
      </c>
      <c r="AE502" s="85" t="s">
        <v>1705</v>
      </c>
      <c r="AF502" s="83" t="s">
        <v>1205</v>
      </c>
      <c r="AG502" s="83" t="s">
        <v>716</v>
      </c>
      <c r="AH502" s="83"/>
      <c r="AI502" s="83" t="s">
        <v>2307</v>
      </c>
      <c r="AJ502" s="87">
        <v>43491.22917824074</v>
      </c>
      <c r="AK502" s="85" t="s">
        <v>2305</v>
      </c>
      <c r="AL502" s="85" t="s">
        <v>1705</v>
      </c>
      <c r="AM502" s="83">
        <v>347</v>
      </c>
      <c r="AN502" s="83">
        <v>10</v>
      </c>
      <c r="AO502" s="83">
        <v>155</v>
      </c>
      <c r="AP502" s="83"/>
      <c r="AQ502" s="83"/>
      <c r="AR502" s="83"/>
      <c r="AS502" s="83"/>
      <c r="AT502" s="83"/>
      <c r="AU502" s="83"/>
      <c r="AV502" s="83"/>
      <c r="AW502" s="83" t="str">
        <f>REPLACE(INDEX(GroupVertices[Group],MATCH(Vertices[[#This Row],[Vertex]],GroupVertices[Vertex],0)),1,1,"")</f>
        <v>1</v>
      </c>
      <c r="AX502" s="49">
        <v>0</v>
      </c>
      <c r="AY502" s="50">
        <v>0</v>
      </c>
      <c r="AZ502" s="49">
        <v>1</v>
      </c>
      <c r="BA502" s="50">
        <v>6.666666666666667</v>
      </c>
      <c r="BB502" s="49">
        <v>0</v>
      </c>
      <c r="BC502" s="50">
        <v>0</v>
      </c>
      <c r="BD502" s="49">
        <v>14</v>
      </c>
      <c r="BE502" s="50">
        <v>93.33333333333333</v>
      </c>
      <c r="BF502" s="49">
        <v>15</v>
      </c>
      <c r="BG502" s="49"/>
      <c r="BH502" s="49"/>
      <c r="BI502" s="49"/>
      <c r="BJ502" s="49"/>
      <c r="BK502" s="49"/>
      <c r="BL502" s="49"/>
      <c r="BM502" s="112" t="s">
        <v>3989</v>
      </c>
      <c r="BN502" s="112" t="s">
        <v>3989</v>
      </c>
      <c r="BO502" s="112" t="s">
        <v>4463</v>
      </c>
      <c r="BP502" s="112" t="s">
        <v>4463</v>
      </c>
      <c r="BQ502" s="2"/>
      <c r="BR502" s="3"/>
      <c r="BS502" s="3"/>
      <c r="BT502" s="3"/>
      <c r="BU5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2"/>
    <dataValidation allowBlank="1" errorTitle="Invalid Vertex Visibility" error="You have entered an unrecognized vertex visibility.  Try selecting from the drop-down list instead." sqref="BQ3"/>
    <dataValidation allowBlank="1" showErrorMessage="1" sqref="BQ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2"/>
    <dataValidation allowBlank="1" showInputMessage="1" promptTitle="Vertex Tooltip" prompt="Enter optional text that will pop up when the mouse is hovered over the vertex." errorTitle="Invalid Vertex Image Key" sqref="K3:K5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2"/>
    <dataValidation allowBlank="1" showInputMessage="1" promptTitle="Vertex Label Fill Color" prompt="To select an optional fill color for the Label shape, right-click and select Select Color on the right-click menu." sqref="I3:I502"/>
    <dataValidation allowBlank="1" showInputMessage="1" promptTitle="Vertex Image File" prompt="Enter the path to an image file.  Hover over the column header for examples." errorTitle="Invalid Vertex Image Key" sqref="F3:F502"/>
    <dataValidation allowBlank="1" showInputMessage="1" promptTitle="Vertex Color" prompt="To select an optional vertex color, right-click and select Select Color on the right-click menu." sqref="B3:B502"/>
    <dataValidation allowBlank="1" showInputMessage="1" promptTitle="Vertex Opacity" prompt="Enter an optional vertex opacity between 0 (transparent) and 100 (opaque)." errorTitle="Invalid Vertex Opacity" error="The optional vertex opacity must be a whole number between 0 and 10." sqref="E3:E502"/>
    <dataValidation type="list" allowBlank="1" showInputMessage="1" showErrorMessage="1" promptTitle="Vertex Shape" prompt="Select an optional vertex shape." errorTitle="Invalid Vertex Shape" error="You have entered an invalid vertex shape.  Try selecting from the drop-down list instead." sqref="C3:C5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2">
      <formula1>ValidVertexLabelPositions</formula1>
    </dataValidation>
    <dataValidation allowBlank="1" showInputMessage="1" showErrorMessage="1" promptTitle="Vertex Name" prompt="Enter the name of the vertex." sqref="A3:A502"/>
  </dataValidations>
  <hyperlinks>
    <hyperlink ref="AE3" r:id="rId1" display="https://www.facebook.com/7297163299_10156011958743300"/>
    <hyperlink ref="AE4" r:id="rId2" display="https://www.facebook.com/7297163299_10155406896346479"/>
    <hyperlink ref="AE5" r:id="rId3" display="https://www.facebook.com/7297163299_10156019499528300"/>
    <hyperlink ref="AE6" r:id="rId4" display="https://www.facebook.com/7297163299_10156020278798300"/>
    <hyperlink ref="AE7" r:id="rId5" display="https://www.facebook.com/7297163299_10155414842041479"/>
    <hyperlink ref="AE8" r:id="rId6" display="https://www.facebook.com/7297163299_10156022565683300"/>
    <hyperlink ref="AE9" r:id="rId7" display="https://www.facebook.com/7297163299_10156023153328300"/>
    <hyperlink ref="AE10" r:id="rId8" display="https://www.facebook.com/7297163299_10156025845423300"/>
    <hyperlink ref="AE11" r:id="rId9" display="https://www.facebook.com/7297163299_10156027817133300"/>
    <hyperlink ref="AE12" r:id="rId10" display="https://www.facebook.com/7297163299_10156029211493300"/>
    <hyperlink ref="AE13" r:id="rId11" display="https://www.facebook.com/7297163299_10156030491128300"/>
    <hyperlink ref="AE14" r:id="rId12" display="https://www.facebook.com/7297163299_10156030494478300"/>
    <hyperlink ref="AE15" r:id="rId13" display="https://www.facebook.com/7297163299_10156030453288300"/>
    <hyperlink ref="AE16" r:id="rId14" display="https://www.facebook.com/7297163299_10155422449706479"/>
    <hyperlink ref="AE17" r:id="rId15" display="https://www.facebook.com/7297163299_10156036494868300"/>
    <hyperlink ref="AE18" r:id="rId16" display="https://www.facebook.com/7297163299_10156036955098300"/>
    <hyperlink ref="AE19" r:id="rId17" display="https://www.facebook.com/7297163299_10156038042433300"/>
    <hyperlink ref="AE20" r:id="rId18" display="https://www.facebook.com/7297163299_10156039190918300"/>
    <hyperlink ref="AE21" r:id="rId19" display="https://www.facebook.com/7297163299_10156039704243300"/>
    <hyperlink ref="AE22" r:id="rId20" display="https://www.facebook.com/7297163299_10156040131738300"/>
    <hyperlink ref="AE23" r:id="rId21" display="https://www.facebook.com/7297163299_10156040744973300"/>
    <hyperlink ref="AE24" r:id="rId22" display="https://www.facebook.com/7297163299_10156040844283300"/>
    <hyperlink ref="AE25" r:id="rId23" display="https://www.facebook.com/7297163299_10156042391558300"/>
    <hyperlink ref="AE26" r:id="rId24" display="https://www.facebook.com/7297163299_10156042567098300"/>
    <hyperlink ref="AE27" r:id="rId25" display="https://www.facebook.com/7297163299_10156043184873300"/>
    <hyperlink ref="AE28" r:id="rId26" display="https://www.facebook.com/7297163299_10156043476123300"/>
    <hyperlink ref="AE29" r:id="rId27" display="https://www.facebook.com/7297163299_10156045331228300"/>
    <hyperlink ref="AE30" r:id="rId28" display="https://www.facebook.com/7297163299_10155438087441479"/>
    <hyperlink ref="AE31" r:id="rId29" display="https://www.facebook.com/7297163299_1982341258467632"/>
    <hyperlink ref="AE32" r:id="rId30" display="https://www.facebook.com/7297163299_10156736299684684"/>
    <hyperlink ref="AE33" r:id="rId31" display="https://www.facebook.com/7297163299_10156055521698300"/>
    <hyperlink ref="AE34" r:id="rId32" display="https://www.facebook.com/7297163299_10156056312903300"/>
    <hyperlink ref="AE35" r:id="rId33" display="https://www.facebook.com/7297163299_10156234174109961"/>
    <hyperlink ref="AE36" r:id="rId34" display="https://www.facebook.com/7297163299_10156059666333300"/>
    <hyperlink ref="AE37" r:id="rId35" display="https://www.facebook.com/7297163299_10156060055828300"/>
    <hyperlink ref="AE38" r:id="rId36" display="https://www.facebook.com/7297163299_10156060257928300"/>
    <hyperlink ref="AE39" r:id="rId37" display="https://www.facebook.com/7297163299_10156056338873300"/>
    <hyperlink ref="AE40" r:id="rId38" display="https://www.facebook.com/7297163299_10156746349649684"/>
    <hyperlink ref="AE41" r:id="rId39" display="https://www.facebook.com/7297163299_10156063454678300"/>
    <hyperlink ref="AE42" r:id="rId40" display="https://www.facebook.com/7297163299_10156071194193300"/>
    <hyperlink ref="AE43" r:id="rId41" display="https://www.facebook.com/7297163299_10156753873534684"/>
    <hyperlink ref="AE44" r:id="rId42" display="https://www.facebook.com/7297163299_10156075784878300"/>
    <hyperlink ref="AE45" r:id="rId43" display="https://www.facebook.com/7297163299_10156952891677971"/>
    <hyperlink ref="AE46" r:id="rId44" display="https://www.facebook.com/7297163299_10156080512928300"/>
    <hyperlink ref="AE47" r:id="rId45" display="https://www.facebook.com/7297163299_10156084893308300"/>
    <hyperlink ref="AE48" r:id="rId46" display="https://www.facebook.com/7297163299_10156087506243300"/>
    <hyperlink ref="AE49" r:id="rId47" display="https://www.facebook.com/7297163299_10156773598639684"/>
    <hyperlink ref="AE50" r:id="rId48" display="https://www.facebook.com/7297163299_10156094505413300"/>
    <hyperlink ref="AE51" r:id="rId49" display="https://www.facebook.com/7297163299_10156097290238300"/>
    <hyperlink ref="AE52" r:id="rId50" display="https://www.facebook.com/7297163299_10156104714563300"/>
    <hyperlink ref="AE53" r:id="rId51" display="https://www.facebook.com/7297163299_10156110563158300"/>
    <hyperlink ref="AE54" r:id="rId52" display="https://www.facebook.com/7297163299_10156121607808300"/>
    <hyperlink ref="AE55" r:id="rId53" display="https://www.facebook.com/7297163299_10156122067213300"/>
    <hyperlink ref="AE56" r:id="rId54" display="https://www.facebook.com/7297163299_10156127564068300"/>
    <hyperlink ref="AE57" r:id="rId55" display="https://www.facebook.com/7297163299_10156128653598300"/>
    <hyperlink ref="AE58" r:id="rId56" display="https://www.facebook.com/7297163299_10155510960356479"/>
    <hyperlink ref="AE59" r:id="rId57" display="https://www.facebook.com/7297163299_10156138777218300"/>
    <hyperlink ref="AE60" r:id="rId58" display="https://www.facebook.com/7297163299_10156140706898300"/>
    <hyperlink ref="AE61" r:id="rId59" display="https://www.facebook.com/7297163299_10153324941803300"/>
    <hyperlink ref="AE62" r:id="rId60" display="https://www.facebook.com/7297163299_10156142361363300"/>
    <hyperlink ref="AE63" r:id="rId61" display="https://www.facebook.com/7297163299_10156143391438300"/>
    <hyperlink ref="AE64" r:id="rId62" display="https://www.facebook.com/7297163299_10156145906543300"/>
    <hyperlink ref="AE65" r:id="rId63" display="https://www.facebook.com/7297163299_10156147321278300"/>
    <hyperlink ref="AE66" r:id="rId64" display="https://www.facebook.com/7297163299_10156145650353300"/>
    <hyperlink ref="AE67" r:id="rId65" display="https://www.facebook.com/7297163299_10156147893743300"/>
    <hyperlink ref="AE68" r:id="rId66" display="https://www.facebook.com/7297163299_2138615783127995"/>
    <hyperlink ref="AE69" r:id="rId67" display="https://www.facebook.com/7297163299_10154916755399229"/>
    <hyperlink ref="AE70" r:id="rId68" display="https://www.facebook.com/7297163299_10156157140078300"/>
    <hyperlink ref="AE71" r:id="rId69" display="https://www.facebook.com/7297163299_2168306216759351"/>
    <hyperlink ref="AE72" r:id="rId70" display="https://www.facebook.com/7297163299_1801350959971819"/>
    <hyperlink ref="AE73" r:id="rId71" display="https://www.facebook.com/7297163299_10156851739884684"/>
    <hyperlink ref="AE74" r:id="rId72" display="https://www.facebook.com/7297163299_10156164381278300"/>
    <hyperlink ref="AE75" r:id="rId73" display="https://www.facebook.com/7297163299_10154924081004229"/>
    <hyperlink ref="AE76" r:id="rId74" display="https://www.facebook.com/7297163299_10156165423183300"/>
    <hyperlink ref="AE77" r:id="rId75" display="https://www.facebook.com/7297163299_10156604762594116"/>
    <hyperlink ref="AE78" r:id="rId76" display="https://www.facebook.com/7297163299_1355000034637295"/>
    <hyperlink ref="AE79" r:id="rId77" display="https://www.facebook.com/7297163299_10156180133448300"/>
    <hyperlink ref="AE80" r:id="rId78" display="https://www.facebook.com/7297163299_933669056833761"/>
    <hyperlink ref="AE81" r:id="rId79" display="https://www.facebook.com/7297163299_527454234368304"/>
    <hyperlink ref="AE82" r:id="rId80" display="https://www.facebook.com/7297163299_289671825157047"/>
    <hyperlink ref="AE83" r:id="rId81" display="https://www.facebook.com/7297163299_2003046259748162"/>
    <hyperlink ref="AE84" r:id="rId82" display="https://www.facebook.com/7297163299_234278570584840"/>
    <hyperlink ref="AE85" r:id="rId83" display="https://www.facebook.com/7297163299_10156191496143300"/>
    <hyperlink ref="AE86" r:id="rId84" display="https://www.facebook.com/7297163299_10156192564203300"/>
    <hyperlink ref="AE87" r:id="rId85" display="https://www.facebook.com/7297163299_968169753391363"/>
    <hyperlink ref="AE88" r:id="rId86" display="https://www.facebook.com/7297163299_10156194770943300"/>
    <hyperlink ref="AE89" r:id="rId87" display="https://www.facebook.com/7297163299_464697284033553"/>
    <hyperlink ref="AE90" r:id="rId88" display="https://www.facebook.com/7297163299_289965964926062"/>
    <hyperlink ref="AE91" r:id="rId89" display="https://www.facebook.com/7297163299_1101874693305115"/>
    <hyperlink ref="AE92" r:id="rId90" display="https://www.facebook.com/7297163299_313334319456721"/>
    <hyperlink ref="AE93" r:id="rId91" display="https://www.facebook.com/7297163299_2124738451111150"/>
    <hyperlink ref="AE94" r:id="rId92" display="https://www.facebook.com/7297163299_10156208465373300"/>
    <hyperlink ref="AE95" r:id="rId93" display="https://www.facebook.com/7297163299_562484804208503"/>
    <hyperlink ref="AE96" r:id="rId94" display="https://www.facebook.com/7297163299_10156209599913300"/>
    <hyperlink ref="AE97" r:id="rId95" display="https://www.facebook.com/7297163299_293463064716868"/>
    <hyperlink ref="AE98" r:id="rId96" display="https://www.facebook.com/7297163299_705745849793295"/>
    <hyperlink ref="AE99" r:id="rId97" display="https://www.facebook.com/7297163299_1767896513327196"/>
    <hyperlink ref="AE100" r:id="rId98" display="https://www.facebook.com/7297163299_10156214512898300"/>
    <hyperlink ref="AE101" r:id="rId99" display="https://www.facebook.com/7297163299_330252791079493"/>
    <hyperlink ref="AE102" r:id="rId100" display="https://www.facebook.com/7297163299_543555346073341"/>
    <hyperlink ref="AE103" r:id="rId101" display="https://www.facebook.com/7297163299_1708238905965804"/>
    <hyperlink ref="AE104" r:id="rId102" display="https://www.facebook.com/7297163299_503381336793313"/>
    <hyperlink ref="AE105" r:id="rId103" display="https://www.facebook.com/7297163299_1271602066314051"/>
    <hyperlink ref="AE106" r:id="rId104" display="https://www.facebook.com/7297163299_226654348201618"/>
    <hyperlink ref="AE107" r:id="rId105" display="https://www.facebook.com/7297163299_252767565394735"/>
    <hyperlink ref="AE108" r:id="rId106" display="https://www.facebook.com/7297163299_10155595843171479"/>
    <hyperlink ref="AE109" r:id="rId107" display="https://www.facebook.com/7297163299_489306248218507"/>
    <hyperlink ref="AE110" r:id="rId108" display="https://www.facebook.com/7297163299_1149213061893912"/>
    <hyperlink ref="AE111" r:id="rId109" display="https://www.facebook.com/7297163299_10156230127893300"/>
    <hyperlink ref="AE112" r:id="rId110" display="https://www.facebook.com/7297163299_10156230543523300"/>
    <hyperlink ref="AE113" r:id="rId111" display="https://www.facebook.com/7297163299_457257288101879"/>
    <hyperlink ref="AE114" r:id="rId112" display="https://www.facebook.com/7297163299_10156241279358300"/>
    <hyperlink ref="AE115" r:id="rId113" display="https://www.facebook.com/7297163299_10156241922858300"/>
    <hyperlink ref="AE116" r:id="rId114" display="https://www.facebook.com/7297163299_1887413661567284"/>
    <hyperlink ref="AE117" r:id="rId115" display="https://www.facebook.com/7297163299_1580202728751852"/>
    <hyperlink ref="AE118" r:id="rId116" display="https://www.facebook.com/7297163299_10156246726863300"/>
    <hyperlink ref="AE119" r:id="rId117" display="https://www.facebook.com/7297163299_1134308513390648"/>
    <hyperlink ref="AE120" r:id="rId118" display="https://www.facebook.com/7297163299_683190015396193"/>
    <hyperlink ref="AE121" r:id="rId119" display="https://www.facebook.com/7297163299_10156248409903300"/>
    <hyperlink ref="AE122" r:id="rId120" display="https://www.facebook.com/7297163299_2145376305682933"/>
    <hyperlink ref="AE123" r:id="rId121" display="https://www.facebook.com/7297163299_10156250201493300"/>
    <hyperlink ref="AE124" r:id="rId122" display="https://www.facebook.com/7297163299_1888330748142242"/>
    <hyperlink ref="AE125" r:id="rId123" display="https://www.facebook.com/7297163299_283315672393181"/>
    <hyperlink ref="AE126" r:id="rId124" display="https://www.facebook.com/7297163299_10156254165993300"/>
    <hyperlink ref="AE127" r:id="rId125" display="https://www.facebook.com/7297163299_709245539418579"/>
    <hyperlink ref="AE128" r:id="rId126" display="https://www.facebook.com/7297163299_144876049791180"/>
    <hyperlink ref="AE129" r:id="rId127" display="https://www.facebook.com/7297163299_342766479797627"/>
    <hyperlink ref="AE130" r:id="rId128" display="https://www.facebook.com/7297163299_1946150085432848"/>
    <hyperlink ref="AE131" r:id="rId129" display="https://www.facebook.com/7297163299_10156258393843300"/>
    <hyperlink ref="AE132" r:id="rId130" display="https://www.facebook.com/7297163299_10156258948088300"/>
    <hyperlink ref="AE133" r:id="rId131" display="https://www.facebook.com/7297163299_10156260068673300"/>
    <hyperlink ref="AE134" r:id="rId132" display="https://www.facebook.com/7297163299_1854202217966785"/>
    <hyperlink ref="AE135" r:id="rId133" display="https://www.facebook.com/7297163299_1227897034027619"/>
    <hyperlink ref="AE136" r:id="rId134" display="https://www.facebook.com/7297163299_10156261949993300"/>
    <hyperlink ref="AE137" r:id="rId135" display="https://www.facebook.com/7297163299_1058195481027435"/>
    <hyperlink ref="AE138" r:id="rId136" display="https://www.facebook.com/7297163299_2102113406467934"/>
    <hyperlink ref="AE139" r:id="rId137" display="https://www.facebook.com/7297163299_478297616022339"/>
    <hyperlink ref="AE140" r:id="rId138" display="https://www.facebook.com/7297163299_2217884448469200"/>
    <hyperlink ref="AE141" r:id="rId139" display="https://www.facebook.com/7297163299_341660473237385"/>
    <hyperlink ref="AE142" r:id="rId140" display="https://www.facebook.com/7297163299_1883726958369620"/>
    <hyperlink ref="AE143" r:id="rId141" display="https://www.facebook.com/7297163299_340512116694673"/>
    <hyperlink ref="AE144" r:id="rId142" display="https://www.facebook.com/7297163299_971114993081516"/>
    <hyperlink ref="AE145" r:id="rId143" display="https://www.facebook.com/7297163299_110393343178135"/>
    <hyperlink ref="AE146" r:id="rId144" display="https://www.facebook.com/7297163299_10156272853213300"/>
    <hyperlink ref="AE147" r:id="rId145" display="https://www.facebook.com/7297163299_10156273479423300"/>
    <hyperlink ref="AE148" r:id="rId146" display="https://www.facebook.com/7297163299_10156275208913300"/>
    <hyperlink ref="AE149" r:id="rId147" display="https://www.facebook.com/7297163299_10156275439398300"/>
    <hyperlink ref="AE150" r:id="rId148" display="https://www.facebook.com/7297163299_1000875343448317"/>
    <hyperlink ref="AE151" r:id="rId149" display="https://www.facebook.com/7297163299_10156276020288300"/>
    <hyperlink ref="AE152" r:id="rId150" display="https://www.facebook.com/7297163299_10156277957383300"/>
    <hyperlink ref="AE153" r:id="rId151" display="https://www.facebook.com/7297163299_341899493222602"/>
    <hyperlink ref="AE154" r:id="rId152" display="https://www.facebook.com/7297163299_241185289905025"/>
    <hyperlink ref="AE155" r:id="rId153" display="https://www.facebook.com/7297163299_10156281532788300"/>
    <hyperlink ref="AE156" r:id="rId154" display="https://www.facebook.com/7297163299_279042282947561"/>
    <hyperlink ref="AE157" r:id="rId155" display="https://www.facebook.com/7297163299_284637318819266"/>
    <hyperlink ref="AE158" r:id="rId156" display="https://www.facebook.com/7297163299_10156287346638300"/>
    <hyperlink ref="AE159" r:id="rId157" display="https://www.facebook.com/7297163299_921502434714796"/>
    <hyperlink ref="AE160" r:id="rId158" display="https://www.facebook.com/7297163299_10156289752753300"/>
    <hyperlink ref="AE161" r:id="rId159" display="https://www.facebook.com/7297163299_1970839192974928"/>
    <hyperlink ref="AE162" r:id="rId160" display="https://www.facebook.com/7297163299_10156291147988300"/>
    <hyperlink ref="AE163" r:id="rId161" display="https://www.facebook.com/7297163299_10156291159573300"/>
    <hyperlink ref="AE164" r:id="rId162" display="https://www.facebook.com/7297163299_10156293157303300"/>
    <hyperlink ref="AE165" r:id="rId163" display="https://www.facebook.com/7297163299_10156294472408300"/>
    <hyperlink ref="AE166" r:id="rId164" display="https://www.facebook.com/7297163299_158319115112525"/>
    <hyperlink ref="AE167" r:id="rId165" display="https://www.facebook.com/7297163299_477658122754245"/>
    <hyperlink ref="AE168" r:id="rId166" display="https://www.facebook.com/7297163299_279493229574611"/>
    <hyperlink ref="AE169" r:id="rId167" display="https://www.facebook.com/7297163299_922949064570133"/>
    <hyperlink ref="AE170" r:id="rId168" display="https://www.facebook.com/7297163299_2154206534831764"/>
    <hyperlink ref="AE171" r:id="rId169" display="https://www.facebook.com/7297163299_1618199068284005"/>
    <hyperlink ref="AE172" r:id="rId170" display="https://www.facebook.com/7297163299_309995159597714"/>
    <hyperlink ref="AE173" r:id="rId171" display="https://www.facebook.com/7297163299_10156306516773300"/>
    <hyperlink ref="AE174" r:id="rId172" display="https://www.facebook.com/7297163299_2043800622617401"/>
    <hyperlink ref="AE175" r:id="rId173" display="https://www.facebook.com/7297163299_513130312492786"/>
    <hyperlink ref="AE176" r:id="rId174" display="https://www.facebook.com/7297163299_10156311722433515"/>
    <hyperlink ref="AE177" r:id="rId175" display="https://www.facebook.com/7297163299_275245026454150"/>
    <hyperlink ref="AE178" r:id="rId176" display="https://www.facebook.com/7297163299_1143953409105993"/>
    <hyperlink ref="AE179" r:id="rId177" display="https://www.facebook.com/7297163299_323799381753711"/>
    <hyperlink ref="AE180" r:id="rId178" display="https://www.facebook.com/7297163299_2063019197112361"/>
    <hyperlink ref="AE181" r:id="rId179" display="https://www.facebook.com/7297163299_315327405944784"/>
    <hyperlink ref="AE182" r:id="rId180" display="https://www.facebook.com/7297163299_611237219279288"/>
    <hyperlink ref="AE183" r:id="rId181" display="https://www.facebook.com/7297163299_10156322361908300"/>
    <hyperlink ref="AE184" r:id="rId182" display="https://www.facebook.com/7297163299_252835022245532"/>
    <hyperlink ref="AE185" r:id="rId183" display="https://www.facebook.com/7297163299_254341401921486"/>
    <hyperlink ref="AE186" r:id="rId184" display="https://www.facebook.com/7297163299_2085695721648007"/>
    <hyperlink ref="AE187" r:id="rId185" display="https://www.facebook.com/7297163299_10156325260118300"/>
    <hyperlink ref="AE188" r:id="rId186" display="https://www.facebook.com/7297163299_1239263816226445"/>
    <hyperlink ref="AE189" r:id="rId187" display="https://www.facebook.com/7297163299_729015110789920"/>
    <hyperlink ref="AE190" r:id="rId188" display="https://www.facebook.com/7297163299_10156330848293300"/>
    <hyperlink ref="AE191" r:id="rId189" display="https://www.facebook.com/7297163299_10156328719823300"/>
    <hyperlink ref="AE192" r:id="rId190" display="https://www.facebook.com/7297163299_315820635876046"/>
    <hyperlink ref="AE193" r:id="rId191" display="https://www.facebook.com/7297163299_1319603878176978"/>
    <hyperlink ref="AE194" r:id="rId192" display="https://www.facebook.com/7297163299_10156336944358300"/>
    <hyperlink ref="AE195" r:id="rId193" display="https://www.facebook.com/7297163299_271892510177361"/>
    <hyperlink ref="AE196" r:id="rId194" display="https://www.facebook.com/7297163299_318301265627983"/>
    <hyperlink ref="AE197" r:id="rId195" display="https://www.facebook.com/7297163299_10156340348063300"/>
    <hyperlink ref="AE198" r:id="rId196" display="https://www.facebook.com/7297163299_325986804620194"/>
    <hyperlink ref="AE199" r:id="rId197" display="https://www.facebook.com/7297163299_10155061796759229"/>
    <hyperlink ref="AE200" r:id="rId198" display="https://www.facebook.com/7297163299_10156344221853300"/>
    <hyperlink ref="AE201" r:id="rId199" display="https://www.facebook.com/7297163299_322334028568304"/>
    <hyperlink ref="AE202" r:id="rId200" display="https://www.facebook.com/7297163299_10156345635518300"/>
    <hyperlink ref="AE203" r:id="rId201" display="https://www.facebook.com/7297163299_272685296764749"/>
    <hyperlink ref="AE204" r:id="rId202" display="https://www.facebook.com/7297163299_1951580864918402"/>
    <hyperlink ref="AE205" r:id="rId203" display="https://www.facebook.com/7297163299_326119891547932"/>
    <hyperlink ref="AE206" r:id="rId204" display="https://www.facebook.com/7297163299_1890461784383104"/>
    <hyperlink ref="AE207" r:id="rId205" display="https://www.facebook.com/7297163299_499499990562955"/>
    <hyperlink ref="AE208" r:id="rId206" display="https://www.facebook.com/7297163299_901927463528516"/>
    <hyperlink ref="AE209" r:id="rId207" display="https://www.facebook.com/7297163299_10156354872363300"/>
    <hyperlink ref="AE210" r:id="rId208" display="https://www.facebook.com/7297163299_318321385614917"/>
    <hyperlink ref="AE211" r:id="rId209" display="https://www.facebook.com/7297163299_565785090501805"/>
    <hyperlink ref="AE212" r:id="rId210" display="https://www.facebook.com/7297163299_709267839442927"/>
    <hyperlink ref="AE213" r:id="rId211" display="https://www.facebook.com/7297163299_10156366867078300"/>
    <hyperlink ref="AE214" r:id="rId212" display="https://www.facebook.com/7297163299_281033905876995"/>
    <hyperlink ref="AE215" r:id="rId213" display="https://www.facebook.com/7297163299_10156370261748300"/>
    <hyperlink ref="AE216" r:id="rId214" display="https://www.facebook.com/7297163299_10156371010678300"/>
    <hyperlink ref="AE217" r:id="rId215" display="https://www.facebook.com/7297163299_10156371571948300"/>
    <hyperlink ref="AE218" r:id="rId216" display="https://www.facebook.com/7297163299_10156374059128300"/>
    <hyperlink ref="AE219" r:id="rId217" display="https://www.facebook.com/7297163299_10156374865253300"/>
    <hyperlink ref="AE220" r:id="rId218" display="https://www.facebook.com/7297163299_10156375784588300"/>
    <hyperlink ref="AE221" r:id="rId219" display="https://www.facebook.com/7297163299_10156374874283300"/>
    <hyperlink ref="AE222" r:id="rId220" display="https://www.facebook.com/7297163299_10156376749153300"/>
    <hyperlink ref="AE223" r:id="rId221" display="https://www.facebook.com/7297163299_10156373204333300"/>
    <hyperlink ref="AE224" r:id="rId222" display="https://www.facebook.com/7297163299_10156375429088300"/>
    <hyperlink ref="AE225" r:id="rId223" display="https://www.facebook.com/7297163299_10156378019318300"/>
    <hyperlink ref="AE226" r:id="rId224" display="https://www.facebook.com/7297163299_10156378600808300"/>
    <hyperlink ref="AE227" r:id="rId225" display="https://www.facebook.com/7297163299_10156376691458300"/>
    <hyperlink ref="AE228" r:id="rId226" display="https://www.facebook.com/7297163299_10156375658688300"/>
    <hyperlink ref="AE229" r:id="rId227" display="https://www.facebook.com/7297163299_10156380096563300"/>
    <hyperlink ref="AE230" r:id="rId228" display="https://www.facebook.com/7297163299_10156380374968300"/>
    <hyperlink ref="AE231" r:id="rId229" display="https://www.facebook.com/7297163299_10156377689598300"/>
    <hyperlink ref="AE232" r:id="rId230" display="https://www.facebook.com/7297163299_10156376959528300"/>
    <hyperlink ref="AE233" r:id="rId231" display="https://www.facebook.com/7297163299_10156382233283300"/>
    <hyperlink ref="AE234" r:id="rId232" display="https://www.facebook.com/7297163299_10156382625973300"/>
    <hyperlink ref="AE235" r:id="rId233" display="https://www.facebook.com/7297163299_10156383483758300"/>
    <hyperlink ref="AE236" r:id="rId234" display="https://www.facebook.com/7297163299_10156376962108300"/>
    <hyperlink ref="AE237" r:id="rId235" display="https://www.facebook.com/7297163299_10156384379818300"/>
    <hyperlink ref="AE238" r:id="rId236" display="https://www.facebook.com/7297163299_10156384816573300"/>
    <hyperlink ref="AE239" r:id="rId237" display="https://www.facebook.com/7297163299_10156384972638300"/>
    <hyperlink ref="AE240" r:id="rId238" display="https://www.facebook.com/7297163299_10156385770383300"/>
    <hyperlink ref="AE241" r:id="rId239" display="https://www.facebook.com/7297163299_10156386275618300"/>
    <hyperlink ref="AE242" r:id="rId240" display="https://www.facebook.com/7297163299_10156386349253300"/>
    <hyperlink ref="AE243" r:id="rId241" display="https://www.facebook.com/7297163299_10156387050593300"/>
    <hyperlink ref="AE244" r:id="rId242" display="https://www.facebook.com/7297163299_10156387603468300"/>
    <hyperlink ref="AE245" r:id="rId243" display="https://www.facebook.com/7297163299_10156387843758300"/>
    <hyperlink ref="AE246" r:id="rId244" display="https://www.facebook.com/7297163299_10156388288028300"/>
    <hyperlink ref="AE247" r:id="rId245" display="https://www.facebook.com/7297163299_10156388779913300"/>
    <hyperlink ref="AE248" r:id="rId246" display="https://www.facebook.com/7297163299_10156388780038300"/>
    <hyperlink ref="AE249" r:id="rId247" display="https://www.facebook.com/7297163299_10156389921613300"/>
    <hyperlink ref="AE250" r:id="rId248" display="https://www.facebook.com/7297163299_10156390585208300"/>
    <hyperlink ref="AE251" r:id="rId249" display="https://www.facebook.com/7297163299_10156390893813300"/>
    <hyperlink ref="AE252" r:id="rId250" display="https://www.facebook.com/7297163299_10156391022093300"/>
    <hyperlink ref="AE253" r:id="rId251" display="https://www.facebook.com/7297163299_10156389012883300"/>
    <hyperlink ref="AE254" r:id="rId252" display="https://www.facebook.com/7297163299_10156387916888300"/>
    <hyperlink ref="AE255" r:id="rId253" display="https://www.facebook.com/7297163299_10156390919263300"/>
    <hyperlink ref="AE256" r:id="rId254" display="https://www.facebook.com/7297163299_10156393411823300"/>
    <hyperlink ref="AE257" r:id="rId255" display="https://www.facebook.com/7297163299_10156387918538300"/>
    <hyperlink ref="AE258" r:id="rId256" display="https://www.facebook.com/7297163299_10156388973273300"/>
    <hyperlink ref="AE259" r:id="rId257" display="https://www.facebook.com/7297163299_10156387919623300"/>
    <hyperlink ref="AE260" r:id="rId258" display="https://www.facebook.com/7297163299_10156397866543300"/>
    <hyperlink ref="AE261" r:id="rId259" display="https://www.facebook.com/7297163299_10156397992068300"/>
    <hyperlink ref="AE262" r:id="rId260" display="https://www.facebook.com/7297163299_10156391653923300"/>
    <hyperlink ref="AE263" r:id="rId261" display="https://www.facebook.com/7297163299_10156398714463300"/>
    <hyperlink ref="AE264" r:id="rId262" display="https://www.facebook.com/7297163299_10156398846423300"/>
    <hyperlink ref="AE265" r:id="rId263" display="https://www.facebook.com/7297163299_10156399043983300"/>
    <hyperlink ref="AE266" r:id="rId264" display="https://www.facebook.com/7297163299_10156399821653300"/>
    <hyperlink ref="AE267" r:id="rId265" display="https://www.facebook.com/7297163299_10156399989688300"/>
    <hyperlink ref="AE268" r:id="rId266" display="https://www.facebook.com/7297163299_502412326945046"/>
    <hyperlink ref="AE269" r:id="rId267" display="https://www.facebook.com/7297163299_10156401515908300"/>
    <hyperlink ref="AE270" r:id="rId268" display="https://www.facebook.com/7297163299_10156401991088300"/>
    <hyperlink ref="AE271" r:id="rId269" display="https://www.facebook.com/7297163299_10156402739843300"/>
    <hyperlink ref="AE272" r:id="rId270" display="https://www.facebook.com/7297163299_186375485650104"/>
    <hyperlink ref="AE273" r:id="rId271" display="https://www.facebook.com/7297163299_10156403440008300"/>
    <hyperlink ref="AE274" r:id="rId272" display="https://www.facebook.com/7297163299_10156404356898300"/>
    <hyperlink ref="AE275" r:id="rId273" display="https://www.facebook.com/7297163299_10156404447123300"/>
    <hyperlink ref="AE276" r:id="rId274" display="https://www.facebook.com/7297163299_10156404810183300"/>
    <hyperlink ref="AE277" r:id="rId275" display="https://www.facebook.com/7297163299_10156405092913300"/>
    <hyperlink ref="AE278" r:id="rId276" display="https://www.facebook.com/7297163299_10156405475273300"/>
    <hyperlink ref="AE279" r:id="rId277" display="https://www.facebook.com/7297163299_10156405582773300"/>
    <hyperlink ref="AE280" r:id="rId278" display="https://www.facebook.com/7297163299_10156406372313300"/>
    <hyperlink ref="AE281" r:id="rId279" display="https://www.facebook.com/7297163299_10156406822423300"/>
    <hyperlink ref="AE282" r:id="rId280" display="https://www.facebook.com/7297163299_10156407243888300"/>
    <hyperlink ref="AE283" r:id="rId281" display="https://www.facebook.com/7297163299_10156407691998300"/>
    <hyperlink ref="AE284" r:id="rId282" display="https://www.facebook.com/7297163299_10156408150048300"/>
    <hyperlink ref="AE285" r:id="rId283" display="https://www.facebook.com/7297163299_10156408462878300"/>
    <hyperlink ref="AE286" r:id="rId284" display="https://www.facebook.com/7297163299_10156408846518300"/>
    <hyperlink ref="AE287" r:id="rId285" display="https://www.facebook.com/7297163299_10156407085223300"/>
    <hyperlink ref="AE288" r:id="rId286" display="https://www.facebook.com/7297163299_10156389044178300"/>
    <hyperlink ref="AE289" r:id="rId287" display="https://www.facebook.com/7297163299_10156410956273300"/>
    <hyperlink ref="AE290" r:id="rId288" display="https://www.facebook.com/7297163299_10156407125228300"/>
    <hyperlink ref="AE291" r:id="rId289" display="https://www.facebook.com/7297163299_10156407833018300"/>
    <hyperlink ref="AE292" r:id="rId290" display="https://www.facebook.com/7297163299_10156408795033300"/>
    <hyperlink ref="AE293" r:id="rId291" display="https://www.facebook.com/7297163299_10156414104783300"/>
    <hyperlink ref="AE294" r:id="rId292" display="https://www.facebook.com/7297163299_10156414337158300"/>
    <hyperlink ref="AE295" r:id="rId293" display="https://www.facebook.com/7297163299_10156414968588300"/>
    <hyperlink ref="AE296" r:id="rId294" display="https://www.facebook.com/7297163299_10156415039118300"/>
    <hyperlink ref="AE297" r:id="rId295" display="https://www.facebook.com/7297163299_10156415670263300"/>
    <hyperlink ref="AE298" r:id="rId296" display="https://www.facebook.com/7297163299_10156415958793300"/>
    <hyperlink ref="AE299" r:id="rId297" display="https://www.facebook.com/7297163299_10156416641773300"/>
    <hyperlink ref="AE300" r:id="rId298" display="https://www.facebook.com/7297163299_10156416457493300"/>
    <hyperlink ref="AE301" r:id="rId299" display="https://www.facebook.com/7297163299_10156417205343300"/>
    <hyperlink ref="AE302" r:id="rId300" display="https://www.facebook.com/7297163299_10156417421268300"/>
    <hyperlink ref="AE303" r:id="rId301" display="https://www.facebook.com/7297163299_10156418237138300"/>
    <hyperlink ref="AE304" r:id="rId302" display="https://www.facebook.com/7297163299_225133821717291"/>
    <hyperlink ref="AE305" r:id="rId303" display="https://www.facebook.com/7297163299_371315946749318"/>
    <hyperlink ref="AE306" r:id="rId304" display="https://www.facebook.com/7297163299_371306670083579"/>
    <hyperlink ref="AE307" r:id="rId305" display="https://www.facebook.com/7297163299_10156419105393300"/>
    <hyperlink ref="AE308" r:id="rId306" display="https://www.facebook.com/7297163299_10156417560183300"/>
    <hyperlink ref="AE309" r:id="rId307" display="https://www.facebook.com/7297163299_10156420227448300"/>
    <hyperlink ref="AE310" r:id="rId308" display="https://www.facebook.com/7297163299_10156420389253300"/>
    <hyperlink ref="AE311" r:id="rId309" display="https://www.facebook.com/7297163299_10156420829718300"/>
    <hyperlink ref="AE312" r:id="rId310" display="https://www.facebook.com/7297163299_10156417585108300"/>
    <hyperlink ref="AE313" r:id="rId311" display="https://www.facebook.com/7297163299_10156422252183300"/>
    <hyperlink ref="AE314" r:id="rId312" display="https://www.facebook.com/7297163299_10156422435573300"/>
    <hyperlink ref="AE315" r:id="rId313" display="https://www.facebook.com/7297163299_10156421274983300"/>
    <hyperlink ref="AE316" r:id="rId314" display="https://www.facebook.com/7297163299_10156423972528300"/>
    <hyperlink ref="AE317" r:id="rId315" display="https://www.facebook.com/7297163299_10156421651858300"/>
    <hyperlink ref="AE318" r:id="rId316" display="https://www.facebook.com/7297163299_10156424491373300"/>
    <hyperlink ref="AE319" r:id="rId317" display="https://www.facebook.com/7297163299_10156424886823300"/>
    <hyperlink ref="AE320" r:id="rId318" display="https://www.facebook.com/7297163299_10156418969588300"/>
    <hyperlink ref="AE321" r:id="rId319" display="https://www.facebook.com/7297163299_10156424499513300"/>
    <hyperlink ref="AE322" r:id="rId320" display="https://www.facebook.com/7297163299_10156418976013300"/>
    <hyperlink ref="AE323" r:id="rId321" display="https://www.facebook.com/7297163299_10156424329983300"/>
    <hyperlink ref="AE324" r:id="rId322" display="https://www.facebook.com/7297163299_10156430681418300"/>
    <hyperlink ref="AE325" r:id="rId323" display="https://www.facebook.com/7297163299_10156431605958300"/>
    <hyperlink ref="AE326" r:id="rId324" display="https://www.facebook.com/7297163299_10156429915793300"/>
    <hyperlink ref="AE327" r:id="rId325" display="https://www.facebook.com/7297163299_10156432321348300"/>
    <hyperlink ref="AE328" r:id="rId326" display="https://www.facebook.com/7297163299_10156432231738300"/>
    <hyperlink ref="AE329" r:id="rId327" display="https://www.facebook.com/7297163299_10156433062508300"/>
    <hyperlink ref="AE330" r:id="rId328" display="https://www.facebook.com/7297163299_10156433266788300"/>
    <hyperlink ref="AE331" r:id="rId329" display="https://www.facebook.com/7297163299_10156424331853300"/>
    <hyperlink ref="AE332" r:id="rId330" display="https://www.facebook.com/7297163299_10156435544338300"/>
    <hyperlink ref="AE333" r:id="rId331" display="https://www.facebook.com/7297163299_10156436012793300"/>
    <hyperlink ref="AE334" r:id="rId332" display="https://www.facebook.com/7297163299_10156436680108300"/>
    <hyperlink ref="AE335" r:id="rId333" display="https://www.facebook.com/7297163299_2070502399676467"/>
    <hyperlink ref="AE336" r:id="rId334" display="https://www.facebook.com/7297163299_10156437652428300"/>
    <hyperlink ref="AE337" r:id="rId335" display="https://www.facebook.com/7297163299_10156437754198300"/>
    <hyperlink ref="AE338" r:id="rId336" display="https://www.facebook.com/7297163299_266900997319699"/>
    <hyperlink ref="AE339" r:id="rId337" display="https://www.facebook.com/7297163299_200487237573263"/>
    <hyperlink ref="AE340" r:id="rId338" display="https://www.facebook.com/7297163299_344917046287938"/>
    <hyperlink ref="AE341" r:id="rId339" display="https://www.facebook.com/7297163299_10156438650513300"/>
    <hyperlink ref="AE342" r:id="rId340" display="https://www.facebook.com/7297163299_10156439083423300"/>
    <hyperlink ref="AE343" r:id="rId341" display="https://www.facebook.com/7297163299_1813240388797742"/>
    <hyperlink ref="AE344" r:id="rId342" display="https://www.facebook.com/7297163299_10156440579663300"/>
    <hyperlink ref="AE345" r:id="rId343" display="https://www.facebook.com/7297163299_10156440924103300"/>
    <hyperlink ref="AE346" r:id="rId344" display="https://www.facebook.com/7297163299_10156441093778300"/>
    <hyperlink ref="AE347" r:id="rId345" display="https://www.facebook.com/7297163299_10156440342753300"/>
    <hyperlink ref="AE348" r:id="rId346" display="https://www.facebook.com/7297163299_10156440567888300"/>
    <hyperlink ref="AE349" r:id="rId347" display="https://www.facebook.com/7297163299_10156441120783300"/>
    <hyperlink ref="AE350" r:id="rId348" display="https://www.facebook.com/7297163299_10156440338548300"/>
    <hyperlink ref="AE351" r:id="rId349" display="https://www.facebook.com/7297163299_10156440909528300"/>
    <hyperlink ref="AE352" r:id="rId350" display="https://www.facebook.com/7297163299_10156441402988300"/>
    <hyperlink ref="AE353" r:id="rId351" display="https://www.facebook.com/7297163299_10156446834658300"/>
    <hyperlink ref="AE354" r:id="rId352" display="https://www.facebook.com/7297163299_284897435545029"/>
    <hyperlink ref="AE355" r:id="rId353" display="https://www.facebook.com/7297163299_10156447533393300"/>
    <hyperlink ref="AE356" r:id="rId354" display="https://www.facebook.com/7297163299_10156447859478300"/>
    <hyperlink ref="AE357" r:id="rId355" display="https://www.facebook.com/7297163299_10156448146328300"/>
    <hyperlink ref="AE358" r:id="rId356" display="https://www.facebook.com/7297163299_10156448997353300"/>
    <hyperlink ref="AE359" r:id="rId357" display="https://www.facebook.com/7297163299_10156449684888300"/>
    <hyperlink ref="AE360" r:id="rId358" display="https://www.facebook.com/7297163299_10156450169108300"/>
    <hyperlink ref="AE361" r:id="rId359" display="https://www.facebook.com/7297163299_10156450329853300"/>
    <hyperlink ref="AE362" r:id="rId360" display="https://www.facebook.com/7297163299_10156451206308300"/>
    <hyperlink ref="AE363" r:id="rId361" display="https://www.facebook.com/7297163299_1591346437634299"/>
    <hyperlink ref="AE364" r:id="rId362" display="https://www.facebook.com/7297163299_10156452515973300"/>
    <hyperlink ref="AE365" r:id="rId363" display="https://www.facebook.com/7297163299_10156451329738300"/>
    <hyperlink ref="AE366" r:id="rId364" display="https://www.facebook.com/7297163299_10156453767728300"/>
    <hyperlink ref="AE367" r:id="rId365" display="https://www.facebook.com/7297163299_10156453810698300"/>
    <hyperlink ref="AE368" r:id="rId366" display="https://www.facebook.com/7297163299_10156454410563300"/>
    <hyperlink ref="AE369" r:id="rId367" display="https://www.facebook.com/7297163299_10156455274438300"/>
    <hyperlink ref="AE370" r:id="rId368" display="https://www.facebook.com/7297163299_10156455825493300"/>
    <hyperlink ref="AE371" r:id="rId369" display="https://www.facebook.com/7297163299_10156452713383300"/>
    <hyperlink ref="AE372" r:id="rId370" display="https://www.facebook.com/7297163299_10156456133098300"/>
    <hyperlink ref="AE373" r:id="rId371" display="https://www.facebook.com/7297163299_10156456023403300"/>
    <hyperlink ref="AE374" r:id="rId372" display="https://www.facebook.com/7297163299_10156458769868300"/>
    <hyperlink ref="AE375" r:id="rId373" display="https://www.facebook.com/7297163299_10156459482768300"/>
    <hyperlink ref="AE376" r:id="rId374" display="https://www.facebook.com/7297163299_10156455737618300"/>
    <hyperlink ref="AE377" r:id="rId375" display="https://www.facebook.com/7297163299_10156455834528300"/>
    <hyperlink ref="AE378" r:id="rId376" display="https://www.facebook.com/7297163299_10156447269968300"/>
    <hyperlink ref="AE379" r:id="rId377" display="https://www.facebook.com/7297163299_10156456214163300"/>
    <hyperlink ref="AE380" r:id="rId378" display="https://www.facebook.com/7297163299_10156420899363300"/>
    <hyperlink ref="AE381" r:id="rId379" display="https://www.facebook.com/7297163299_10156453880793300"/>
    <hyperlink ref="AE382" r:id="rId380" display="https://www.facebook.com/7297163299_10156464003358300"/>
    <hyperlink ref="AE383" r:id="rId381" display="https://www.facebook.com/7297163299_10156456034698300"/>
    <hyperlink ref="AE384" r:id="rId382" display="https://www.facebook.com/7297163299_10156454023863300"/>
    <hyperlink ref="AE385" r:id="rId383" display="https://www.facebook.com/7297163299_10156463432938300"/>
    <hyperlink ref="AE386" r:id="rId384" display="https://www.facebook.com/7297163299_10156465715363300"/>
    <hyperlink ref="AE387" r:id="rId385" display="https://www.facebook.com/7297163299_996822047174441"/>
    <hyperlink ref="AE388" r:id="rId386" display="https://www.facebook.com/7297163299_10156453943038300"/>
    <hyperlink ref="AE389" r:id="rId387" display="https://www.facebook.com/7297163299_10156467973348300"/>
    <hyperlink ref="AE390" r:id="rId388" display="https://www.facebook.com/7297163299_578671515905888"/>
    <hyperlink ref="AE391" r:id="rId389" display="https://www.facebook.com/7297163299_10156461871833300"/>
    <hyperlink ref="AE392" r:id="rId390" display="https://www.facebook.com/7297163299_10156420915483300"/>
    <hyperlink ref="AE393" r:id="rId391" display="https://www.facebook.com/7297163299_10156447276808300"/>
    <hyperlink ref="AE394" r:id="rId392" display="https://www.facebook.com/7297163299_10156456237908300"/>
    <hyperlink ref="AE395" r:id="rId393" display="https://www.facebook.com/7297163299_10156471219608300"/>
    <hyperlink ref="AE396" r:id="rId394" display="https://www.facebook.com/7297163299_10156453909148300"/>
    <hyperlink ref="AE397" r:id="rId395" display="https://www.facebook.com/7297163299_10156472665723300"/>
    <hyperlink ref="AE398" r:id="rId396" display="https://www.facebook.com/7297163299_10156420933673300"/>
    <hyperlink ref="AE399" r:id="rId397" display="https://www.facebook.com/7297163299_10156447688613300"/>
    <hyperlink ref="AE400" r:id="rId398" display="https://www.facebook.com/7297163299_10156474771743300"/>
    <hyperlink ref="AE401" r:id="rId399" display="https://www.facebook.com/7297163299_10156471485998300"/>
    <hyperlink ref="AE402" r:id="rId400" display="https://www.facebook.com/7297163299_10156453902538300"/>
    <hyperlink ref="AE403" r:id="rId401" display="https://www.facebook.com/7297163299_10156456246203300"/>
    <hyperlink ref="AE404" r:id="rId402" display="https://www.facebook.com/7297163299_10156471481878300"/>
    <hyperlink ref="AE405" r:id="rId403" display="https://www.facebook.com/7297163299_10156454004363300"/>
    <hyperlink ref="AE406" r:id="rId404" display="https://www.facebook.com/7297163299_10156456248823300"/>
    <hyperlink ref="AE407" r:id="rId405" display="https://www.facebook.com/7297163299_10156420979143300"/>
    <hyperlink ref="AE408" r:id="rId406" display="https://www.facebook.com/7297163299_10156482373683300"/>
    <hyperlink ref="AE409" r:id="rId407" display="https://www.facebook.com/7297163299_10156471489298300"/>
    <hyperlink ref="AE410" r:id="rId408" display="https://www.facebook.com/7297163299_10156454020443300"/>
    <hyperlink ref="AE411" r:id="rId409" display="https://www.facebook.com/7297163299_10156484404878300"/>
    <hyperlink ref="AE412" r:id="rId410" display="https://www.facebook.com/7297163299_10156485030068300"/>
    <hyperlink ref="AE413" r:id="rId411" display="https://www.facebook.com/7297163299_10156485636478300"/>
    <hyperlink ref="AE414" r:id="rId412" display="https://www.facebook.com/7297163299_10156486395298300"/>
    <hyperlink ref="AE415" r:id="rId413" display="https://www.facebook.com/7297163299_10156486397428300"/>
    <hyperlink ref="AE416" r:id="rId414" display="https://www.facebook.com/7297163299_10156485104878300"/>
    <hyperlink ref="AE417" r:id="rId415" display="https://www.facebook.com/7297163299_10156487725273300"/>
    <hyperlink ref="AE418" r:id="rId416" display="https://www.facebook.com/7297163299_10156487841103300"/>
    <hyperlink ref="AE419" r:id="rId417" display="https://www.facebook.com/7297163299_10156488065328300"/>
    <hyperlink ref="AE420" r:id="rId418" display="https://www.facebook.com/7297163299_10156488475033300"/>
    <hyperlink ref="AE421" r:id="rId419" display="https://www.facebook.com/7297163299_10156485023943300"/>
    <hyperlink ref="AE422" r:id="rId420" display="https://www.facebook.com/7297163299_10156485934448300"/>
    <hyperlink ref="AE423" r:id="rId421" display="https://www.facebook.com/7297163299_10156488069698300"/>
    <hyperlink ref="AE424" r:id="rId422" display="https://www.facebook.com/7297163299_10156488667763300"/>
    <hyperlink ref="AE425" r:id="rId423" display="https://www.facebook.com/7297163299_10156485034778300"/>
    <hyperlink ref="AE426" r:id="rId424" display="https://www.facebook.com/7297163299_10156488664548300"/>
    <hyperlink ref="AE427" r:id="rId425" display="https://www.facebook.com/7297163299_10156494210243300"/>
    <hyperlink ref="AE428" r:id="rId426" display="https://www.facebook.com/7297163299_10156494214128300"/>
    <hyperlink ref="AE429" r:id="rId427" display="https://www.facebook.com/7297163299_10156494840053300"/>
    <hyperlink ref="AE430" r:id="rId428" display="https://www.facebook.com/7297163299_10156495358013300"/>
    <hyperlink ref="AE431" r:id="rId429" display="https://www.facebook.com/7297163299_10156495717198300"/>
    <hyperlink ref="AE432" r:id="rId430" display="https://www.facebook.com/7297163299_10156496560918300"/>
    <hyperlink ref="AE433" r:id="rId431" display="https://www.facebook.com/7297163299_10156497170313300"/>
    <hyperlink ref="AE434" r:id="rId432" display="https://www.facebook.com/7297163299_10156497526558300"/>
    <hyperlink ref="AE435" r:id="rId433" display="https://www.facebook.com/7297163299_10156497993658300"/>
    <hyperlink ref="AE436" r:id="rId434" display="https://www.facebook.com/7297163299_10156498528738300"/>
    <hyperlink ref="AE437" r:id="rId435" display="https://www.facebook.com/7297163299_10156498988308300"/>
    <hyperlink ref="AE438" r:id="rId436" display="https://www.facebook.com/7297163299_10156499705078300"/>
    <hyperlink ref="AE439" r:id="rId437" display="https://www.facebook.com/7297163299_10156499791353300"/>
    <hyperlink ref="AE440" r:id="rId438" display="https://www.facebook.com/7297163299_10156500652393300"/>
    <hyperlink ref="AE441" r:id="rId439" display="https://www.facebook.com/7297163299_10156500697763300"/>
    <hyperlink ref="AE442" r:id="rId440" display="https://www.facebook.com/7297163299_10156501378878300"/>
    <hyperlink ref="AE443" r:id="rId441" display="https://www.facebook.com/7297163299_10156501910298300"/>
    <hyperlink ref="AE444" r:id="rId442" display="https://www.facebook.com/7297163299_10156502194163300"/>
    <hyperlink ref="AE445" r:id="rId443" display="https://www.facebook.com/7297163299_10156502904533300"/>
    <hyperlink ref="AE446" r:id="rId444" display="https://www.facebook.com/7297163299_10156503980788300"/>
    <hyperlink ref="AE447" r:id="rId445" display="https://www.facebook.com/7297163299_10156503980313300"/>
    <hyperlink ref="AE448" r:id="rId446" display="https://www.facebook.com/7297163299_10156505003923300"/>
    <hyperlink ref="AE449" r:id="rId447" display="https://www.facebook.com/7297163299_10156504400873300"/>
    <hyperlink ref="AE450" r:id="rId448" display="https://www.facebook.com/7297163299_10156507516678300"/>
    <hyperlink ref="AE451" r:id="rId449" display="https://www.facebook.com/7297163299_10156504402343300"/>
    <hyperlink ref="AE452" r:id="rId450" display="https://www.facebook.com/7297163299_10156509913708300"/>
    <hyperlink ref="AE453" r:id="rId451" display="https://www.facebook.com/7297163299_10156510393528300"/>
    <hyperlink ref="AE454" r:id="rId452" display="https://www.facebook.com/7297163299_10156511073693300"/>
    <hyperlink ref="AE455" r:id="rId453" display="https://www.facebook.com/7297163299_10156511382873300"/>
    <hyperlink ref="AE456" r:id="rId454" display="https://www.facebook.com/7297163299_10156511832898300"/>
    <hyperlink ref="AE457" r:id="rId455" display="https://www.facebook.com/7297163299_10156511951218300"/>
    <hyperlink ref="AE458" r:id="rId456" display="https://www.facebook.com/7297163299_10156512268448300"/>
    <hyperlink ref="AE459" r:id="rId457" display="https://www.facebook.com/7297163299_10156513209818300"/>
    <hyperlink ref="AE460" r:id="rId458" display="https://www.facebook.com/7297163299_10156513270263300"/>
    <hyperlink ref="AE461" r:id="rId459" display="https://www.facebook.com/7297163299_10156514155593300"/>
    <hyperlink ref="AE462" r:id="rId460" display="https://www.facebook.com/7297163299_10156512394278300"/>
    <hyperlink ref="AE463" r:id="rId461" display="https://www.facebook.com/7297163299_10156515185423300"/>
    <hyperlink ref="AE464" r:id="rId462" display="https://www.facebook.com/7297163299_10156515366423300"/>
    <hyperlink ref="AE465" r:id="rId463" display="https://www.facebook.com/7297163299_10156516147973300"/>
    <hyperlink ref="AE466" r:id="rId464" display="https://www.facebook.com/7297163299_10156516421503300"/>
    <hyperlink ref="AE467" r:id="rId465" display="https://www.facebook.com/7297163299_10156516426223300"/>
    <hyperlink ref="AE468" r:id="rId466" display="https://www.facebook.com/7297163299_10156517363948300"/>
    <hyperlink ref="AE469" r:id="rId467" display="https://www.facebook.com/7297163299_10156518241188300"/>
    <hyperlink ref="AE470" r:id="rId468" display="https://www.facebook.com/7297163299_10156518411068300"/>
    <hyperlink ref="AE471" r:id="rId469" display="https://www.facebook.com/7297163299_10156518683003300"/>
    <hyperlink ref="AE472" r:id="rId470" display="https://www.facebook.com/7297163299_10156519586888300"/>
    <hyperlink ref="AE473" r:id="rId471" display="https://www.facebook.com/7297163299_10156519696238300"/>
    <hyperlink ref="AE474" r:id="rId472" display="https://www.facebook.com/7297163299_10156518568643300"/>
    <hyperlink ref="AE475" r:id="rId473" display="https://www.facebook.com/7297163299_10156521301283300"/>
    <hyperlink ref="AE476" r:id="rId474" display="https://www.facebook.com/7297163299_10156519742198300"/>
    <hyperlink ref="AE477" r:id="rId475" display="https://www.facebook.com/7297163299_10156518298858300"/>
    <hyperlink ref="AE478" r:id="rId476" display="https://www.facebook.com/7297163299_10156523164583300"/>
    <hyperlink ref="AE479" r:id="rId477" display="https://www.facebook.com/7297163299_10156519742813300"/>
    <hyperlink ref="AE480" r:id="rId478" display="https://www.facebook.com/7297163299_10156525087363300"/>
    <hyperlink ref="AE481" r:id="rId479" display="https://www.facebook.com/7297163299_10156525608713300"/>
    <hyperlink ref="AE482" r:id="rId480" display="https://www.facebook.com/7297163299_10156519710578300"/>
    <hyperlink ref="AE483" r:id="rId481" display="https://www.facebook.com/7297163299_352641345573727"/>
    <hyperlink ref="AE484" r:id="rId482" display="https://www.facebook.com/7297163299_10156527102278300"/>
    <hyperlink ref="AE485" r:id="rId483" display="https://www.facebook.com/7297163299_10156523190463300"/>
    <hyperlink ref="AE486" r:id="rId484" display="https://www.facebook.com/7297163299_2096472033763461"/>
    <hyperlink ref="AE487" r:id="rId485" display="https://www.facebook.com/7297163299_10156528621003300"/>
    <hyperlink ref="AE488" r:id="rId486" display="https://www.facebook.com/7297163299_10156529232168300"/>
    <hyperlink ref="AE489" r:id="rId487" display="https://www.facebook.com/7297163299_10156529477913300"/>
    <hyperlink ref="AE490" r:id="rId488" display="https://www.facebook.com/7297163299_10156529873983300"/>
    <hyperlink ref="AE491" r:id="rId489" display="https://www.facebook.com/7297163299_10156530804573300"/>
    <hyperlink ref="AE492" r:id="rId490" display="https://www.facebook.com/7297163299_10156531421073300"/>
    <hyperlink ref="AE493" r:id="rId491" display="https://www.facebook.com/7297163299_10156531782858300"/>
    <hyperlink ref="AE494" r:id="rId492" display="https://www.facebook.com/7297163299_10156532170553300"/>
    <hyperlink ref="AE495" r:id="rId493" display="https://www.facebook.com/7297163299_10156532669538300"/>
    <hyperlink ref="AE496" r:id="rId494" display="https://www.facebook.com/7297163299_10156532955603300"/>
    <hyperlink ref="AE497" r:id="rId495" display="https://www.facebook.com/7297163299_10156533407138300"/>
    <hyperlink ref="AE498" r:id="rId496" display="https://www.facebook.com/7297163299_10156533533443300"/>
    <hyperlink ref="AE499" r:id="rId497" display="https://www.facebook.com/7297163299_10156534291898300"/>
    <hyperlink ref="AE500" r:id="rId498" display="https://www.facebook.com/7297163299_10156534956528300"/>
    <hyperlink ref="AE501" r:id="rId499" display="https://www.facebook.com/7297163299_10156535442728300"/>
    <hyperlink ref="AE502" r:id="rId500" display="https://www.facebook.com/7297163299_10156533701578300"/>
    <hyperlink ref="F3" r:id="rId501" display="https://scontent.xx.fbcdn.net/v/t15.5256-10/s130x130/30834193_10155992629223300_2732949847211507712_n.jpg?_nc_cat=108&amp;_nc_ht=scontent.xx&amp;oh=31356e107e644f5b3f4cb451880e4328&amp;oe=5CC4E1D9"/>
    <hyperlink ref="F4" r:id="rId502" display="https://scontent.xx.fbcdn.net/v/t15.5256-10/p130x130/31967033_10155406548146479_9011053193320202240_n.jpg?_nc_cat=108&amp;_nc_ht=scontent.xx&amp;oh=8a7a979bd71ec1b1bde2b17838c1bb46&amp;oe=5CFE507F"/>
    <hyperlink ref="F5" r:id="rId503" display="https://scontent.xx.fbcdn.net/v/t1.0-0/p130x130/35475234_10156019499533300_510490797666205696_n.jpg?_nc_cat=104&amp;_nc_ht=scontent.xx&amp;oh=473b15747d9806c76665e946a0e31a05&amp;oe=5CFCB6F4"/>
    <hyperlink ref="F6" r:id="rId504" display="https://scontent.xx.fbcdn.net/v/t15.5256-10/p130x130/31967002_10156020305468300_2414300476855025664_n.jpg?_nc_cat=104&amp;_nc_ht=scontent.xx&amp;oh=212ad626ca10d528d1622209d357c214&amp;oe=5CF6D8EF"/>
    <hyperlink ref="F7" r:id="rId505" display="https://scontent.xx.fbcdn.net/v/t15.5256-10/p130x130/30818600_10155404208651479_8650211296903430144_n.jpg?_nc_cat=100&amp;_nc_ht=scontent.xx&amp;oh=c4420a18ace6cca522e1031ef39721d4&amp;oe=5CF55BCB"/>
    <hyperlink ref="F8" r:id="rId506" display="https://scontent.xx.fbcdn.net/v/t15.5256-10/s130x130/31761864_10156022576558300_347985989852987392_n.jpg?_nc_cat=108&amp;_nc_ht=scontent.xx&amp;oh=d9847423683c933c6ad9aabb83d30aa5&amp;oe=5CF10F7F"/>
    <hyperlink ref="F9" r:id="rId507" display="https://scontent.xx.fbcdn.net/v/t15.5256-10/s130x130/30851836_10156023161568300_6478945100725485568_n.jpg?_nc_cat=109&amp;_nc_ht=scontent.xx&amp;oh=5bb30d13d34fce8656a5ebdfdc6c5309&amp;oe=5CC72F57"/>
    <hyperlink ref="F10" r:id="rId508" display="https://scontent.xx.fbcdn.net/v/t1.0-0/p130x130/35884762_10156025845433300_8967008385304100864_n.jpg?_nc_cat=102&amp;_nc_ht=scontent.xx&amp;oh=c6e22c4a1c5cac714452ebdc8d7bc5a5&amp;oe=5CF4443E"/>
    <hyperlink ref="F11" r:id="rId509" display="https://scontent.xx.fbcdn.net/v/t15.5256-10/p130x130/34292119_10156027835768300_7567123701376745472_n.jpg?_nc_cat=101&amp;_nc_ht=scontent.xx&amp;oh=fc0b75275df5709cd68d392cf76b6376&amp;oe=5CBC73B8"/>
    <hyperlink ref="F12" r:id="rId510" display="https://external.xx.fbcdn.net/safe_image.php?d=AQAxB-eFTcfWHDz8&amp;w=130&amp;h=130&amp;url=https%3A%2F%2Fasset-manager.bbcchannels.com%2Fi%2F2f6vy0go08c1000&amp;cfs=1&amp;_nc_hash=AQA6H_enpPMqMfdp"/>
    <hyperlink ref="F13" r:id="rId511" display="https://scontent.xx.fbcdn.net/v/t15.5256-10/p130x130/29767909_207977143037492_7194076469977415680_n.jpg?_nc_cat=107&amp;_nc_ht=scontent.xx&amp;oh=24648596b04cba283ae71616664ce9c3&amp;oe=5CC14C2A"/>
    <hyperlink ref="F14" r:id="rId512" display="https://scontent.xx.fbcdn.net/v/t1.0-0/p130x130/35844459_10156030493418300_8896744133385781248_n.jpg?_nc_cat=111&amp;_nc_ht=scontent.xx&amp;oh=e4b405bdb677d1af1bfe102990ccb54f&amp;oe=5CBFB278"/>
    <hyperlink ref="F15" r:id="rId513" display="https://scontent.xx.fbcdn.net/v/t15.5256-10/s130x130/29782006_10155986804143300_1317561387907547136_n.jpg?_nc_cat=104&amp;_nc_ht=scontent.xx&amp;oh=2b3a5296329bb21db8fa0626b1546a94&amp;oe=5CFBA3F0"/>
    <hyperlink ref="F16" r:id="rId514" display="https://scontent.xx.fbcdn.net/v/t15.5256-10/p130x130/30820703_10155406407261479_107679928236900352_n.jpg?_nc_cat=110&amp;_nc_ht=scontent.xx&amp;oh=62b96fb277fbfdffd342c9da4dcd5aef&amp;oe=5CC89672"/>
    <hyperlink ref="F17" r:id="rId515" display="https://scontent.xx.fbcdn.net/v/t1.0-0/p130x130/36026149_10156036494873300_5926559216369139712_n.jpg?_nc_cat=102&amp;_nc_ht=scontent.xx&amp;oh=37aa0728b807fb3399acce67cea12aa2&amp;oe=5CF7B7D2"/>
    <hyperlink ref="F18" r:id="rId516" display="https://scontent.xx.fbcdn.net/v/t15.5256-10/p130x130/34193497_10156036968103300_7544455645672505344_n.jpg?_nc_cat=110&amp;_nc_ht=scontent.xx&amp;oh=bbbf708b138a012331ab5dc3432eacec&amp;oe=5CFF7F2E"/>
    <hyperlink ref="F19" r:id="rId517" display="https://external.xx.fbcdn.net/safe_image.php?d=AQCewaV4WrwvKgC7&amp;w=130&amp;h=130&amp;url=https%3A%2F%2Fstorage.googleapis.com%2Fp4-production-content%2Finternational%2Fwp-content%2Fuploads%2F2018%2F06%2FGP0STS28K.jpg&amp;cfs=1&amp;_nc_hash=AQBuQhwVyt0Scvot"/>
    <hyperlink ref="F20" r:id="rId518" display="https://scontent.xx.fbcdn.net/v/t15.5256-10/s130x130/31364120_10157596429905884_9041280327040892928_n.jpg?_nc_cat=106&amp;_nc_ht=scontent.xx&amp;oh=5c851db46c9c1c19799183f82e3f472b&amp;oe=5CBC49B2"/>
    <hyperlink ref="F21" r:id="rId519" display="https://scontent.xx.fbcdn.net/v/t15.5256-10/p130x130/32772522_2018232754933505_6402798139476017152_n.jpg?_nc_cat=109&amp;_nc_ht=scontent.xx&amp;oh=463ee20d9a07466bb2e46d7e8b0966c4&amp;oe=5CC2425B"/>
    <hyperlink ref="F22" r:id="rId520" display="https://external.xx.fbcdn.net/safe_image.php?d=AQDVVj0_KY8GQkoa&amp;w=130&amp;h=130&amp;url=https%3A%2F%2Fwww.greenpeace.org%2Fusa%2Fwp-content%2Fuploads%2F2018%2F06%2Fc7fc26e1-gp0str35h_medium_res_with_credit_line.jpg&amp;cfs=1&amp;_nc_hash=AQB9o8KnFQ0JbOVN"/>
    <hyperlink ref="F23" r:id="rId521" display="https://scontent.xx.fbcdn.net/v/t15.5256-10/s130x130/30951182_1132093116928515_1208900686708736000_n.jpg?_nc_cat=104&amp;_nc_ht=scontent.xx&amp;oh=d190cc8b11966ac03351a4b5f91bbc5c&amp;oe=5CC89B7D"/>
    <hyperlink ref="F24" r:id="rId522" display="https://scontent.xx.fbcdn.net/v/t1.0-0/p130x130/36321606_10156040837408300_2016249616600662016_n.jpg?_nc_cat=105&amp;_nc_ht=scontent.xx&amp;oh=80b7ac1f7b8be1af189fb3e0899492f5&amp;oe=5CFEA65F"/>
    <hyperlink ref="F25" r:id="rId523" display="https://scontent.xx.fbcdn.net/v/t15.5256-10/s130x130/32881620_10156724023389684_6438745469555310592_n.jpg?_nc_cat=108&amp;_nc_ht=scontent.xx&amp;oh=b979ec4593ede07b5dbaafdd69b38cd1&amp;oe=5CF93DE3"/>
    <hyperlink ref="F26" r:id="rId524" display="https://scontent.xx.fbcdn.net/v/t1.0-0/p130x130/36315606_10156042567103300_177345423059451904_n.jpg?_nc_cat=109&amp;_nc_ht=scontent.xx&amp;oh=9a9fe435c4e0e4f278a04cedc37fe0a6&amp;oe=5CBD9814"/>
    <hyperlink ref="F27" r:id="rId525" display="https://scontent.xx.fbcdn.net/v/t1.0-0/s130x130/36283338_10156043184883300_3433973503026528256_n.jpg?_nc_cat=102&amp;_nc_ht=scontent.xx&amp;oh=a3904a15769603a3f970a12e956957c8&amp;oe=5CC561E5"/>
    <hyperlink ref="F28" r:id="rId526" display="https://scontent.xx.fbcdn.net/v/t15.5256-10/p130x130/35631886_2295933310421855_5361425027264675840_n.jpg?_nc_cat=108&amp;_nc_ht=scontent.xx&amp;oh=2c01780c98c569d48c85a520992fdc54&amp;oe=5CBD1F7C"/>
    <hyperlink ref="F29" r:id="rId527" display="https://scontent.xx.fbcdn.net/v/t15.5256-10/p130x130/32039887_10156044839708300_6173199418443956224_n.jpg?_nc_cat=102&amp;_nc_ht=scontent.xx&amp;oh=d96aa17513d7b02e5a4e9d8d21518c2e&amp;oe=5CB481A5"/>
    <hyperlink ref="F30" r:id="rId528" display="https://scontent.xx.fbcdn.net/v/t15.5256-10/p130x130/32283586_10155437453466479_6435586057252634624_n.jpg?_nc_cat=111&amp;_nc_ht=scontent.xx&amp;oh=3759c9a6a82eec286fe6ac7c707cf399&amp;oe=5CF6237A"/>
    <hyperlink ref="F31" r:id="rId529" display="https://scontent.xx.fbcdn.net/v/t15.5256-10/s130x130/34287481_1981883625180062_6400822450224889856_n.jpg?_nc_cat=109&amp;_nc_ht=scontent.xx&amp;oh=50394a8814b9d23f541f747b1744b3a1&amp;oe=5CC537D5"/>
    <hyperlink ref="F32" r:id="rId530" display="https://scontent.xx.fbcdn.net/v/t15.5256-10/s130x130/34707092_10156735730254684_5953643305907519488_n.jpg?_nc_cat=104&amp;_nc_ht=scontent.xx&amp;oh=03b465424a4fa6729742d25bfa28ec64&amp;oe=5CFF8FDF"/>
    <hyperlink ref="F33" r:id="rId531" display="https://scontent.xx.fbcdn.net/v/t15.5256-10/s130x130/34920135_10156045588243300_6434212728574836736_n.jpg?_nc_cat=108&amp;_nc_ht=scontent.xx&amp;oh=b596fe574fbc7158932ae6f2e76b7653&amp;oe=5CF5AB95"/>
    <hyperlink ref="F34" r:id="rId532" display="https://scontent.xx.fbcdn.net/v/t15.5256-10/p130x130/34292632_10156056326278300_767027798391914496_n.jpg?_nc_cat=1&amp;_nc_ht=scontent.xx&amp;oh=9930dc6e6a3c046d952804d4e5fca56b&amp;oe=5CF285F1"/>
    <hyperlink ref="F35" r:id="rId533" display="https://scontent.xx.fbcdn.net/v/t15.5256-10/s130x130/34910297_10156234160564961_5805375382672637952_n.jpg?_nc_cat=105&amp;_nc_ht=scontent.xx&amp;oh=42b1cb46367e84ed0577ba82077b9e34&amp;oe=5CC1B90E"/>
    <hyperlink ref="F36" r:id="rId534" display="https://scontent.xx.fbcdn.net/v/t15.5256-10/s130x130/33640504_10156059773108300_8889742288721281024_n.jpg?_nc_cat=111&amp;_nc_ht=scontent.xx&amp;oh=c67f124146254dae0ca399ee922f7c8e&amp;oe=5CC26978"/>
    <hyperlink ref="F37" r:id="rId535" display="https://scontent.xx.fbcdn.net/v/t15.5256-10/s130x130/35764461_10156060172323300_8598809836974505984_n.jpg?_nc_cat=101&amp;_nc_ht=scontent.xx&amp;oh=5dbf80346a474a948162bf57fb9783dc&amp;oe=5CF574AC"/>
    <hyperlink ref="F38" r:id="rId536" display="https://scontent.xx.fbcdn.net/v/t15.5256-10/s130x130/35755474_10156060434868300_6686714916763598848_n.jpg?_nc_cat=109&amp;_nc_ht=scontent.xx&amp;oh=658bf5cb58db35883ef235348b9d12c7&amp;oe=5CFD0E0C"/>
    <hyperlink ref="F39" r:id="rId537" display="https://scontent.xx.fbcdn.net/v/t15.5256-10/p130x130/32122855_10156056349323300_4864060504353538048_n.jpg?_nc_cat=106&amp;_nc_ht=scontent.xx&amp;oh=1437439c0dd859941c305cd10cb5cbdc&amp;oe=5CB30094"/>
    <hyperlink ref="F40" r:id="rId538" display="https://scontent.xx.fbcdn.net/v/t15.5256-10/p130x130/36111703_10156746193929684_8401362824508473344_n.jpg?_nc_cat=108&amp;_nc_ht=scontent.xx&amp;oh=6788259fb646b6fb6ae9c27012cc22ba&amp;oe=5CB8805A"/>
    <hyperlink ref="F41" r:id="rId539" display="https://scontent.xx.fbcdn.net/v/t15.5256-10/s130x130/33630889_10156061306428300_7852590957563215872_n.jpg?_nc_cat=111&amp;_nc_ht=scontent.xx&amp;oh=dffef657354c6861f56107542a148e91&amp;oe=5CC6F0C9"/>
    <hyperlink ref="F42" r:id="rId540" display="https://scontent.xx.fbcdn.net/v/t15.13418-10/p130x130/41448654_240140666666996_6545078255530016768_n.jpg?_nc_cat=104&amp;_nc_ht=scontent.xx&amp;oh=a9cd5eb4f1593635561b2649f8ab66c2&amp;oe=5CB83224"/>
    <hyperlink ref="F43" r:id="rId541" display="https://scontent.xx.fbcdn.net/v/t15.5256-10/s130x130/35863825_10156746760619684_4346708251618836480_n.jpg?_nc_cat=107&amp;_nc_ht=scontent.xx&amp;oh=b76f5a9665f89c638bc805f91d9f22ee&amp;oe=5CF3CFD5"/>
    <hyperlink ref="F44" r:id="rId542" display="https://scontent.xx.fbcdn.net/v/t15.5256-10/p130x130/35912008_10156075800438300_4691187400674639872_n.jpg?_nc_cat=103&amp;_nc_ht=scontent.xx&amp;oh=924d09d938d1f3980a70d1e05a57bf2f&amp;oe=5CF679BD"/>
    <hyperlink ref="F45" r:id="rId543" display="https://scontent.xx.fbcdn.net/v/t15.5256-10/p130x130/35767084_10156948163642971_4885189862254182400_n.jpg?_nc_cat=107&amp;_nc_ht=scontent.xx&amp;oh=365e224b85abd5a23ac4d93e5fa9b4e6&amp;oe=5CBA1B8A"/>
    <hyperlink ref="F46" r:id="rId544" display="https://scontent.xx.fbcdn.net/v/t15.5256-10/s130x130/33977246_10156080556193300_1498344747603853312_n.jpg?_nc_cat=111&amp;_nc_ht=scontent.xx&amp;oh=b8e4a11d334afe2ee2b3743235904c09&amp;oe=5D002F6B"/>
    <hyperlink ref="F48" r:id="rId545" display="https://scontent.xx.fbcdn.net/v/t15.13418-10/p130x130/37578231_2110903495852506_2987605115390656512_n.jpg?_nc_cat=106&amp;_nc_ht=scontent.xx&amp;oh=e7a82b686641b877f192e36cd33b9aac&amp;oe=5CF19E2F"/>
    <hyperlink ref="F49" r:id="rId546" display="https://scontent.xx.fbcdn.net/v/t15.5256-10/s130x130/33474906_10156763093709684_3576313542464241664_n.jpg?_nc_cat=110&amp;_nc_ht=scontent.xx&amp;oh=9ed6f663593fcc1661169f1f0d775ba1&amp;oe=5CBA9928"/>
    <hyperlink ref="F50" r:id="rId547" display="https://scontent.xx.fbcdn.net/v/t15.5256-10/s130x130/34977989_10154868841624229_3756904792568365056_n.jpg?_nc_cat=111&amp;_nc_ht=scontent.xx&amp;oh=3f3f3f46706d127e5634af4773c0c00e&amp;oe=5CF1E0CB"/>
    <hyperlink ref="F51" r:id="rId548" display="https://scontent.xx.fbcdn.net/v/t15.13418-10/p130x130/37685752_666583953697349_7401231869468999680_n.jpg?_nc_cat=111&amp;_nc_ht=scontent.xx&amp;oh=4374534d258533c30b00215a849712f3&amp;oe=5CB41EEB"/>
    <hyperlink ref="F52" r:id="rId549" display="https://scontent.xx.fbcdn.net/v/t15.5256-10/p130x130/35819963_10156106672323300_1663071294754652160_n.jpg?_nc_cat=107&amp;_nc_ht=scontent.xx&amp;oh=63c0fed5e85c3ba4229d86ab587ad930&amp;oe=5CB74F40"/>
    <hyperlink ref="F53" r:id="rId550" display="https://scontent.xx.fbcdn.net/v/t15.5256-10/p130x130/35681916_10156110566788300_1733323679678332928_n.jpg?_nc_cat=104&amp;_nc_ht=scontent.xx&amp;oh=3e2e8b716f8e056ca2221d8892a46b9c&amp;oe=5CB9B094"/>
    <hyperlink ref="F54" r:id="rId551" display="https://scontent.xx.fbcdn.net/v/t15.5256-10/p130x130/37539258_10156121620558300_1015753709600112640_n.jpg?_nc_cat=111&amp;_nc_ht=scontent.xx&amp;oh=65d4d79f28ff12ff1329e90d6582a83d&amp;oe=5CB6F3A7"/>
    <hyperlink ref="F55" r:id="rId552" display="https://scontent.xx.fbcdn.net/v/t15.5256-10/p130x130/35911918_10156122076693300_6637526288410083328_n.jpg?_nc_cat=100&amp;_nc_ht=scontent.xx&amp;oh=69a02ea463ec53e505ac9e7cdd0f564d&amp;oe=5CF2EA95"/>
    <hyperlink ref="F56" r:id="rId553" display="https://external.xx.fbcdn.net/safe_image.php?d=AQDLR4lfMOyOlexk&amp;w=130&amp;h=130&amp;url=https%3A%2F%2Fcdn.cnn.com%2Fcnnnext%2Fdam%2Fassets%2F180724112559-20180724-animal-composite--social-only-super-tease.jpg&amp;cfs=1&amp;_nc_hash=AQAO75KGLA_Fuhsi"/>
    <hyperlink ref="F57" r:id="rId554" display="https://scontent.xx.fbcdn.net/v/t15.5256-10/s130x130/34780786_10156690132361520_645078270810783744_n.jpg?_nc_cat=102&amp;_nc_ht=scontent.xx&amp;oh=841d86dfb267bcedb5806a27199c97c8&amp;oe=5CC1389D"/>
    <hyperlink ref="F58" r:id="rId555" display="https://scontent.xx.fbcdn.net/v/t15.5256-10/p130x130/35852457_10155502887371479_6133518898496012288_n.jpg?_nc_cat=107&amp;_nc_ht=scontent.xx&amp;oh=c3046dfbf8c520206323a2c14f5d7a23&amp;oe=5CFE67F4"/>
    <hyperlink ref="F59" r:id="rId556" display="https://scontent.xx.fbcdn.net/v/t15.5256-10/p130x130/37665569_10156138804738300_3630857724452929536_n.jpg?_nc_cat=101&amp;_nc_ht=scontent.xx&amp;oh=d1d8f28b96b00ca7544498dec717a42a&amp;oe=5CF90A95"/>
    <hyperlink ref="F60" r:id="rId557" display="https://scontent.xx.fbcdn.net/v/t1.0-0/q89/s130x130/38640758_10156140706903300_1665451526975389696_n.jpg?_nc_cat=108&amp;_nc_ht=scontent.xx&amp;oh=72b1092863ae549db00ff6c503b5e447&amp;oe=5CC53642"/>
    <hyperlink ref="F61" r:id="rId558" display="https://scontent.xx.fbcdn.net/v/t1.0-0/s130x130/11896139_10153324941803300_8299696715375040586_n.jpg?_nc_cat=111&amp;_nc_ht=scontent.xx&amp;oh=5a01609d4a5c2c44e9c2081e6e513d7a&amp;oe=5CBAC801"/>
    <hyperlink ref="F62" r:id="rId559" display="https://scontent.xx.fbcdn.net/v/t15.5256-10/s130x130/37333085_10156142397308300_744426868731543552_n.jpg?_nc_cat=104&amp;_nc_ht=scontent.xx&amp;oh=67279c1874312fe2e2ee3edc326c435c&amp;oe=5CF57726"/>
    <hyperlink ref="F63" r:id="rId560" display="https://scontent.xx.fbcdn.net/v/t15.5256-10/p130x130/36083465_10156143605783300_5507938834316263424_n.jpg?_nc_cat=105&amp;_nc_ht=scontent.xx&amp;oh=14851912184e494b616ba618761f4450&amp;oe=5CB4FCBE"/>
    <hyperlink ref="F64" r:id="rId561" display="https://scontent.xx.fbcdn.net/v/t15.5256-10/p130x130/30834276_10155989300183300_8310091432278884352_n.jpg?_nc_cat=105&amp;_nc_ht=scontent.xx&amp;oh=9aa18ead29f2993fb2cdbf1dfb7bc99a&amp;oe=5CF8F884"/>
    <hyperlink ref="F65" r:id="rId562" display="https://scontent.xx.fbcdn.net/v/t15.5256-10/s130x130/38947905_2166288963648059_8441785879877386240_n.jpg?_nc_cat=109&amp;_nc_ht=scontent.xx&amp;oh=14333ee0e7a965f92e248ed0f70c3e90&amp;oe=5CC521FD"/>
    <hyperlink ref="F66" r:id="rId563" display="https://scontent.xx.fbcdn.net/v/t15.5256-10/p130x130/20107562_10155109637613300_7011234751499468800_n.jpg?_nc_cat=103&amp;_nc_ht=scontent.xx&amp;oh=b84856a654f3b5dc4ff221c0b8d56889&amp;oe=5CF66A49"/>
    <hyperlink ref="F67" r:id="rId564" display="https://scontent.xx.fbcdn.net/v/t15.5256-10/p130x130/37373865_10156147916893300_2062808079996551168_n.jpg?_nc_cat=100&amp;_nc_ht=scontent.xx&amp;oh=e9f405f360279b0c36cb1c98d369e2fa&amp;oe=5CC4CF09"/>
    <hyperlink ref="F68" r:id="rId565" display="https://scontent.xx.fbcdn.net/v/t15.5256-10/s130x130/38953188_2138616439794596_6112295412092108800_n.jpg?_nc_cat=107&amp;_nc_ht=scontent.xx&amp;oh=b357ea2856b8f63a7eb0cc76aa911f6e&amp;oe=5CF4E148"/>
    <hyperlink ref="F69" r:id="rId566" display="https://scontent.xx.fbcdn.net/v/t15.5256-10/s130x130/38721567_10154910570904229_1990309641925427200_n.jpg?_nc_cat=110&amp;_nc_ht=scontent.xx&amp;oh=d1e3178c91346df2db84b71687216c46&amp;oe=5CBC2E89"/>
    <hyperlink ref="F70" r:id="rId567" display="https://external.xx.fbcdn.net/safe_image.php?d=AQC7A2WJcIAzIRjP&amp;w=130&amp;h=130&amp;url=https%3A%2F%2Fi2-prod.mirror.co.uk%2Fincoming%2Farticle13073739.ece%2FALTERNATES%2Fs1200%2F0_Orangutan-at-BOS-Nyaru-Menteng-Orangutan-Rescue-Center-in-Indonesia.jpg&amp;cfs=1&amp;_nc_hash=AQC8D8MPRfMpnK5e"/>
    <hyperlink ref="F71" r:id="rId568" display="https://scontent.xx.fbcdn.net/v/t15.5256-10/p130x130/38048330_2167902973466342_806035146640719872_n.jpg?_nc_cat=100&amp;_nc_ht=scontent.xx&amp;oh=80d96e067b5b13c19104a039c8accd27&amp;oe=5CF6E079"/>
    <hyperlink ref="F72" r:id="rId569" display="https://scontent.xx.fbcdn.net/v/t15.5256-10/p130x130/38721618_1799714583468790_2135029978008387584_n.jpg?_nc_cat=111&amp;_nc_ht=scontent.xx&amp;oh=645058650a5bbe3d1eeba0ae09f99244&amp;oe=5CB90948"/>
    <hyperlink ref="F73" r:id="rId570" display="https://scontent.xx.fbcdn.net/v/t15.5256-10/p130x130/35863828_10156812328784684_71699934931320832_n.jpg?_nc_cat=102&amp;_nc_ht=scontent.xx&amp;oh=bfc2f40404c8ee5f27bfb5d5044bd6d6&amp;oe=5CBEA516"/>
    <hyperlink ref="F74" r:id="rId571" display="https://external.xx.fbcdn.net/safe_image.php?d=AQCpoqYuJolZhyCN&amp;w=130&amp;h=130&amp;url=https%3A%2F%2Fstorage.googleapis.com%2Fp4-production-content%2Finternational%2Fwp-content%2Fuploads%2F2018%2F08%2F02cfd436-gp0stpr4h_medium_res.jpg&amp;cfs=1&amp;_nc_hash=AQCOcgzbLg_TKD1c"/>
    <hyperlink ref="F75" r:id="rId572" display="https://scontent.xx.fbcdn.net/v/t15.5256-10/s130x130/38721567_10154910570904229_1990309641925427200_n.jpg?_nc_cat=110&amp;_nc_ht=scontent.xx&amp;oh=d1e3178c91346df2db84b71687216c46&amp;oe=5CBC2E89"/>
    <hyperlink ref="F76" r:id="rId573" display="https://external.xx.fbcdn.net/safe_image.php?d=AQDZALf_Ec7xDhNM&amp;w=130&amp;h=130&amp;url=https%3A%2F%2Fi.guim.co.uk%2Fimg%2Fmedia%2F2792dd3d6ef2b25e861ed98ae98d370ef6fe7f7c%2F0_0_3504_2102%2Fmaster%2F3504.jpg%3Fw%3D1200%26h%3D630%26q%3D55%26auto%3Dformat%26usm%3D12%26fit%3Dcrop%26crop%3Dfaces%252Centropy%26bm%3Dnormal%26ba%3Dbottom%252Cleft%26blend64%3DaHR0cHM6Ly9hc3NldHMuZ3VpbS5jby51ay9pbWFnZXMvb3ZlcmxheXMvZDM1ODZhNWVmNTc4MTc1NmQyMWEzYjYzNWU1MTcxNDEvdGctZGVmYXVsdC5wbmc%26s%3D5e8d08fb8be3c27546a0c4ff517f0ccd&amp;cfs=1&amp;_nc_hash=AQCWqGMzE6AiyD5L"/>
    <hyperlink ref="F77" r:id="rId574" display="https://scontent.xx.fbcdn.net/v/t15.5256-10/s130x130/36015794_10156574503659116_8634320016692477952_n.jpg?_nc_cat=105&amp;_nc_ht=scontent.xx&amp;oh=1f6cc83b8a0472611a36778719ef9ef2&amp;oe=5CF6054C"/>
    <hyperlink ref="F78" r:id="rId575" display="https://scontent.xx.fbcdn.net/v/t15.5256-10/p130x130/38286663_1353862818084350_1911605019061256192_n.jpg?_nc_cat=107&amp;_nc_ht=scontent.xx&amp;oh=1a078776c9eef2e8cebb230adbe44472&amp;oe=5CFA57F1"/>
    <hyperlink ref="F79" r:id="rId576" display="https://scontent.xx.fbcdn.net/v/t15.5256-10/p130x130/37861537_545866812494343_7834105328126918656_n.jpg?_nc_cat=105&amp;_nc_ht=scontent.xx&amp;oh=11ca9020d780f424c70aeae252e8e87c&amp;oe=5CB389E7"/>
    <hyperlink ref="F80" r:id="rId577" display="https://scontent.xx.fbcdn.net/v/t15.5256-10/p130x130/28761339_813988945468440_1216113689145376768_n.jpg?_nc_cat=106&amp;_nc_ht=scontent.xx&amp;oh=9cd358fac2e8feec7382b68f7824b4d0&amp;oe=5CC27829"/>
    <hyperlink ref="F81" r:id="rId578" display="https://scontent.xx.fbcdn.net/v/t15.5256-10/s130x130/37384236_527460954367632_563017680760602624_n.jpg?_nc_cat=100&amp;_nc_ht=scontent.xx&amp;oh=6ec26ca615d0bfed124d892feeefebff&amp;oe=5CC211D3"/>
    <hyperlink ref="F82" r:id="rId579" display="https://scontent.xx.fbcdn.net/v/t15.5256-10/p130x130/37965882_289609545163275_1406707368326070272_n.jpg?_nc_cat=105&amp;_nc_ht=scontent.xx&amp;oh=eec0feed6877136f52a06547f20db5a0&amp;oe=5CF762F6"/>
    <hyperlink ref="F83" r:id="rId580" display="https://scontent.xx.fbcdn.net/v/t15.5256-10/s130x130/38972605_2003015883084533_404679656944435200_n.jpg?_nc_cat=100&amp;_nc_ht=scontent.xx&amp;oh=2471c528cdd3907eb7ea855fb862f1c5&amp;oe=5CB621CF"/>
    <hyperlink ref="F84" r:id="rId581" display="https://scontent.xx.fbcdn.net/v/t15.5256-10/p130x130/37766847_232962734049757_5103604917944188928_n.jpg?_nc_cat=109&amp;_nc_ht=scontent.xx&amp;oh=7b096cb5a9076b64001f61a5da846a6f&amp;oe=5CB2CE37"/>
    <hyperlink ref="F85" r:id="rId582" display="https://scontent.xx.fbcdn.net/v/t15.5256-10/p130x130/38953243_588801411549044_5086837477289754624_n.jpg?_nc_cat=108&amp;_nc_ht=scontent.xx&amp;oh=83ec0b7efaecfc91144cae3a2bdcba5a&amp;oe=5CB364B6"/>
    <hyperlink ref="F86" r:id="rId583" display="https://scontent.xx.fbcdn.net/v/t15.5256-10/p130x130/38290934_673931492976562_2567928399016230912_n.jpg?_nc_cat=111&amp;_nc_ht=scontent.xx&amp;oh=968c33905ae45a3fb6cdda41f44756fa&amp;oe=5CC541E3"/>
    <hyperlink ref="F87" r:id="rId584" display="https://scontent.xx.fbcdn.net/v/t15.5256-10/s130x130/37897511_967674416774230_5398498824186494976_n.jpg?_nc_cat=110&amp;_nc_ht=scontent.xx&amp;oh=280e11616916bdaf10031743e864fa20&amp;oe=5CF2067B"/>
    <hyperlink ref="F88" r:id="rId585" display="https://scontent.xx.fbcdn.net/v/t1.0-0/s130x130/40363733_10156194770953300_91491268785340416_n.jpg?_nc_cat=110&amp;_nc_ht=scontent.xx&amp;oh=5b88d3123fade56dad3c41f14d16bbfb&amp;oe=5CC2C16D"/>
    <hyperlink ref="F89" r:id="rId586" display="https://scontent.xx.fbcdn.net/v/t15.5256-10/s130x130/38945149_464694080700540_4976674744423153664_n.jpg?_nc_cat=109&amp;_nc_ht=scontent.xx&amp;oh=e701e07f242a20a996b4611985cedbb1&amp;oe=5CF76091"/>
    <hyperlink ref="F90" r:id="rId587" display="https://scontent.xx.fbcdn.net/v/t15.5256-10/p130x130/38494022_287301675192491_241086555958018048_n.jpg?_nc_cat=104&amp;_nc_ht=scontent.xx&amp;oh=7432e389b8e3386980f0a8105436afd0&amp;oe=5CC50D07"/>
    <hyperlink ref="F91" r:id="rId588" display="https://scontent.xx.fbcdn.net/v/t15.5256-10/p130x130/37791028_1091802534312331_2074973312869466112_n.jpg?_nc_cat=100&amp;_nc_ht=scontent.xx&amp;oh=4e743d6ead94d194ee27e2178abd000d&amp;oe=5CC78ADF"/>
    <hyperlink ref="F92" r:id="rId589" display="https://scontent.xx.fbcdn.net/v/t15.5256-10/p130x130/38821468_313338412789645_238571401634643968_n.jpg?_nc_cat=110&amp;_nc_ht=scontent.xx&amp;oh=7d02b02347d2c1b63718e23a31b10826&amp;oe=5CB9B28B"/>
    <hyperlink ref="F93" r:id="rId590" display="https://scontent.xx.fbcdn.net/v/t15.5256-10/p130x130/38973486_2124739024444426_5441549274259128320_n.jpg?_nc_cat=107&amp;_nc_ht=scontent.xx&amp;oh=e0f22dca8dd00a42c8990432ab74cf5c&amp;oe=5CC4F1C2"/>
    <hyperlink ref="F94" r:id="rId591" display="https://external.xx.fbcdn.net/safe_image.php?d=AQBeL1hU3vgMP1RS&amp;w=130&amp;h=130&amp;url=https%3A%2F%2Fi2.wp.com%2Fhellosolar.info%2Fwp-content%2Fuploads%2F2018%2F08%2Fhoodh-ahmed-681146-unsplash.jpg%3Ffit%3D1200%252C690&amp;cfs=1&amp;_nc_hash=AQCqS7R5lS9s2vp_"/>
    <hyperlink ref="F95" r:id="rId592" display="https://scontent.xx.fbcdn.net/v/t15.5256-10/p130x130/38671981_562487270874923_4315522146190229504_n.jpg?_nc_cat=105&amp;_nc_ht=scontent.xx&amp;oh=e0ac77033e74e36564b18cb68720ab17&amp;oe=5CBE7FDA"/>
    <hyperlink ref="F96" r:id="rId593" display="https://scontent.xx.fbcdn.net/v/t15.5256-10/s130x130/38980074_420079221853374_2178243404910034944_n.jpg?_nc_cat=100&amp;_nc_ht=scontent.xx&amp;oh=2e01b735c7caf7d2d0c2df18295d4ec3&amp;oe=5CB93156"/>
    <hyperlink ref="F97" r:id="rId594" display="https://scontent.xx.fbcdn.net/v/t15.5256-10/s130x130/38648444_293464958050012_5200694247103135744_n.jpg?_nc_cat=106&amp;_nc_ht=scontent.xx&amp;oh=374c489619b997d4b8a03037d0210c7b&amp;oe=5CBC8E08"/>
    <hyperlink ref="F98" r:id="rId595" display="https://scontent.xx.fbcdn.net/v/t15.5256-10/s130x130/40450167_705768166457730_2132111766774087680_n.jpg?_nc_cat=103&amp;_nc_ht=scontent.xx&amp;oh=47e240c789c64db5236b737092b47a8c&amp;oe=5CC0F380"/>
    <hyperlink ref="F99" r:id="rId596" display="https://scontent.xx.fbcdn.net/v/t15.5256-10/s130x130/38961689_1767901939993320_4941317968052092928_n.jpg?_nc_cat=111&amp;_nc_ht=scontent.xx&amp;oh=1076f2dc925ec5ac86b2e1154eed9f60&amp;oe=5CC454C4"/>
    <hyperlink ref="F100" r:id="rId597" display="https://external.xx.fbcdn.net/safe_image.php?d=AQCybazYoii6Vnmw&amp;w=130&amp;h=130&amp;url=https%3A%2F%2Fassets.teenvogue.com%2Fphotos%2F5b9147041770162e12e72019%2F3%3A2%2Fw_1200%2Ch_630%2Cc_limit%2Ffb.jpg&amp;cfs=1&amp;_nc_hash=AQA8248vJo5eJIQE"/>
    <hyperlink ref="F101" r:id="rId598" display="https://scontent.xx.fbcdn.net/v/t15.5256-10/s130x130/38903155_330260951078677_3127694411576639488_n.jpg?_nc_cat=100&amp;_nc_ht=scontent.xx&amp;oh=5346869e3cd3758cc56f936efd14db4e&amp;oe=5CBB360D"/>
    <hyperlink ref="F102" r:id="rId599" display="https://scontent.xx.fbcdn.net/v/t15.5256-10/p130x130/38953796_543387389423470_4226993369752010752_n.jpg?_nc_cat=102&amp;_nc_ht=scontent.xx&amp;oh=f34ea82df420c9c73c5341f864f12dae&amp;oe=5CB2AAE8"/>
    <hyperlink ref="F103" r:id="rId600" display="https://scontent.xx.fbcdn.net/v/t15.5256-10/p130x130/38761557_1707575879365440_8704814195390021632_n.jpg?_nc_cat=108&amp;_nc_ht=scontent.xx&amp;oh=54e1a3ba0b02bc526c12c409abe7fcbb&amp;oe=5CFA38EE"/>
    <hyperlink ref="F104" r:id="rId601" display="https://scontent.xx.fbcdn.net/v/t15.5256-10/s130x130/38945056_503353446796102_4559373144963416064_n.jpg?_nc_cat=102&amp;_nc_ht=scontent.xx&amp;oh=54a5fc3d52c55bc694dc980d749dd370&amp;oe=5CB610AD"/>
    <hyperlink ref="F105" r:id="rId602" display="https://scontent.xx.fbcdn.net/v/t15.5256-10/p130x130/38102752_1269766493164275_4083925767149322240_n.jpg?_nc_cat=111&amp;_nc_ht=scontent.xx&amp;oh=04b501d8d7b7ecf668497a0cab9f5143&amp;oe=5CC35EB7"/>
    <hyperlink ref="F106" r:id="rId603" display="https://scontent.xx.fbcdn.net/v/t15.5256-10/p130x130/38951973_225871994946520_5653195165137895424_n.jpg?_nc_cat=107&amp;_nc_ht=scontent.xx&amp;oh=948b0a239a9c85c9d609634cdbfa1acc&amp;oe=5CFEF4AB"/>
    <hyperlink ref="F107" r:id="rId604" display="https://scontent.xx.fbcdn.net/v/t15.13418-10/s130x130/38969670_1102988063212638_265045275104509952_n.jpg?_nc_cat=103&amp;_nc_ht=scontent.xx&amp;oh=25c00cdf0bf8764e4a69d8146f646f97&amp;oe=5CC1E978"/>
    <hyperlink ref="F108" r:id="rId605" display="https://scontent.xx.fbcdn.net/v/t15.5256-10/p130x130/28757570_10155297192066479_5703115325206167552_n.jpg?_nc_cat=111&amp;_nc_ht=scontent.xx&amp;oh=410bde00d295f621ed42a88598da3268&amp;oe=5CFD18AD"/>
    <hyperlink ref="F109" r:id="rId606" display="https://scontent.xx.fbcdn.net/v/t15.5256-10/p130x130/40574541_489307551551710_4469070388118159360_n.jpg?_nc_cat=105&amp;_nc_ht=scontent.xx&amp;oh=a18854aea486e255c12ac11876221938&amp;oe=5CFBBA72"/>
    <hyperlink ref="F110" r:id="rId607" display="https://scontent.xx.fbcdn.net/v/t15.5256-10/p130x130/38981899_1149214481893770_4965405630706745344_n.jpg?_nc_cat=104&amp;_nc_ht=scontent.xx&amp;oh=6899d53d51cffa78c5237876f0fbc5bb&amp;oe=5CFA77C5"/>
    <hyperlink ref="F111" r:id="rId608" display="https://scontent.xx.fbcdn.net/v/t1.0-0/p130x130/41807195_10156230126383300_8997065034592944128_n.jpg?_nc_cat=103&amp;_nc_ht=scontent.xx&amp;oh=bcbf14a27c1f94d4425fd776c024d3a4&amp;oe=5CC6759E"/>
    <hyperlink ref="F112" r:id="rId609" display="https://external.xx.fbcdn.net/safe_image.php?d=AQDi151Fcu81d2DV&amp;w=130&amp;h=130&amp;url=https%3A%2F%2Fi.guim.co.uk%2Fimg%2Fmedia%2F718df224c8c66f5f588612ba18907e1282228a85%2F0_195_3644_2186%2Fmaster%2F3644.jpg%3Fwidth%3D1200%26height%3D630%26quality%3D85%26auto%3Dformat%26usm%3D12%26fit%3Dcrop%26crop%3Dfaces%252Centropy%26bm%3Dnormal%26ba%3Dbottom%252Cleft%26blend64%3DaHR0cHM6Ly9hc3NldHMuZ3VpbS5jby51ay9pbWFnZXMvb3ZlcmxheXMvZDM1ODZhNWVmNTc4MTc1NmQyMWEzYjYzNWU1MTcxNDEvdGctZGVmYXVsdC5wbmc%26s%3Dbc35fbb4ebabd9bfca6ffc3311f8ec7a&amp;cfs=1&amp;_nc_hash=AQBAE3zSaG9BxJcC"/>
    <hyperlink ref="F113" r:id="rId610" display="https://scontent.xx.fbcdn.net/v/t15.5256-10/s130x130/38973095_457123264781948_6802577401944473600_n.jpg?_nc_cat=111&amp;_nc_ht=scontent.xx&amp;oh=6a4c5f5ea97f909ec2966543e01df6ad&amp;oe=5D0070DF"/>
    <hyperlink ref="F114" r:id="rId611" display="https://scontent.xx.fbcdn.net/v/t1.0-0/p130x130/42189077_10156241279378300_3293403338007117824_n.jpg?_nc_cat=104&amp;_nc_ht=scontent.xx&amp;oh=374ae95a793cfd735c706c738eaf5f55&amp;oe=5CFA0499"/>
    <hyperlink ref="F115" r:id="rId612" display="https://scontent.xx.fbcdn.net/v/t1.0-0/q88/s130x130/42222134_10156241922863300_6252304349439983616_n.jpg?_nc_cat=111&amp;_nc_ht=scontent.xx&amp;oh=45542cf5830f7311d28d0ec64e1987c6&amp;oe=5CBBA428"/>
    <hyperlink ref="F116" r:id="rId613" display="https://scontent.xx.fbcdn.net/v/t15.5256-10/s130x130/38969545_1887415664900417_4244092472076009472_n.jpg?_nc_cat=102&amp;_nc_ht=scontent.xx&amp;oh=a95ee1fdc9f51a4c01058c695a9e2e6c&amp;oe=5CC70D40"/>
    <hyperlink ref="F117" r:id="rId614" display="https://scontent.xx.fbcdn.net/v/t15.5256-10/s130x130/38969861_1580207048751420_1896505163884003328_n.jpg?_nc_cat=103&amp;_nc_ht=scontent.xx&amp;oh=c11fc63ce485dae94279971d49bb765b&amp;oe=5CF943DD"/>
    <hyperlink ref="F118" r:id="rId615" display="https://scontent.xx.fbcdn.net/v/t1.0-0/s130x130/42177543_10156246726883300_2868771766971400192_n.jpg?_nc_cat=100&amp;_nc_ht=scontent.xx&amp;oh=c212a08363328504cbe12006c15873e9&amp;oe=5D00CC39"/>
    <hyperlink ref="F119" r:id="rId616" display="https://scontent.xx.fbcdn.net/v/t15.5256-10/p130x130/38972412_1134268550061311_1477984188849192960_n.jpg?_nc_cat=101&amp;_nc_ht=scontent.xx&amp;oh=3e0f04725643154a7305564288f906d2&amp;oe=5CC1185D"/>
    <hyperlink ref="F120" r:id="rId617" display="https://scontent.xx.fbcdn.net/v/t15.5256-10/p130x130/38961990_683191478729380_6316749367348822016_n.jpg?_nc_cat=103&amp;_nc_ht=scontent.xx&amp;oh=2bfc53e3f747bfb904b6771f5f4f8437&amp;oe=5CC79994"/>
    <hyperlink ref="F121" r:id="rId618" display="https://scontent.xx.fbcdn.net/v/t1.0-0/p130x130/42301331_10156944417199684_3129543094349856768_n.jpg?_nc_cat=104&amp;_nc_ht=scontent.xx&amp;oh=cc2101f2803c03d60b835ec4aec164e3&amp;oe=5CF84EC6"/>
    <hyperlink ref="F122" r:id="rId619" display="https://scontent.xx.fbcdn.net/v/t15.5256-10/p130x130/41263159_2145380372349193_8625377615609331712_n.jpg?_nc_cat=104&amp;_nc_ht=scontent.xx&amp;oh=62866006b74572284996d5a7a63de6c3&amp;oe=5D01712F"/>
    <hyperlink ref="F123" r:id="rId620" display="https://scontent.xx.fbcdn.net/v/t1.0-0/q83/p130x130/42304104_10156250201503300_8872505936422371328_n.jpg?_nc_cat=101&amp;_nc_ht=scontent.xx&amp;oh=608bc5b68af9c0b16d6d9fbca35ddbe3&amp;oe=5CFB008F"/>
    <hyperlink ref="F124" r:id="rId621" display="https://scontent.xx.fbcdn.net/v/t15.5256-10/s130x130/38969545_1887415664900417_4244092472076009472_n.jpg?_nc_cat=102&amp;_nc_ht=scontent.xx&amp;oh=a95ee1fdc9f51a4c01058c695a9e2e6c&amp;oe=5CC70D40"/>
    <hyperlink ref="F125" r:id="rId622" display="https://scontent.xx.fbcdn.net/v/t15.13418-10/s130x130/38966503_2289057187989879_6970042012221308928_n.jpg?_nc_cat=103&amp;_nc_ht=scontent.xx&amp;oh=c4a80b8729a53524bb968f50030030a6&amp;oe=5CFE8B79"/>
    <hyperlink ref="F126" r:id="rId623" display="https://scontent.xx.fbcdn.net/v/t1.0-0/s130x130/42410869_10156254148308300_149693212427026432_n.jpg?_nc_cat=102&amp;_nc_ht=scontent.xx&amp;oh=bf5278491a5d2dd4320dc4fb6a137141&amp;oe=5CC5F572"/>
    <hyperlink ref="F127" r:id="rId624" display="https://scontent.xx.fbcdn.net/v/t15.13418-10/p130x130/40513954_299321997531565_5021480599169269760_n.jpg?_nc_cat=105&amp;_nc_ht=scontent.xx&amp;oh=b92ed1de54f594a99abd7f0e1378508e&amp;oe=5CC4C524"/>
    <hyperlink ref="F128" r:id="rId625" display="https://scontent.xx.fbcdn.net/v/t15.5256-10/s130x130/38969783_144880546457397_811576560690659328_n.jpg?_nc_cat=107&amp;_nc_ht=scontent.xx&amp;oh=ce9c54d37113847534a2ecd2428ea802&amp;oe=5CC255B6"/>
    <hyperlink ref="F129" r:id="rId626" display="https://scontent.xx.fbcdn.net/v/t15.5256-10/p130x130/40500169_342768166464125_2056692527603384320_n.jpg?_nc_cat=108&amp;_nc_ht=scontent.xx&amp;oh=c070453898b2d52ba9b6dce00d89036f&amp;oe=5CC93054"/>
    <hyperlink ref="F130" r:id="rId627" display="https://scontent.xx.fbcdn.net/v/t15.5256-10/s130x130/41602446_1938082019572988_5759966458683588608_n.jpg?_nc_cat=101&amp;_nc_ht=scontent.xx&amp;oh=ddfc967e8baefd62d99aaa7e400e2cb3&amp;oe=5CFD1E77"/>
    <hyperlink ref="F131" r:id="rId628" display="https://scontent.xx.fbcdn.net/v/t1.0-0/p130x130/42604400_10156258393848300_1066534233222152192_n.jpg?_nc_cat=105&amp;_nc_ht=scontent.xx&amp;oh=0194f5a0fc0aec134c59fd91a2ac6b2c&amp;oe=5CB83BDD"/>
    <hyperlink ref="F132" r:id="rId629" display="https://scontent.xx.fbcdn.net/v/t1.0-0/p130x130/42625759_10156258948098300_1888826647122018304_n.jpg?_nc_cat=108&amp;_nc_ht=scontent.xx&amp;oh=fee5d5c8749e12fd85c2b71ab3ce4a46&amp;oe=5CB79474"/>
    <hyperlink ref="F133" r:id="rId630" display="https://external.xx.fbcdn.net/safe_image.php?d=AQA8o1hVz5HRZkKy&amp;w=130&amp;h=130&amp;url=https%3A%2F%2Fstorage.googleapis.com%2Fp4-production-content%2Finternational%2Fwp-content%2Fuploads%2F2018%2F09%2F88d2bc2e-gp0stsep4_medium_res.jpg&amp;cfs=1&amp;_nc_hash=AQCpJ0AyhwT73nb0"/>
    <hyperlink ref="F134" r:id="rId631" display="https://scontent.xx.fbcdn.net/v/t15.5256-10/p130x130/38980735_1854206321299708_2229559901795909632_n.jpg?_nc_cat=103&amp;_nc_ht=scontent.xx&amp;oh=aef895a4c8d299e0c15c160a2eb2cee7&amp;oe=5CB3829B"/>
    <hyperlink ref="F135" r:id="rId632" display="https://scontent.xx.fbcdn.net/v/t15.5256-10/p130x130/38982789_1227901677360488_5108362268534374400_n.jpg?_nc_cat=104&amp;_nc_ht=scontent.xx&amp;oh=e7d49fbaf7072ba82bc53cdfbb70a655&amp;oe=5CB8BF17"/>
    <hyperlink ref="F136" r:id="rId633" display="https://external.xx.fbcdn.net/safe_image.php?d=AQCpWZ_sOJO9hn98&amp;w=130&amp;h=130&amp;url=https%3A%2F%2Fwww3.nhk.or.jp%2Fnews%2Fhtml%2F20180926%2FK10011645321_1809262228_1809262230_01_02.jpg&amp;cfs=1&amp;_nc_hash=AQDPFUAaX_V_EyHb"/>
    <hyperlink ref="F137" r:id="rId634" display="https://scontent.xx.fbcdn.net/v/t15.13418-10/p130x130/38979298_170564860487393_944357239878057984_n.jpg?_nc_cat=104&amp;_nc_ht=scontent.xx&amp;oh=37eb5f3d3a2a915a08b88175a622f1cd&amp;oe=5CFFF921"/>
    <hyperlink ref="F138" r:id="rId635" display="https://scontent.xx.fbcdn.net/v/t15.5256-10/p130x130/38983551_2102117389800869_3794039784184217600_n.jpg?_nc_cat=108&amp;_nc_ht=scontent.xx&amp;oh=6cc7964ace843a0be66b0819cef3511e&amp;oe=5CC7DA03"/>
    <hyperlink ref="F139" r:id="rId636" display="https://scontent.xx.fbcdn.net/v/t15.5256-10/s130x130/40283155_478297632689004_5017769914929250304_n.jpg?_nc_cat=102&amp;_nc_ht=scontent.xx&amp;oh=4130d04724968d5be978cca669cde79d&amp;oe=5CFE7E0C"/>
    <hyperlink ref="F140" r:id="rId637" display="https://scontent.xx.fbcdn.net/v/t15.5256-10/p130x130/38982010_2217884561802522_8286847064977965056_n.jpg?_nc_cat=108&amp;_nc_ht=scontent.xx&amp;oh=92444892088d2bef1a9ad0f9e0804006&amp;oe=5CB3CA2C"/>
    <hyperlink ref="F141" r:id="rId638" display="https://scontent.xx.fbcdn.net/v/t15.5256-10/p130x130/38983957_341662446570521_2430056761948897280_n.jpg?_nc_cat=102&amp;_nc_ht=scontent.xx&amp;oh=51cf11ad1cbdc15e850098b0782a0684&amp;oe=5CB70FA4"/>
    <hyperlink ref="F142" r:id="rId639" display="https://scontent.xx.fbcdn.net/v/t15.5256-10/s130x130/40976515_1883757951699854_2752964605264265216_n.jpg?_nc_cat=106&amp;_nc_ht=scontent.xx&amp;oh=38a186f5d1fc20b13ac75ed36d26a83e&amp;oe=5CB53412"/>
    <hyperlink ref="F143" r:id="rId640" display="https://scontent.xx.fbcdn.net/v/t15.5256-10/s130x130/41287360_339569753455576_1773730491480932352_n.jpg?_nc_cat=108&amp;_nc_ht=scontent.xx&amp;oh=2db8deceefb3aad88ffac7bebb244b5e&amp;oe=5CBC7932"/>
    <hyperlink ref="F144" r:id="rId641" display="https://scontent.xx.fbcdn.net/v/t15.5256-10/s130x130/40344730_971142359745446_4034997942094921728_n.jpg?_nc_cat=111&amp;_nc_ht=scontent.xx&amp;oh=b1ed326f206a847eb6ad38fb3eb7df12&amp;oe=5CBB5EE5"/>
    <hyperlink ref="F145" r:id="rId642" display="https://scontent.xx.fbcdn.net/v/t15.5256-10/p130x130/40483754_110355599848576_7830593805815382016_n.jpg?_nc_cat=104&amp;_nc_ht=scontent.xx&amp;oh=8c33ac538ef78dd63e41625f7240f13d&amp;oe=5CFEE10F"/>
    <hyperlink ref="F146" r:id="rId643" display="https://scontent.xx.fbcdn.net/v/t1.0-0/s130x130/43119625_10156272845123300_5854954586762117120_n.png?_nc_cat=103&amp;_nc_ht=scontent.xx&amp;oh=d9cb94beedfbd3602552af3d60c90691&amp;oe=5CC2B4DD"/>
    <hyperlink ref="F147" r:id="rId644" display="https://scontent.xx.fbcdn.net/v/t15.5256-10/s130x130/27603806_10155761134458300_631215108516741120_n.jpg?_nc_cat=108&amp;_nc_ht=scontent.xx&amp;oh=1ae85a24048d8ce006e0723fd1815a93&amp;oe=5CFCF083"/>
    <hyperlink ref="F148" r:id="rId645" display="https://external.xx.fbcdn.net/safe_image.php?d=AQCCeJexSb036O-_&amp;w=130&amp;h=130&amp;url=https%3A%2F%2Fcdn-images-1.medium.com%2Fmax%2F1200%2F1%2AgIildA1opgx_euzShiCisw.jpeg&amp;cfs=1&amp;sx=400&amp;sy=0&amp;sw=800&amp;sh=800&amp;_nc_hash=AQC_IijNca6ZXO_Q"/>
    <hyperlink ref="F149" r:id="rId646" display="https://external.xx.fbcdn.net/safe_image.php?d=AQAhljlf6UWTwxbw&amp;w=130&amp;h=130&amp;url=https%3A%2F%2Faaf1a18515da0e792f78-c27fdabe952dfc357fe25ebf5c8897ee.ssl.cf5.rackcdn.com%2F1844%2FGP0STSF5F_Medium_res_with_credit_line.jpg%3Fv%3D1537701362000&amp;cfs=1&amp;sx=137&amp;sy=0&amp;sw=800&amp;sh=800&amp;_nc_hash=AQDPCZrW3FXJv1Wz"/>
    <hyperlink ref="F150" r:id="rId647" display="https://scontent.xx.fbcdn.net/v/t15.5256-10/p130x130/41091269_1000881470114371_4914416221350264832_n.jpg?_nc_cat=106&amp;_nc_ht=scontent.xx&amp;oh=d5eead569701f32edfed0ae6aba01d51&amp;oe=5CF70DC9"/>
    <hyperlink ref="F151" r:id="rId648" display="https://scontent.xx.fbcdn.net/v/t15.5256-10/p130x130/38972618_1814259732022435_4085316623588655104_n.jpg?_nc_cat=102&amp;_nc_ht=scontent.xx&amp;oh=90be8d4b5f2681b71d259978fdce5ed9&amp;oe=5CC34E51"/>
    <hyperlink ref="F152" r:id="rId649" display="https://scontent.xx.fbcdn.net/v/t1.0-0/p130x130/43133281_10156277954778300_4595987281600315392_n.jpg?_nc_cat=109&amp;_nc_ht=scontent.xx&amp;oh=12451b8ae0c505870b73cf8c218c6f13&amp;oe=5D0014DB"/>
    <hyperlink ref="F153" r:id="rId650" display="https://scontent.xx.fbcdn.net/v/t15.5256-10/s130x130/41287360_339569753455576_1773730491480932352_n.jpg?_nc_cat=108&amp;_nc_ht=scontent.xx&amp;oh=2db8deceefb3aad88ffac7bebb244b5e&amp;oe=5CBC7932"/>
    <hyperlink ref="F154" r:id="rId651" display="https://scontent.xx.fbcdn.net/v/t15.13418-10/p130x130/40434461_1155782497911266_4693434944175734784_n.jpg?_nc_cat=110&amp;_nc_ht=scontent.xx&amp;oh=902bc2b033eeb32bf979e94faf96bf9e&amp;oe=5CF7E4B9"/>
    <hyperlink ref="F155" r:id="rId652" display="https://external.xx.fbcdn.net/safe_image.php?d=AQA_lqv1K_i0MFHO&amp;w=130&amp;h=130&amp;url=https%3A%2F%2Funearthed.greenpeace.org%2Fwp-content%2Fuploads%2F2018%2F09%2FGettyImages-110129512.jpg&amp;cfs=1&amp;sx=1&amp;sy=0&amp;sw=2015&amp;sh=2015&amp;_nc_hash=AQCqaGIzqbN4b3A_"/>
    <hyperlink ref="F156" r:id="rId653" display="https://scontent.xx.fbcdn.net/v/t15.5256-10/p130x130/41553582_279062906278832_3186777076917075968_n.jpg?_nc_cat=105&amp;_nc_ht=scontent.xx&amp;oh=0a36407b889c1a78f2b704a5c191bad6&amp;oe=5CBECC6E"/>
    <hyperlink ref="F157" r:id="rId654" display="https://scontent.xx.fbcdn.net/v/t15.5256-10/s130x130/41370665_284652312151100_1389062470148030464_n.jpg?_nc_cat=101&amp;_nc_ht=scontent.xx&amp;oh=523dee61abe3c35e86e48ba5649fa957&amp;oe=5CB8D454"/>
    <hyperlink ref="F158" r:id="rId655" display="https://scontent.xx.fbcdn.net/v/t1.0-0/p130x130/43407025_10156287343083300_7415516793256542208_n.jpg?_nc_cat=107&amp;_nc_ht=scontent.xx&amp;oh=6b5391eedbb416686bf0828fc1f09e4c&amp;oe=5CF3C85F"/>
    <hyperlink ref="F159" r:id="rId656" display="https://scontent.xx.fbcdn.net/v/t15.5256-10/s130x130/40949206_921523901379316_8610175578865139712_n.jpg?_nc_cat=105&amp;_nc_ht=scontent.xx&amp;oh=c717a27e680c968fa17a4b617b550ff0&amp;oe=5CBAEED7"/>
    <hyperlink ref="F160" r:id="rId657" display="https://external.xx.fbcdn.net/safe_image.php?d=AQBIemtdA-JKPknO&amp;w=130&amp;h=130&amp;url=https%3A%2F%2Fo.aolcdn.com%2Fimages%2Fdims3%2FGLOB%2Fcrop%2F1200x630%2B0%2B86%2Fresize%2F1200x630%21%2Fformat%2Fjpg%2Fquality%2F85%2Fhttp%253A%252F%252Fo.aolcdn.com%252Fhss%252Fstorage%252Fmidas%252F47c70f18a13833c2bd26ad3c9abd8d2a%252F206722051%252FGP0STSH52.jpg&amp;cfs=1&amp;_nc_hash=AQC8KDZZcuALMEJI"/>
    <hyperlink ref="F161" r:id="rId658" display="https://scontent.xx.fbcdn.net/v/t15.5256-10/p130x130/40678591_1970852022973645_2297515973864849408_n.jpg?_nc_cat=105&amp;_nc_ht=scontent.xx&amp;oh=f347131fb522475a7b2f1d8e8c0c385d&amp;oe=5CB562C9"/>
    <hyperlink ref="F162" r:id="rId659" display="https://scontent.xx.fbcdn.net/v/t1.0-0/s130x130/43599377_10156291147993300_2684386020635443200_n.png?_nc_cat=108&amp;_nc_ht=scontent.xx&amp;oh=caf6a969bf063c12acf6b7a308d5be1f&amp;oe=5CC45A90"/>
    <hyperlink ref="F163" r:id="rId660" display="https://scontent.xx.fbcdn.net/v/t1.0-0/p130x130/43509353_10156291159578300_4851757536174407680_n.jpg?_nc_cat=1&amp;_nc_ht=scontent.xx&amp;oh=76641fa72dda657c60adacb8ef2afa86&amp;oe=5CC0509E"/>
    <hyperlink ref="F164" r:id="rId661" display="https://scontent.xx.fbcdn.net/v/t1.0-0/p130x130/43551196_10156293157308300_4684568551128825856_n.jpg?_nc_cat=111&amp;_nc_ht=scontent.xx&amp;oh=45200aff7e3e4e2a259751bdb0b03e1c&amp;oe=5CBBAA88"/>
    <hyperlink ref="F165" r:id="rId662" display="https://external.xx.fbcdn.net/safe_image.php?d=AQCtuV3vLuEpMXTT&amp;w=130&amp;h=130&amp;url=http%3A%2F%2Fgrist.files.wordpress.com%2F2018%2F09%2Fhurricane-michael-shell-point-beach.jpg%3Fw%3D1200%26h%3D675%26crop%3D1&amp;cfs=1&amp;_nc_hash=AQC1S1EVCi1072Pd"/>
    <hyperlink ref="F166" r:id="rId663" display="https://scontent.xx.fbcdn.net/v/t15.13418-10/p130x130/40696936_2239793159591877_5427196803520921600_n.jpg?_nc_cat=104&amp;_nc_ht=scontent.xx&amp;oh=2b4efde9ebf688c04b6a8e8f20e64e7b&amp;oe=5CF56704"/>
    <hyperlink ref="F167" r:id="rId664" display="https://scontent.xx.fbcdn.net/v/t15.13418-10/s130x130/40637393_2379553292268305_7534524388498997248_n.jpg?_nc_cat=107&amp;_nc_ht=scontent.xx&amp;oh=37fba00adeb96cb5dbae47ac333970e7&amp;oe=5CF30691"/>
    <hyperlink ref="F168" r:id="rId665" display="https://scontent.xx.fbcdn.net/v/t15.5256-10/p130x130/41606868_277399286450672_893797584949215232_n.jpg?_nc_cat=100&amp;_nc_ht=scontent.xx&amp;oh=b917404e7b1743216628d7e1bef13d28&amp;oe=5CC1FA6A"/>
    <hyperlink ref="F169" r:id="rId666" display="https://scontent.xx.fbcdn.net/v/t15.5256-10/s130x130/40949206_921523901379316_8610175578865139712_n.jpg?_nc_cat=105&amp;_nc_ht=scontent.xx&amp;oh=c717a27e680c968fa17a4b617b550ff0&amp;oe=5CBAEED7"/>
    <hyperlink ref="F170" r:id="rId667" display="https://scontent.xx.fbcdn.net/v/t15.5256-10/p130x130/41556105_335015460388727_3826478937731497984_n.jpg?_nc_cat=109&amp;_nc_ht=scontent.xx&amp;oh=bd3ff551b51a340e41b8965f43263b45&amp;oe=5CF3A179"/>
    <hyperlink ref="F171" r:id="rId668" display="https://scontent.xx.fbcdn.net/v/t15.5256-10/p130x130/41169843_1618205244950054_3744857744310534144_n.jpg?_nc_cat=111&amp;_nc_ht=scontent.xx&amp;oh=0ea26320eec738f03ccdd8ea5c79a9d7&amp;oe=5CF3FF9B"/>
    <hyperlink ref="F172" r:id="rId669" display="https://scontent.xx.fbcdn.net/v/t15.5256-10/p130x130/42772958_310004572930106_8069952354696298496_n.jpg?_nc_cat=111&amp;_nc_ht=scontent.xx&amp;oh=79775cb7280615e6089b853892bae221&amp;oe=5CC1C4CB"/>
    <hyperlink ref="F173" r:id="rId670" display="https://scontent.xx.fbcdn.net/v/t15.5256-10/s130x130/41560126_927843924077304_4013985982830346240_n.jpg?_nc_cat=103&amp;_nc_ht=scontent.xx&amp;oh=62bad95d785d3494507fe0b3f864fe44&amp;oe=5CC3CD18"/>
    <hyperlink ref="F174" r:id="rId671" display="https://scontent.xx.fbcdn.net/v/t15.5256-10/s130x130/42152271_2043693835961413_417654194799902720_n.jpg?_nc_cat=104&amp;_nc_ht=scontent.xx&amp;oh=b8c267412dff086d6d89ca0406025fcd&amp;oe=5CC8DBF4"/>
    <hyperlink ref="F175" r:id="rId672" display="https://scontent.xx.fbcdn.net/v/t15.5256-10/p130x130/43291401_513132892492528_2887949246919606272_n.jpg?_nc_cat=111&amp;_nc_ht=scontent.xx&amp;oh=246d15e28b6c3903140b668d3fa3eaf4&amp;oe=5CFC3ADB"/>
    <hyperlink ref="F176" r:id="rId673" display="https://scontent.xx.fbcdn.net/v/t15.5256-10/p130x130/27599751_10155766997648515_1329750904525553664_n.jpg?_nc_cat=108&amp;_nc_ht=scontent.xx&amp;oh=775edd8fa2102c9bb2f963f71a5ff151&amp;oe=5CC38D4F"/>
    <hyperlink ref="F177" r:id="rId674" display="https://scontent.xx.fbcdn.net/v/t15.5256-10/p130x130/43786063_275246036454049_6143066722464169984_n.jpg?_nc_cat=106&amp;_nc_ht=scontent.xx&amp;oh=62c5ff63f947d3e760ce4d78e5994137&amp;oe=5CFF4430"/>
    <hyperlink ref="F178" r:id="rId675" display="https://scontent.xx.fbcdn.net/v/t15.5256-10/s130x130/42551516_1143925832442084_3786798082776104960_n.jpg?_nc_cat=108&amp;_nc_ht=scontent.xx&amp;oh=1ebd9f808c4145eaafda7a05fd09e2f0&amp;oe=5CFBAD4C"/>
    <hyperlink ref="F179" r:id="rId676" display="https://scontent.xx.fbcdn.net/v/t15.5256-10/p130x130/41817085_322065655260417_270752822784425984_n.jpg?_nc_cat=100&amp;_nc_ht=scontent.xx&amp;oh=289bb3261fc9ce9ada01765acec00ee6&amp;oe=5CC33206"/>
    <hyperlink ref="F180" r:id="rId677" display="https://scontent.xx.fbcdn.net/v/t15.5256-10/p130x130/41924277_2062916037122677_4404276923807563776_n.jpg?_nc_cat=110&amp;_nc_ht=scontent.xx&amp;oh=b2beb0f66aef31365ddcd9de134099b2&amp;oe=5CC167E0"/>
    <hyperlink ref="F181" r:id="rId678" display="https://scontent.xx.fbcdn.net/v/t15.5256-10/s130x130/43223386_315330069277851_6248787247965929472_n.jpg?_nc_cat=110&amp;_nc_ht=scontent.xx&amp;oh=cfa16b5be31acbf1241a600652dcf171&amp;oe=5CF78343"/>
    <hyperlink ref="F182" r:id="rId679" display="https://scontent.xx.fbcdn.net/v/t15.5256-10/s130x130/42811275_611240149278995_4287876794620575744_n.jpg?_nc_cat=103&amp;_nc_ht=scontent.xx&amp;oh=17f1f0b9b4bbb15b2131d384ddd689e3&amp;oe=5CB28BDD"/>
    <hyperlink ref="F183" r:id="rId680" display="https://scontent.xx.fbcdn.net/v/t1.0-0/p130x130/44598621_10156322361918300_3530393641921019904_n.jpg?_nc_cat=102&amp;_nc_ht=scontent.xx&amp;oh=84d9f517d0a34eb50c54a03f96009c94&amp;oe=5CC74BD4"/>
    <hyperlink ref="F184" r:id="rId681" display="https://scontent.xx.fbcdn.net/v/t15.5256-10/s130x130/43917742_252841318911569_2656250067836469248_n.jpg?_nc_cat=102&amp;_nc_ht=scontent.xx&amp;oh=0e95f48825a7a422c7c8498c937622b1&amp;oe=5CB7C7A0"/>
    <hyperlink ref="F185" r:id="rId682" display="https://scontent.xx.fbcdn.net/v/t15.13418-10/s130x130/43295672_278829222750007_2212475050173399040_n.jpg?_nc_cat=104&amp;_nc_ht=scontent.xx&amp;oh=89f694adcf404724e06348ad2cf19958&amp;oe=5CC6A53F"/>
    <hyperlink ref="F186" r:id="rId683" display="https://scontent.xx.fbcdn.net/v/t15.5256-10/s130x130/43785060_2085620458322200_8919282038696050688_n.jpg?_nc_cat=103&amp;_nc_ht=scontent.xx&amp;oh=cd151835a48d108a87db1457d6561fbe&amp;oe=5CFE7BD3"/>
    <hyperlink ref="F187" r:id="rId684" display="https://scontent.xx.fbcdn.net/v/t15.5256-10/s130x130/42496318_2296384880647879_7621155296198524928_n.jpg?_nc_cat=106&amp;_nc_ht=scontent.xx&amp;oh=be0b297098d8dc43e87d41d8c3fa80fe&amp;oe=5CB751BF"/>
    <hyperlink ref="F188" r:id="rId685" display="https://scontent.xx.fbcdn.net/v/t15.5256-10/p130x130/43135124_1239264842893009_830284063842500608_n.jpg?_nc_cat=111&amp;_nc_ht=scontent.xx&amp;oh=595e3936af5e4f5a9351319430c13e2c&amp;oe=5CFB52CC"/>
    <hyperlink ref="F189" r:id="rId686" display="https://scontent.xx.fbcdn.net/v/t15.5256-10/p130x130/41868296_729015130789918_870051174626099200_n.jpg?_nc_cat=106&amp;_nc_ht=scontent.xx&amp;oh=bcd4d622acd49c396a56f0b11bc241f1&amp;oe=5CC0CC56"/>
    <hyperlink ref="F190" r:id="rId687" display="https://scontent.xx.fbcdn.net/v/t1.0-0/p130x130/44865282_10156330848303300_3490203180506021888_n.jpg?_nc_cat=102&amp;_nc_ht=scontent.xx&amp;oh=d0296b38b2a2a896b35f758e8f4e6ac7&amp;oe=5CFA795F"/>
    <hyperlink ref="F191" r:id="rId688" display="https://external.xx.fbcdn.net/safe_image.php?d=AQAOisDvvw490FuA&amp;w=130&amp;h=130&amp;url=https%3A%2F%2Fpmdvod.nationalgeographic.com%2FNG_Video%2F599%2F391%2Fsmpost_1526423457673.jpg&amp;cfs=1&amp;_nc_hash=AQAgbqOGx2kTOtVU"/>
    <hyperlink ref="F192" r:id="rId689" display="https://scontent.xx.fbcdn.net/v/t15.5256-10/s130x130/43496093_315821015876008_520230619557396480_n.jpg?_nc_cat=101&amp;_nc_ht=scontent.xx&amp;oh=3658fb17592f06cfbac51c2b82c8a6e5&amp;oe=5CFD98C6"/>
    <hyperlink ref="F193" r:id="rId690" display="https://scontent.xx.fbcdn.net/v/t15.5256-10/p130x130/43784355_1319604431510256_8998650981331763200_n.jpg?_nc_cat=103&amp;_nc_ht=scontent.xx&amp;oh=8124f1f2e10ca46ec40768a2aa934812&amp;oe=5CBEB21C"/>
    <hyperlink ref="F194" r:id="rId691" display="https://scontent.xx.fbcdn.net/v/t1.0-0/p130x130/44976648_10156336944363300_6002511808873627648_n.jpg?_nc_cat=107&amp;_nc_ht=scontent.xx&amp;oh=609fd26c6d2d167cc2317453c11b41c3&amp;oe=5CB28B0C"/>
    <hyperlink ref="F195" r:id="rId692" display="https://scontent.xx.fbcdn.net/v/t15.5256-10/p130x130/43626050_271450630221549_1314817629654876160_n.jpg?_nc_cat=100&amp;_nc_ht=scontent.xx&amp;oh=cc9b6513e8ba338a4354e991c04cdbd7&amp;oe=5CFAC38D"/>
    <hyperlink ref="F196" r:id="rId693" display="https://scontent.xx.fbcdn.net/v/t15.5256-10/s130x130/43496093_315821015876008_520230619557396480_n.jpg?_nc_cat=101&amp;_nc_ht=scontent.xx&amp;oh=3658fb17592f06cfbac51c2b82c8a6e5&amp;oe=5CFD98C6"/>
    <hyperlink ref="F197" r:id="rId694" display="https://scontent.xx.fbcdn.net/v/t15.5256-10/p130x130/44759747_2196464344013152_2922624081268310016_n.jpg?_nc_cat=102&amp;_nc_ht=scontent.xx&amp;oh=b3b17ee88f8c934c35dea64825dd6bef&amp;oe=5CC09E6E"/>
    <hyperlink ref="F198" r:id="rId695" display="https://scontent.xx.fbcdn.net/v/t15.13418-10/p130x130/43643904_548566382215397_163593161115959296_n.jpg?_nc_cat=102&amp;_nc_ht=scontent.xx&amp;oh=8a2328630fd9bcf1d7d7fe029f01333b&amp;oe=5CF4F71E"/>
    <hyperlink ref="F199" r:id="rId696" display="https://scontent.xx.fbcdn.net/v/t15.5256-10/p130x130/27862897_10154646131684229_935602065009278976_n.jpg?_nc_cat=100&amp;_nc_ht=scontent.xx&amp;oh=614b2da68e8f67132b96253989129f99&amp;oe=5CFC44FA"/>
    <hyperlink ref="F200" r:id="rId697" display="https://scontent.xx.fbcdn.net/v/t15.5256-10/p130x130/42013930_2076016469128669_4370585847423041536_n.jpg?_nc_cat=101&amp;_nc_ht=scontent.xx&amp;oh=28680b17cc2d2201f32543f33c544a2a&amp;oe=5CF14ED3"/>
    <hyperlink ref="F201" r:id="rId698" display="https://scontent.xx.fbcdn.net/v/t15.5256-10/p130x130/42846565_320815828720124_4563954672477405184_n.jpg?_nc_cat=104&amp;_nc_ht=scontent.xx&amp;oh=ecb9564bfd7d26e0249d7de69df885a5&amp;oe=5CC82F91"/>
    <hyperlink ref="F202" r:id="rId699" display="https://scontent.xx.fbcdn.net/v/t1.0-0/p130x130/45231159_10156880716839138_3377902949790384128_n.jpg?_nc_cat=110&amp;_nc_ht=scontent.xx&amp;oh=fb841921c6132ade516a2332d89f505c&amp;oe=5CF1283E"/>
    <hyperlink ref="F203" r:id="rId700" display="https://scontent.xx.fbcdn.net/v/t15.5256-10/p130x130/43626050_271450630221549_1314817629654876160_n.jpg?_nc_cat=100&amp;_nc_ht=scontent.xx&amp;oh=cc9b6513e8ba338a4354e991c04cdbd7&amp;oe=5CFAC38D"/>
    <hyperlink ref="F204" r:id="rId701" display="https://scontent.xx.fbcdn.net/v/t15.5256-10/p130x130/41323104_1926734684069687_142341757424631808_n.jpg?_nc_cat=102&amp;_nc_ht=scontent.xx&amp;oh=deba72a7c9a162546fecddd5bbd98cc0&amp;oe=5CC8936F"/>
    <hyperlink ref="F205" r:id="rId702" display="https://scontent.xx.fbcdn.net/v/t15.5256-10/s130x130/43717631_326119924881262_2799994179327885312_n.jpg?_nc_cat=102&amp;_nc_ht=scontent.xx&amp;oh=7916b1c18d2bb73f6dbbb68b7bdb7831&amp;oe=5CC452F9"/>
    <hyperlink ref="F206" r:id="rId703" display="https://scontent.xx.fbcdn.net/v/t15.5256-10/s130x130/43400424_1890042974424985_570206150344048640_n.jpg?_nc_cat=109&amp;_nc_ht=scontent.xx&amp;oh=ee5cb2484f5e0f5414ff86898bc4c67c&amp;oe=5CF41F37"/>
    <hyperlink ref="F207" r:id="rId704" display="https://scontent.xx.fbcdn.net/v/t15.5256-10/s130x130/43784932_499500420562912_4442482079539658752_n.jpg?_nc_cat=101&amp;_nc_ht=scontent.xx&amp;oh=3f6119dcc3ed5927414e14bfbe35a5dc&amp;oe=5D006F59"/>
    <hyperlink ref="F208" r:id="rId705" display="https://scontent.xx.fbcdn.net/v/t15.5256-10/s130x130/43729919_901929083528354_4299081462352707584_n.jpg?_nc_cat=103&amp;_nc_ht=scontent.xx&amp;oh=b43b600b595dd74292e14d1803296c38&amp;oe=5CF52179"/>
    <hyperlink ref="F209" r:id="rId706" display="https://scontent.xx.fbcdn.net/v/t1.0-0/s130x130/45477115_10156354872383300_3912444361723346944_n.jpg?_nc_cat=100&amp;_nc_ht=scontent.xx&amp;oh=6e409966b7bed4620b257cb9160a80d2&amp;oe=5CBF9778"/>
    <hyperlink ref="F210" r:id="rId707" display="https://scontent.xx.fbcdn.net/v/t15.5256-10/s130x130/43987047_318322488948140_4488910895052750848_n.jpg?_nc_cat=105&amp;_nc_ht=scontent.xx&amp;oh=b0be4ebb86bd21417f8d793e8628714c&amp;oe=5CC453CB"/>
    <hyperlink ref="F211" r:id="rId708" display="https://scontent.xx.fbcdn.net/v/t15.5256-10/s130x130/43917972_565787110501603_3582363540771569664_n.jpg?_nc_cat=108&amp;_nc_ht=scontent.xx&amp;oh=22b740e11ed26b286fa2ba6273c19bc0&amp;oe=5CFC86E8"/>
    <hyperlink ref="F212" r:id="rId709" display="https://scontent.xx.fbcdn.net/v/t15.5256-10/p130x130/38544186_673931489643229_734639016221081600_n.jpg?_nc_cat=101&amp;_nc_ht=scontent.xx&amp;oh=84a5e345de6cd7fdc5c7da55e1025e63&amp;oe=5CFD9B4D"/>
    <hyperlink ref="F213" r:id="rId710" display="https://scontent.xx.fbcdn.net/v/t1.0-0/p130x130/46092878_10156366867088300_6980677605376655360_n.jpg?_nc_cat=103&amp;_nc_ht=scontent.xx&amp;oh=22a44861565d02684ed2acb0b4dc8812&amp;oe=5CC77907"/>
    <hyperlink ref="F214" r:id="rId711" display="https://scontent.xx.fbcdn.net/v/t15.5256-10/s130x130/43982345_281034199210299_485943350172581888_n.jpg?_nc_cat=109&amp;_nc_ht=scontent.xx&amp;oh=1ada82c786f8f5dc3ba3f9384e634b5d&amp;oe=5CC077EC"/>
    <hyperlink ref="F215" r:id="rId712" display="https://scontent.xx.fbcdn.net/v/t1.0-0/p130x130/46091038_10156370261753300_4106038762755063808_n.jpg?_nc_cat=108&amp;_nc_ht=scontent.xx&amp;oh=62a69da35e81d01971d486d67322df75&amp;oe=5CC2345B"/>
    <hyperlink ref="F216" r:id="rId713" display="https://external.xx.fbcdn.net/safe_image.php?d=AQBal-h4Da-scVKE&amp;w=130&amp;h=130&amp;url=https%3A%2F%2Fstorage.googleapis.com%2Fplanet4-international-stateless%2F2018%2F11%2F4306d168-gp0stsnwx_web_size.jpg&amp;cfs=1&amp;_nc_hash=AQBa5cez8SENoG4S"/>
    <hyperlink ref="F217" r:id="rId714" display="https://scontent.xx.fbcdn.net/v/t1.0-0/p130x130/46273220_2005465659491882_1762722679279845376_n.jpg?_nc_cat=109&amp;_nc_ht=scontent.xx&amp;oh=af89a92b664a7fece168f516c149dd96&amp;oe=5CB8E65F"/>
    <hyperlink ref="F218" r:id="rId715" display="https://scontent.xx.fbcdn.net/v/t15.13418-10/p130x130/43982623_336829780232938_3449024717699153920_n.jpg?_nc_cat=107&amp;_nc_ht=scontent.xx&amp;oh=8a0a204408fbabb5ccddf65bf90005f7&amp;oe=5CC6A727"/>
    <hyperlink ref="F219" r:id="rId716" display="https://scontent.xx.fbcdn.net/v/t1.0-0/p130x130/46002459_10156374859168300_7291641922030927872_n.jpg?_nc_cat=111&amp;_nc_ht=scontent.xx&amp;oh=bcd59e78054dddca1c58770d04f23aac&amp;oe=5CF39693"/>
    <hyperlink ref="F220" r:id="rId717" display="https://scontent.xx.fbcdn.net/v/t15.5256-10/s130x130/45519853_499244317235810_1533823986377424896_n.jpg?_nc_cat=111&amp;_nc_ht=scontent.xx&amp;oh=c8f4bb14fffc84db3a514c66b221f2d8&amp;oe=5CF47F48"/>
    <hyperlink ref="F221" r:id="rId718" display="https://scontent.xx.fbcdn.net/v/t15.5256-10/p130x130/43988344_189923405274947_2645075086918287360_n.jpg?_nc_cat=104&amp;_nc_ht=scontent.xx&amp;oh=1956751a4057b0c3fcba599fa2e171aa&amp;oe=5CBB2EE1"/>
    <hyperlink ref="F222" r:id="rId719" display="https://scontent.xx.fbcdn.net/v/t15.5256-10/p130x130/43916267_946657995529615_902440489372876800_n.jpg?_nc_cat=106&amp;_nc_ht=scontent.xx&amp;oh=8927e12cada82348303e35f97adf1c01&amp;oe=5CC71760"/>
    <hyperlink ref="F223" r:id="rId720" display="https://scontent.xx.fbcdn.net/v/t15.5256-10/p130x130/43916142_321980911723652_68199291771944960_n.jpg?_nc_cat=108&amp;_nc_ht=scontent.xx&amp;oh=6bdaff1182a60c6da612230ccb54b5fe&amp;oe=5CF5FF3A"/>
    <hyperlink ref="F224" r:id="rId721" display="https://scontent.xx.fbcdn.net/v/t15.13418-10/p130x130/43918512_748858852133843_5607143881545089024_n.jpg?_nc_cat=108&amp;_nc_ht=scontent.xx&amp;oh=dce8a938427f3f2451db197d4f6d12de&amp;oe=5CF40E2E"/>
    <hyperlink ref="F225" r:id="rId722" display="https://scontent.xx.fbcdn.net/v/t1.0-0/p130x130/46467826_10156378016768300_3369283848075476992_n.png?_nc_cat=103&amp;_nc_ht=scontent.xx&amp;oh=4a832165c4a2ea313ae1861c22b2c1a2&amp;oe=5CBB3A2F"/>
    <hyperlink ref="F226" r:id="rId723" display="https://scontent.xx.fbcdn.net/v/t15.13418-10/p130x130/45786233_180637412874343_3039709223379271680_n.jpg?_nc_cat=106&amp;_nc_ht=scontent.xx&amp;oh=94b6654274e745a4bcbcd23d93f4cce2&amp;oe=5CC3A071"/>
    <hyperlink ref="F227" r:id="rId724" display="https://scontent.xx.fbcdn.net/v/t15.5256-10/s130x130/43916706_557228231366030_7122999301009047552_n.jpg?_nc_cat=110&amp;_nc_ht=scontent.xx&amp;oh=060314271587d82be3e99c740cd13aac&amp;oe=5CFADF7D"/>
    <hyperlink ref="F228" r:id="rId725" display="https://scontent.xx.fbcdn.net/v/t15.5256-10/s130x130/21978706_10155093230752058_1505578572041945088_n.jpg?_nc_cat=103&amp;_nc_ht=scontent.xx&amp;oh=47fd69ec912fb006a2dcdee4eef6848e&amp;oe=5CF55AC7"/>
    <hyperlink ref="F229" r:id="rId726" display="https://scontent.xx.fbcdn.net/v/t1.0-0/s130x130/46483138_10156380092753300_9045406575136604160_n.png?_nc_cat=103&amp;_nc_ht=scontent.xx&amp;oh=93adbdda0d2ce9d2254f52b7b5baf63b&amp;oe=5CFD10B3"/>
    <hyperlink ref="F230" r:id="rId727" display="https://scontent.xx.fbcdn.net/v/t15.5256-10/s130x130/44809120_2244010099211082_219808940081283072_n.jpg?_nc_cat=108&amp;_nc_ht=scontent.xx&amp;oh=1dcac6f989eb16727f789431d9f069fb&amp;oe=5CF433C4"/>
    <hyperlink ref="F231" r:id="rId728" display="https://external.xx.fbcdn.net/safe_image.php?d=AQAJNqXCKF2a1p0K&amp;w=130&amp;h=130&amp;url=https%3A%2F%2Fvideo-images.vice.com%2Farticles%2F5bdb1ee9faa45a0006b7cad4%2Flede%2F1541086954632-diver_scuba_underwater_ocean_sea_activity_explore_water-747035.jpeg%3Fcrop%3D1xw%3A0.7558790593505039xh%3Bcenter%2Ccenter%26resize%3D1200%3A%2A&amp;cfs=1&amp;_nc_hash=AQAO8PNO-EfV-_AI"/>
    <hyperlink ref="F232" r:id="rId729" display="https://scontent.xx.fbcdn.net/v/t15.5256-10/p130x130/43988736_761329130870081_2330789029672386560_n.jpg?_nc_cat=100&amp;_nc_ht=scontent.xx&amp;oh=8482d3b0db0ee844fbf5a93b03529e18&amp;oe=5CB5B0F3"/>
    <hyperlink ref="F233" r:id="rId730" display="https://external.xx.fbcdn.net/safe_image.php?d=AQDDfad32h3d0A33&amp;w=130&amp;h=130&amp;url=https%3A%2F%2Fstorage.googleapis.com%2Fplanet4-international-stateless%2F2018%2F11%2F3ee510ad-gp0stsoot_medium_res.jpg&amp;cfs=1&amp;sx=238&amp;sy=0&amp;sw=800&amp;sh=800&amp;_nc_hash=AQC6VPfEOpBxEUnO"/>
    <hyperlink ref="F234" r:id="rId731" display="https://scontent.xx.fbcdn.net/v/t15.5256-10/s130x130/45571665_297114667565089_4387630395072446464_n.jpg?_nc_cat=100&amp;_nc_ht=scontent.xx&amp;oh=48319d58cc3887ccd0ee42fe7a183293&amp;oe=5CF496ED"/>
    <hyperlink ref="F235" r:id="rId732" display="https://scontent.xx.fbcdn.net/v/t15.5256-10/p130x130/44277935_959993024209185_4360276603062714368_n.jpg?_nc_cat=110&amp;_nc_ht=scontent.xx&amp;oh=79df6f709ce8365b3833092fb2636ef0&amp;oe=5CB3F7BA"/>
    <hyperlink ref="F236" r:id="rId733" display="https://scontent.xx.fbcdn.net/v/t15.5256-10/s130x130/43988509_974008886119765_6436563952586457088_n.jpg?_nc_cat=102&amp;_nc_ht=scontent.xx&amp;oh=114ba6fef66a50428b77e7e71d32e236&amp;oe=5CFB3764"/>
    <hyperlink ref="F237" r:id="rId734" display="https://scontent.xx.fbcdn.net/v/t15.5256-10/s130x130/45688829_1016535768519997_4515864593678991360_n.jpg?_nc_cat=111&amp;_nc_ht=scontent.xx&amp;oh=41351c4680c30f165e25826ad8e01a2f&amp;oe=5CF343D6"/>
    <hyperlink ref="F238" r:id="rId735" display="https://scontent.xx.fbcdn.net/v/t15.13418-10/p130x130/42146544_252049552337009_4941226850320908288_n.jpg?_nc_cat=104&amp;_nc_ht=scontent.xx&amp;oh=05c122a2b28b503c0abec2c59462d9ec&amp;oe=5CFCFC51"/>
    <hyperlink ref="F239" r:id="rId736" display="https://scontent.xx.fbcdn.net/v/t15.13418-10/s130x130/44361134_1977020062380734_3408699686368837632_n.jpg?_nc_cat=108&amp;_nc_ht=scontent.xx&amp;oh=94364d728404b21308cbbaf29fe6b7fb&amp;oe=5CF49B82"/>
    <hyperlink ref="F240" r:id="rId737" display="https://scontent.xx.fbcdn.net/v/t1.0-0/p130x130/46476109_559574247829604_8730852056664899584_n.jpg?_nc_cat=105&amp;_nc_ht=scontent.xx&amp;oh=bbaf3b5c62be5902bfb9f3f0c74bcf5a&amp;oe=5CB6AF2F"/>
    <hyperlink ref="F241" r:id="rId738" display="https://scontent.xx.fbcdn.net/v/t15.5256-10/p130x130/45336002_558993141209024_1730202703037988864_n.jpg?_nc_cat=110&amp;_nc_ht=scontent.xx&amp;oh=925e08293e8ccb34ec2436d00df1482d&amp;oe=5CBE0A36"/>
    <hyperlink ref="F242" r:id="rId739" display="https://scontent.xx.fbcdn.net/v/t1.0-0/p130x130/46507345_10156386343903300_3170697397965684736_n.jpg?_nc_cat=110&amp;_nc_ht=scontent.xx&amp;oh=d999b38c8f0491d168f27bce5c276436&amp;oe=5CFE2BAD"/>
    <hyperlink ref="F243" r:id="rId740" display="https://scontent.xx.fbcdn.net/v/t15.13418-10/p130x130/44471793_1434779406653484_2546758337710522368_n.jpg?_nc_cat=103&amp;_nc_ht=scontent.xx&amp;oh=3ca41d3086554376780f7b6b07491b3d&amp;oe=5CBD06F0"/>
    <hyperlink ref="F244" r:id="rId741" display="https://scontent.xx.fbcdn.net/v/t1.0-0/p130x130/46495743_10156387602373300_453328648427012096_n.jpg?_nc_cat=105&amp;_nc_ht=scontent.xx&amp;oh=498d2e5a4b842130ba49d80a492a75cf&amp;oe=5CFD5EDE"/>
    <hyperlink ref="F245" r:id="rId742" display="https://scontent.xx.fbcdn.net/v/t1.0-0/s130x130/46511197_10156736764362488_1476608661148139520_n.jpg?_nc_cat=109&amp;_nc_ht=scontent.xx&amp;oh=160a341e8d5ae55d9cb4b3c0b1e134fe&amp;oe=5CF470D6"/>
    <hyperlink ref="F246" r:id="rId743" display="https://scontent.xx.fbcdn.net/v/t15.5256-10/p130x130/46473733_1078765878990446_4742606551573856256_n.jpg?_nc_cat=110&amp;_nc_ht=scontent.xx&amp;oh=c0f0c2bdc7cdbbdc992fa5d20328185b&amp;oe=5CBE852E"/>
    <hyperlink ref="F247" r:id="rId744" display="https://scontent.xx.fbcdn.net/v/t15.5256-10/s130x130/44567296_942286456159022_8485526144647430144_n.jpg?_nc_cat=107&amp;_nc_ht=scontent.xx&amp;oh=5fe8ecee0c1f0b7925c2b8901099bb99&amp;oe=5CC92683"/>
    <hyperlink ref="F248" r:id="rId745" display="https://scontent.xx.fbcdn.net/v/t15.13418-10/s130x130/45395109_522226701578462_4738582901656911872_n.jpg?_nc_cat=100&amp;_nc_ht=scontent.xx&amp;oh=b27ba360c49e89ff379a02dc6079e460&amp;oe=5D0077CF"/>
    <hyperlink ref="F249" r:id="rId746" display="https://external.xx.fbcdn.net/safe_image.php?d=AQC9mYfj_qlJjRzA&amp;w=130&amp;h=130&amp;url=https%3A%2F%2Fstatic01.nyt.com%2Fimages%2F2018%2F11%2F25%2Fmagazine%2F25mag-palmoil-slideshow-slide-Z031%2F25mag-palmoil-slideshow-slide-Z031-facebookJumbo.png&amp;cfs=1&amp;_nc_hash=AQA_yuK3j0u0UHbn"/>
    <hyperlink ref="F250" r:id="rId747" display="https://scontent.xx.fbcdn.net/v/t1.0-0/p130x130/46505885_10156390583383300_1520252143125135360_n.jpg?_nc_cat=102&amp;_nc_ht=scontent.xx&amp;oh=b2efe5becd2afd902c3824dbeb69e933&amp;oe=5CB50DF5"/>
    <hyperlink ref="F251" r:id="rId748" display="https://external.xx.fbcdn.net/safe_image.php?d=AQAwieD-0eUsXWKK&amp;w=130&amp;h=130&amp;url=https%3A%2F%2Fstorage.googleapis.com%2Fplanet4-international-stateless%2F2018%2F11%2Fa43abde4-gp0stsosg.jpg&amp;cfs=1&amp;sx=280&amp;sy=0&amp;sw=801&amp;sh=801&amp;_nc_hash=AQA8xS2qRjsIWYXv"/>
    <hyperlink ref="F252" r:id="rId749" display="https://scontent.xx.fbcdn.net/v/t15.5256-10/s130x130/44604527_1012023339005183_4814735308924911616_n.jpg?_nc_cat=110&amp;_nc_ht=scontent.xx&amp;oh=fb268624c4edbf67600c6142a101f0e0&amp;oe=5CC87852"/>
    <hyperlink ref="F253" r:id="rId750" display="https://external.xx.fbcdn.net/safe_image.php?d=AQDacTbH0Sj9p4Er&amp;w=130&amp;h=130&amp;url=https%3A%2F%2Fimg.huffingtonpost.com%2Fasset%2F5bf596ff220000f605de3efc.jpeg%3Fcache%3Dp5wbwaurnv%26ops%3D1910_1000&amp;cfs=1&amp;sx=0&amp;sy=0&amp;sw=1000&amp;sh=1000&amp;_nc_hash=AQDfBD9Rg03arqEG"/>
    <hyperlink ref="F254" r:id="rId751" display="https://scontent.xx.fbcdn.net/v/t15.5256-10/p130x130/44556356_366884640553541_8902821860001972224_n.jpg?_nc_cat=104&amp;_nc_ht=scontent.xx&amp;oh=30ec62b237eb5a8e9d494c6917554260&amp;oe=5CFE28D8"/>
    <hyperlink ref="F255" r:id="rId752" display="https://scontent.xx.fbcdn.net/v/t15.5256-10/p130x130/44773144_356605068425421_922044124566126592_n.jpg?_nc_cat=107&amp;_nc_ht=scontent.xx&amp;oh=507be9996eb4479afc2ed8c32fa13992&amp;oe=5CBF0F69"/>
    <hyperlink ref="F256" r:id="rId753" display="https://scontent.xx.fbcdn.net/v/t1.0-0/p130x130/46759362_10156393410343300_8549970964987772928_n.jpg?_nc_cat=111&amp;_nc_ht=scontent.xx&amp;oh=edc4a1bbba9b8723abf92a85312ea9b3&amp;oe=5CF8577B"/>
    <hyperlink ref="F257" r:id="rId754" display="https://external.xx.fbcdn.net/safe_image.php?d=AQBk1C16jieTcJut&amp;w=130&amp;h=130&amp;url=https%3A%2F%2Fwww.nationalgeographic.com%2Fcontent%2Fdam%2Fenvironment%2F2018%2F11%2Fblack_friday_environment%2Fblack_friday_environment_h_14736264.ngsversion.1542644555526.adapt.1900.1.jpg&amp;cfs=1&amp;_nc_hash=AQC1RajZ4xeUHRYH"/>
    <hyperlink ref="F258" r:id="rId755" display="https://external.xx.fbcdn.net/safe_image.php?d=AQAaoB9ZSSHTeF0a&amp;w=130&amp;h=130&amp;url=https%3A%2F%2Fimages.fastcompany.net%2Fimage%2Fupload%2Fw_1280%2Cf_auto%2Cq_auto%2Cfl_lossy%2Fwp-cms%2Fuploads%2F2018%2F07%2Fp-1-90208079-stop-buying-crap-and-companies-will-stop-making-crap.jpg&amp;cfs=1&amp;_nc_hash=AQC7TUY0bPCr1Qq6"/>
    <hyperlink ref="F259" r:id="rId756" display="https://external.xx.fbcdn.net/safe_image.php?d=AQBaIR1eNRxVPdqY&amp;w=130&amp;h=130&amp;url=https%3A%2F%2Fpmdvod.nationalgeographic.com%2FNG_Video%2F397%2F131%2Fsmpost_1542816295530.jpg&amp;cfs=1&amp;_nc_hash=AQCAMcVGqX-XKjPX"/>
    <hyperlink ref="F260" r:id="rId757" display="https://scontent.xx.fbcdn.net/v/t1.0-0/s130x130/46801489_10156397866553300_7798839321594691584_n.jpg?_nc_cat=106&amp;_nc_ht=scontent.xx&amp;oh=edf0867f04456479b9b2794dbbe41666&amp;oe=5CB6E830"/>
    <hyperlink ref="F261" r:id="rId758" display="https://scontent.xx.fbcdn.net/v/t15.5256-10/s130x130/45636728_2196348330633586_6341120759838015488_n.jpg?_nc_cat=105&amp;_nc_ht=scontent.xx&amp;oh=dcb68ab0e68f7c7539fa73f13e057cef&amp;oe=5CFC7E7B"/>
    <hyperlink ref="F262" r:id="rId759" display="https://scontent.xx.fbcdn.net/v/t15.5256-10/s130x130/44897428_2201989296722520_6957573662031478784_n.jpg?_nc_cat=101&amp;_nc_ht=scontent.xx&amp;oh=799ff44888af05181ec1cb3d1bdad987&amp;oe=5CB49E8D"/>
    <hyperlink ref="F263" r:id="rId760" display="https://scontent.xx.fbcdn.net/v/t1.0-0/s130x130/47104162_10156398710013300_5743549934037106688_n.jpg?_nc_cat=111&amp;_nc_ht=scontent.xx&amp;oh=080d00a10ab1dd46e2ee8f924853bc47&amp;oe=5CF39EAC"/>
    <hyperlink ref="F264" r:id="rId761" display="https://scontent.xx.fbcdn.net/v/t15.13418-10/p130x130/46190935_1983059941760776_7332370066106744832_n.jpg?_nc_cat=109&amp;_nc_ht=scontent.xx&amp;oh=161a49cfb4eeb6744c7dc5217cf4e77e&amp;oe=5CC19758"/>
    <hyperlink ref="F265" r:id="rId762" display="https://scontent.xx.fbcdn.net/v/t1.0-0/p130x130/46820688_10156570688469961_7485486131245481984_n.jpg?_nc_cat=104&amp;_nc_ht=scontent.xx&amp;oh=b50bee14cdfa5bb5a1a2feec1afc6527&amp;oe=5CC961B0"/>
    <hyperlink ref="F266" r:id="rId763" display="https://scontent.xx.fbcdn.net/v/t15.5256-10/p130x130/40223830_694334010945348_6112408352552124416_n.jpg?_nc_cat=105&amp;_nc_ht=scontent.xx&amp;oh=fffadb1a7bf76f2381f93620879361a9&amp;oe=5CC5D39D"/>
    <hyperlink ref="F268" r:id="rId764" display="https://scontent.xx.fbcdn.net/v/t15.5256-10/s130x130/45598661_502426116943667_1859342869161050112_n.jpg?_nc_cat=100&amp;_nc_ht=scontent.xx&amp;oh=c16b69f83262d4625d2ab0bdf0e37a38&amp;oe=5CC3EEA8"/>
    <hyperlink ref="F269" r:id="rId765" display="https://scontent.xx.fbcdn.net/v/t1.0-0/q90/s130x130/46796530_10156401515918300_8276052450658484224_n.jpg?_nc_cat=104&amp;_nc_ht=scontent.xx&amp;oh=736d7899d7805a7a27adcea5fc397d74&amp;oe=5CF32956"/>
    <hyperlink ref="F270" r:id="rId766" display="https://scontent.xx.fbcdn.net/v/t15.5256-10/p130x130/44800605_386412225436353_7278908387675340800_n.jpg?_nc_cat=103&amp;_nc_ht=scontent.xx&amp;oh=3ba0d5d15fcdac80b96fb75920c35b3c&amp;oe=5CF9E01E"/>
    <hyperlink ref="F271" r:id="rId767" display="https://scontent.xx.fbcdn.net/v/t1.0-0/q89/s130x130/46868924_10156402737068300_2329164101810388992_n.jpg?_nc_cat=111&amp;_nc_ht=scontent.xx&amp;oh=b631c468f9ce77e67cdbeb9be47b36e1&amp;oe=5CBED55C"/>
    <hyperlink ref="F272" r:id="rId768" display="https://scontent.xx.fbcdn.net/v/t15.5256-10/s130x130/45525475_186405388980447_3106068263398801408_n.jpg?_nc_cat=109&amp;_nc_ht=scontent.xx&amp;oh=db7aeeb2e02b77c66285000a659cc4c9&amp;oe=5CBA2E08"/>
    <hyperlink ref="F273" r:id="rId769" display="https://scontent.xx.fbcdn.net/v/t15.5256-10/p130x130/46089628_204620623796472_2272398395232485376_n.jpg?_nc_cat=104&amp;_nc_ht=scontent.xx&amp;oh=6658f51a5c3f04c4384269d7fc5e778d&amp;oe=5CC46453"/>
    <hyperlink ref="F274" r:id="rId770" display="https://scontent.xx.fbcdn.net/v/t15.5256-10/s130x130/45601827_2084797358498161_8176653833548595200_n.jpg?_nc_cat=111&amp;_nc_ht=scontent.xx&amp;oh=bf72f73a83eaf4702577faad98ae8afb&amp;oe=5D0160E8"/>
    <hyperlink ref="F275" r:id="rId771" display="https://external.xx.fbcdn.net/safe_image.php?d=AQA6xA-HJo8N3bXJ&amp;w=130&amp;h=130&amp;url=https%3A%2F%2Fassets3.thrillist.com%2Fv1%2Fimage%2F2796198%2Fsize%2Ftmg-facebook_social.jpg&amp;cfs=1&amp;_nc_hash=AQAvGmtgdCEeiRnH"/>
    <hyperlink ref="F276" r:id="rId772" display="https://scontent.xx.fbcdn.net/v/t15.5256-10/p130x130/43128435_2694371557454814_9016904648174338048_n.jpg?_nc_cat=1&amp;_nc_ht=scontent.xx&amp;oh=ee7b7701fc81c98907dfdb448a885afc&amp;oe=5CFB7151"/>
    <hyperlink ref="F277" r:id="rId773" display="https://scontent.xx.fbcdn.net/v/t39.2147-6/c32.0.130.130a/p130x130/47160447_294476961185933_1186684865290960896_n.jpg?_nc_cat=111&amp;_nc_ht=scontent.xx&amp;oh=76a03667d30357dfa6dc7e5610a2ce29&amp;oe=5CF3F6C4"/>
    <hyperlink ref="F278" r:id="rId774" display="https://scontent.xx.fbcdn.net/v/t15.5256-10/s130x130/44790335_1902273406535747_2003689495844618240_n.jpg?_nc_cat=100&amp;_nc_ht=scontent.xx&amp;oh=9ada23c6a26599d18fc3a947dff747b0&amp;oe=5CFF3E8D"/>
    <hyperlink ref="F279" r:id="rId775" display="https://scontent.xx.fbcdn.net/v/t1.0-0/p130x130/47024095_10156405582738300_1749987315268190208_n.jpg?_nc_cat=102&amp;_nc_ht=scontent.xx&amp;oh=43bf5d2dd49dfa31e8ce848e1306dc29&amp;oe=5CF86AC5"/>
    <hyperlink ref="F280" r:id="rId776" display="https://scontent.xx.fbcdn.net/v/t1.0-0/s130x130/46745347_2151907711742023_737282431152816128_n.png?_nc_cat=109&amp;_nc_ht=scontent.xx&amp;oh=cf74438cc7c13a8053b28752821391b0&amp;oe=5CC13B97"/>
    <hyperlink ref="F281" r:id="rId777" display="https://scontent.xx.fbcdn.net/v/t15.5256-10/p130x130/46433845_190994505176755_3314472768229081088_n.jpg?_nc_cat=100&amp;_nc_ht=scontent.xx&amp;oh=b5f5baee4a88113da6294b6991af0cf0&amp;oe=5CB7D072"/>
    <hyperlink ref="F282" r:id="rId778" display="https://scontent.xx.fbcdn.net/v/t15.5256-10/p130x130/46471585_306793216711086_6753451626142367744_n.jpg?_nc_cat=100&amp;_nc_ht=scontent.xx&amp;oh=35f08476da67b30ca31cb0b06048e19b&amp;oe=5CB9B90D"/>
    <hyperlink ref="F283" r:id="rId779" display="https://scontent.xx.fbcdn.net/v/t15.5256-10/p130x130/45622036_1771062726356829_4212029561958825984_n.jpg?_nc_cat=103&amp;_nc_ht=scontent.xx&amp;oh=0c12e579fa692e7d94c837dde82259ae&amp;oe=5CB6DF1C"/>
    <hyperlink ref="F284" r:id="rId780" display="https://scontent.xx.fbcdn.net/v/t1.0-0/s130x130/47199080_10156408143318300_355338531482107904_n.jpg?_nc_cat=108&amp;_nc_ht=scontent.xx&amp;oh=0a5f205848113ca0f0c0d9f9cbdb5c20&amp;oe=5CBF0A7F"/>
    <hyperlink ref="F285" r:id="rId781" display="https://scontent.xx.fbcdn.net/v/t1.0-0/q88/s130x130/47249485_10161072232775623_698552365992640512_n.jpg?_nc_cat=108&amp;_nc_ht=scontent.xx&amp;oh=a495f4c38d8160c13d4edff7bd167691&amp;oe=5CFFCAC8"/>
    <hyperlink ref="F286" r:id="rId782" display="https://scontent.xx.fbcdn.net/v/t15.5256-10/p130x130/46085776_467509617109947_5853370594233417728_n.jpg?_nc_cat=1&amp;_nc_ht=scontent.xx&amp;oh=af16961bbc62b31ac937eeb23cae9df7&amp;oe=5CBFEC9C"/>
    <hyperlink ref="F287" r:id="rId783" display="https://scontent.xx.fbcdn.net/v/t15.5256-10/p130x130/46234618_266386990743252_2720435107079913472_n.jpg?_nc_cat=103&amp;_nc_ht=scontent.xx&amp;oh=1c9e7cc50bb4911707a0eceada85b3dd&amp;oe=5CFB0048"/>
    <hyperlink ref="F288" r:id="rId784" display="https://scontent.xx.fbcdn.net/v/t15.13418-10/p130x130/45561679_730413383989665_2612134079327371264_n.jpg?_nc_cat=106&amp;_nc_ht=scontent.xx&amp;oh=ce66fcc244cf552fdc676f59a7e36d79&amp;oe=5CC0D58E"/>
    <hyperlink ref="F289" r:id="rId785" display="https://scontent.xx.fbcdn.net/v/t15.5256-10/s130x130/46052630_292052798104498_451200234433806336_n.jpg?_nc_cat=109&amp;_nc_ht=scontent.xx&amp;oh=455aa10783ceade002bdfbc088c78b44&amp;oe=5CBAB383"/>
    <hyperlink ref="F290" r:id="rId786" display="https://scontent.xx.fbcdn.net/v/t15.5256-10/p130x130/45984311_301357967147925_2000716729935724544_n.jpg?_nc_cat=102&amp;_nc_ht=scontent.xx&amp;oh=289ccc6b3b67583ec481cc14156e618a&amp;oe=5CFB382B"/>
    <hyperlink ref="F291" r:id="rId787" display="https://scontent.xx.fbcdn.net/v/t15.13418-10/s130x130/45694581_185888289030752_5995658896495083520_n.jpg?_nc_cat=106&amp;_nc_ht=scontent.xx&amp;oh=0d4e573ea418d2d734cbec363227043a&amp;oe=5CC185B0"/>
    <hyperlink ref="F292" r:id="rId788" display="https://scontent.xx.fbcdn.net/v/t1.0-0/p130x130/47183383_10156408794703300_6789404462369734656_n.jpg?_nc_cat=106&amp;_nc_ht=scontent.xx&amp;oh=2ed20c8de241ca45f7ac34c2731ffcd2&amp;oe=5CB8F58D"/>
    <hyperlink ref="F293" r:id="rId789" display="https://external.xx.fbcdn.net/safe_image.php?d=AQCpnvCYrOfwHL6O&amp;w=130&amp;h=130&amp;url=https%3A%2F%2Fimg.jakpost.net%2Fc%2F2018%2F04%2F05%2F2018_04_05_43426_1522917395._large.jpg&amp;cfs=1&amp;_nc_hash=AQAbl7Gt7G4KBpW-"/>
    <hyperlink ref="F294" r:id="rId790" display="https://scontent.xx.fbcdn.net/v/t15.5256-10/s130x130/46781773_1946117212350822_5149149519950118912_n.jpg?_nc_cat=105&amp;_nc_ht=scontent.xx&amp;oh=59c7e0ddcbb878c80b40a27d71e2d6fc&amp;oe=5CBDE08D"/>
    <hyperlink ref="F295" r:id="rId791" display="https://scontent.xx.fbcdn.net/v/t15.5256-10/s130x130/46091003_296633764299891_7598237440901382144_n.jpg?_nc_cat=109&amp;_nc_ht=scontent.xx&amp;oh=f4228fbe479e1714d1b9d8ee507481be&amp;oe=5CFFE7AB"/>
    <hyperlink ref="F296" r:id="rId792" display="https://scontent.xx.fbcdn.net/v/t1.0-0/p130x130/47574599_10156415038718300_6691704006609207296_n.jpg?_nc_cat=108&amp;_nc_ht=scontent.xx&amp;oh=182adafb01c3fe0e0845a09231b1e615&amp;oe=5CBA6AB4"/>
    <hyperlink ref="F297" r:id="rId793" display="https://scontent.xx.fbcdn.net/v/t15.5256-10/p130x130/46393166_199796740925374_7115149518131167232_n.jpg?_nc_cat=104&amp;_nc_ht=scontent.xx&amp;oh=914f0de658d73dcf3f957f5326d991f7&amp;oe=5CFA6D9D"/>
    <hyperlink ref="F298" r:id="rId794" display="https://scontent.xx.fbcdn.net/v/t15.5256-10/p130x130/46770740_367564000659848_6973192512466845696_n.jpg?_nc_cat=109&amp;_nc_ht=scontent.xx&amp;oh=572674b31b75224c837bb12207097de2&amp;oe=5CB3D5F1"/>
    <hyperlink ref="F299" r:id="rId795" display="https://scontent.xx.fbcdn.net/v/t15.5256-10/p130x130/45612775_336709150248372_7217541126150946816_n.jpg?_nc_cat=105&amp;_nc_ht=scontent.xx&amp;oh=26dccf384bdcfd1680fab852e153e31e&amp;oe=5D012262"/>
    <hyperlink ref="F300" r:id="rId796" display="https://scontent.xx.fbcdn.net/v/t15.5256-10/p130x130/46710518_202299160703056_7384064756337868800_n.jpg?_nc_cat=106&amp;_nc_ht=scontent.xx&amp;oh=6a519990d1c48a5a742b97d27fb226f8&amp;oe=5CFDCF2A"/>
    <hyperlink ref="F301" r:id="rId797" display="https://scontent.xx.fbcdn.net/v/t1.0-0/q83/s130x130/47351327_10156417198303300_1773248806603718656_n.jpg?_nc_cat=106&amp;_nc_ht=scontent.xx&amp;oh=d8f81680eab535cbe83cb306624235ed&amp;oe=5CFCB9A6"/>
    <hyperlink ref="F302" r:id="rId798" display="https://scontent.xx.fbcdn.net/v/t1.0-0/p130x130/47167939_10156417420653300_6390534637751369728_n.jpg?_nc_cat=109&amp;_nc_ht=scontent.xx&amp;oh=c83411084179ced784065f2550056ee7&amp;oe=5CC0C0FA"/>
    <hyperlink ref="F303" r:id="rId799" display="https://scontent.xx.fbcdn.net/v/t15.5256-10/s130x130/46406215_791183561222632_5853957905241341952_n.jpg?_nc_cat=107&amp;_nc_ht=scontent.xx&amp;oh=a133a3a3b4b156b94e6628189559d930&amp;oe=5CC38E60"/>
    <hyperlink ref="F304" r:id="rId800" display="https://scontent.xx.fbcdn.net/v/t15.5256-10/p130x130/46294996_367494167334142_5822521579313037312_n.jpg?_nc_cat=101&amp;_nc_ht=scontent.xx&amp;oh=ffc2ae91db2d069acc54787306410b6a&amp;oe=5CF41BE3"/>
    <hyperlink ref="F305" r:id="rId801" display="https://scontent.xx.fbcdn.net/v/t15.5256-10/s130x130/47113878_371330760081170_3883690586468777984_n.jpg?_nc_cat=108&amp;_nc_ht=scontent.xx&amp;oh=7a26506c37f23e36054c7e76264423d0&amp;oe=5CC31DD3"/>
    <hyperlink ref="F306" r:id="rId802" display="https://scontent.xx.fbcdn.net/v/t15.5256-10/s130x130/46756869_371324306748482_9126586013991305216_n.jpg?_nc_cat=110&amp;_nc_ht=scontent.xx&amp;oh=8048012b419e19dfad3fef6da192afe0&amp;oe=5CFEB718"/>
    <hyperlink ref="F307" r:id="rId803" display="https://scontent.xx.fbcdn.net/v/t1.0-0/s130x130/47396787_10156419105403300_6477489738172334080_n.jpg?_nc_cat=108&amp;_nc_ht=scontent.xx&amp;oh=29c82840c9b0b7cd6bc9cb7a68b3089f&amp;oe=5CFADCB1"/>
    <hyperlink ref="F308" r:id="rId804" display="https://scontent.xx.fbcdn.net/v/t15.5256-10/p130x130/46374409_776232719378003_1954721706119528448_n.jpg?_nc_cat=101&amp;_nc_ht=scontent.xx&amp;oh=5825b37816bfc6b476e0d7c18fdbed03&amp;oe=5CFFDEC3"/>
    <hyperlink ref="F309" r:id="rId805" display="https://scontent.xx.fbcdn.net/v/t1.0-0/p130x130/47386463_10155123138319229_1793916154872332288_n.jpg?_nc_cat=106&amp;_nc_ht=scontent.xx&amp;oh=34acba460e7afb2ec84f2a4e4d8a5eba&amp;oe=5CBA20FC"/>
    <hyperlink ref="F310" r:id="rId806" display="https://external.xx.fbcdn.net/safe_image.php?d=AQClQRDAozTK_1UZ&amp;w=130&amp;h=130&amp;url=https%3A%2F%2Fcms.qz.com%2Fwp-content%2Fuploads%2F2018%2F12%2FCamp-fire-California.jpg%3Fquality%3D75%26strip%3Dall%26w%3D1400&amp;cfs=1&amp;sx=636&amp;sy=0&amp;sw=764&amp;sh=764&amp;_nc_hash=AQAi8ohGQv3AOXrr"/>
    <hyperlink ref="F311" r:id="rId807" display="https://external.xx.fbcdn.net/safe_image.php?d=AQAM4ahvMaiceKoF&amp;w=130&amp;h=130&amp;url=https%3A%2F%2Fstorage.googleapis.com%2Fplanet4-international-stateless%2F2018%2F12%2F1230a037-gp0stspu7.jpg&amp;cfs=1&amp;_nc_hash=AQBsiOqz-pI8Q0jl"/>
    <hyperlink ref="F312" r:id="rId808" display="https://scontent.xx.fbcdn.net/v/t15.5256-10/s130x130/45812048_505641076586097_6604261440285048832_n.jpg?_nc_cat=105&amp;_nc_ht=scontent.xx&amp;oh=7c835ce8ed72b1da7cb7e81cbfa1bca8&amp;oe=5CBFD0DF"/>
    <hyperlink ref="F313" r:id="rId809" display="https://scontent.xx.fbcdn.net/v/t15.5256-10/p130x130/46602243_439025169964296_7601147448748146688_n.jpg?_nc_cat=106&amp;_nc_ht=scontent.xx&amp;oh=8b89b7a0015e2c25391efbb12ed614b3&amp;oe=5CFE3921"/>
    <hyperlink ref="F314" r:id="rId810" display="https://external.xx.fbcdn.net/safe_image.php?d=AQCkQrValqPaE_br&amp;w=130&amp;h=130&amp;url=https%3A%2F%2Fcdn.iflscience.com%2Fimages%2F8dba3e91-b3e7-5a6f-9986-0162d6c12d54%2Fdefault-1544105727-cover-image.jpg&amp;cfs=1&amp;_nc_hash=AQCONCogMjcxHAwn"/>
    <hyperlink ref="F315" r:id="rId811" display="https://external.xx.fbcdn.net/safe_image.php?d=AQCcjbuiDPWnP0-A&amp;w=130&amp;h=130&amp;url=https%3A%2F%2Fwww.nationalgeographic.com%2Fcontent%2Fdam%2Fmagazine%2Frights-exempt%2F2018%2F12%2Fpalm_oil%2Fpalm-oil-road-oil-palm-plantation-2.ngsversion.1543917605124.adapt.1900.1.jpg&amp;cfs=1&amp;_nc_hash=AQDpqBzii8elRp7y"/>
    <hyperlink ref="F316" r:id="rId812" display="https://external.xx.fbcdn.net/safe_image.php?d=AQBIN8b1kLsARB5N&amp;w=130&amp;h=130&amp;url=https%3A%2F%2Fi.guim.co.uk%2Fimg%2Fmedia%2F430dc1e239fcaa8b70078f18ae6df43347b701dd%2F0_325_4800_2881%2Fmaster%2F4800.jpg%3Fwidth%3D1200%26height%3D630%26quality%3D85%26auto%3Dformat%26fit%3Dcrop%26overlay-align%3Dbottom%252Cleft%26overlay-width%3D100p%26overlay-base64%3DL2ltZy9zdGF0aWMvb3ZlcmxheXMvdGctZGVmYXVsdC5wbmc%26s%3D281f736bad22e62a837fbd6df593c833&amp;cfs=1&amp;_nc_hash=AQBHxaNUKin73bkE"/>
    <hyperlink ref="F317" r:id="rId813" display="https://scontent.xx.fbcdn.net/v/t15.5256-10/s130x130/47101870_210542283188866_7295898402124988416_n.jpg?_nc_cat=103&amp;_nc_ht=scontent.xx&amp;oh=2e68b4e1b8326a171e7bd9621912655e&amp;oe=5CC71B94"/>
    <hyperlink ref="F318" r:id="rId814" display="https://scontent.xx.fbcdn.net/v/t15.5256-10/s130x130/46401100_2332576580310498_3588680351037259776_n.jpg?_nc_cat=106&amp;_nc_ht=scontent.xx&amp;oh=28a1c3e18bbaa60964c750a8238eb410&amp;oe=5D014C25"/>
    <hyperlink ref="F319" r:id="rId815" display="https://scontent.xx.fbcdn.net/v/t1.0-0/q84/p130x130/48190401_10156424886833300_6999532554755768320_n.jpg?_nc_cat=109&amp;_nc_ht=scontent.xx&amp;oh=c15832710eba510730794d8889e7806e&amp;oe=5CB34355"/>
    <hyperlink ref="F320" r:id="rId816" display="https://scontent.xx.fbcdn.net/v/t15.5256-10/p130x130/46124596_306793220044419_9109717023130124288_n.jpg?_nc_cat=108&amp;_nc_ht=scontent.xx&amp;oh=1031c7ddbe5b5c818dab8f3ee038fc0b&amp;oe=5CC383C3"/>
    <hyperlink ref="F321" r:id="rId817" display="https://scontent.xx.fbcdn.net/v/t15.5256-10/p130x130/46999252_273533446687993_7964649463224467456_n.jpg?_nc_cat=110&amp;_nc_ht=scontent.xx&amp;oh=a46d8d70295bd62d4b876dc8496c32c5&amp;oe=5CF97EBB"/>
    <hyperlink ref="F322" r:id="rId818" display="https://scontent.xx.fbcdn.net/v/t15.5256-10/p130x130/27852011_809703365896998_9082670248267612160_n.jpg?_nc_cat=1&amp;_nc_ht=scontent.xx&amp;oh=bfd872514dda4ce51689f38de1848984&amp;oe=5CC790A6"/>
    <hyperlink ref="F323" r:id="rId819" display="https://scontent.xx.fbcdn.net/v/t15.5256-10/p130x130/47176739_259210551656311_5821631181052968960_n.jpg?_nc_cat=107&amp;_nc_ht=scontent.xx&amp;oh=4015c4a1c7c3392c422414f7040051eb&amp;oe=5CB7BBBE"/>
    <hyperlink ref="F325" r:id="rId820" display="https://external.xx.fbcdn.net/safe_image.php?w=130&amp;h=130&amp;url=https%3A%2F%2Fstorage.googleapis.com%2Fplanet4-international-stateless%2F2018%2F12%2F1fd3b0d2-gp0stryby.jpg&amp;cfs=1&amp;_nc_hash=AQCejJlY9EJnAoEK"/>
    <hyperlink ref="F327" r:id="rId821" display="https://scontent.xx.fbcdn.net/v/t1.0-0/p130x130/47688241_10156432321363300_2006605280422395904_n.jpg?_nc_cat=101&amp;_nc_ht=scontent.xx&amp;oh=9a7a62e41845d493598a3e3227d81aa7&amp;oe=5CBAEE2D"/>
    <hyperlink ref="F328" r:id="rId822" display="https://scontent.xx.fbcdn.net/v/t15.5256-10/s130x130/47240293_522914831524202_6669016125335928832_n.jpg?_nc_cat=106&amp;_nc_ht=scontent.xx&amp;oh=b2debb23d6d89cede86500f2e5af9258&amp;oe=5CB63C3C"/>
    <hyperlink ref="F329" r:id="rId823" display="https://scontent.xx.fbcdn.net/v/t15.5256-10/p130x130/48319309_1950544218584119_7678006927892152320_n.jpg?_nc_cat=110&amp;_nc_ht=scontent.xx&amp;oh=341a7ba266fa33185caf1997fee13270&amp;oe=5CFE380B"/>
    <hyperlink ref="F330" r:id="rId824" display="https://scontent.xx.fbcdn.net/v/t1.0-0/p130x130/47681639_10156433266023300_3402936218214727680_n.jpg?_nc_cat=105&amp;_nc_ht=scontent.xx&amp;oh=cf9ce9edc3dbcb4554d751d307926b6a&amp;oe=5CC3BB36"/>
    <hyperlink ref="F331" r:id="rId825" display="https://scontent.xx.fbcdn.net/v/t15.5256-10/p130x130/46790043_343556093112594_681540004828151808_n.jpg?_nc_cat=100&amp;_nc_ht=scontent.xx&amp;oh=5db0bde28056ae7337090501959a85ea&amp;oe=5CFDB36A"/>
    <hyperlink ref="F332" r:id="rId826" display="https://scontent.xx.fbcdn.net/v/t15.5256-10/p130x130/47384978_278805402986572_1104737297305174016_n.jpg?_nc_cat=103&amp;_nc_ht=scontent.xx&amp;oh=1bd1719241f95a7bef7bb5c674185f60&amp;oe=5CF48F1A"/>
    <hyperlink ref="F333" r:id="rId827" display="https://scontent.xx.fbcdn.net/v/t15.5256-10/s130x130/47398745_2082924298687031_2476504552627503104_n.jpg?_nc_cat=111&amp;_nc_ht=scontent.xx&amp;oh=21976947bb77808d12c4b52960d26732&amp;oe=5CBC7CCE"/>
    <hyperlink ref="F334" r:id="rId828" display="https://external.xx.fbcdn.net/safe_image.php?d=AQAv7wjUiF-Gspt_&amp;w=130&amp;h=130&amp;url=https%3A%2F%2Fstorage.googleapis.com%2Fplanet4-international-stateless%2F2018%2F12%2Ff2ab60cf-copy_of_2018-12-04-1110_gp0ststcj_web_size.jpg&amp;cfs=1&amp;_nc_hash=AQD1k1pcAYMjmb7o"/>
    <hyperlink ref="F335" r:id="rId829" display="https://scontent.xx.fbcdn.net/v/t15.5256-10/p130x130/48258298_368589520357050_4190065747747143680_n.jpg?_nc_cat=101&amp;_nc_ht=scontent.xx&amp;oh=a40ce4b803e099c6a7bd5d86907345ad&amp;oe=5CF7B8D0"/>
    <hyperlink ref="F336" r:id="rId830" display="https://external.xx.fbcdn.net/safe_image.php?d=AQCkT1kCxEMwzDQX&amp;w=130&amp;h=130&amp;url=https%3A%2F%2Fwww.amnesty.org%3A443%2Fremote.axd%2Faineupstrmediaprd.blob.core.windows.net%2Fmedia%2F19741%2F_mg_0039_gp0stpc1j_low_res_with_credit_line.jpg%3Fpreset%3Dfixed_1200_630&amp;cfs=1&amp;_nc_hash=AQCzdgZWVF99ECo1"/>
    <hyperlink ref="F337" r:id="rId831" display="https://scontent.xx.fbcdn.net/v/t1.0-0/s130x130/48375100_10157330735712971_7916896200056373248_n.jpg?_nc_cat=102&amp;_nc_ht=scontent.xx&amp;oh=61bf5bb0862831a2de87160778b4ffa1&amp;oe=5CF885CC"/>
    <hyperlink ref="F338" r:id="rId832" display="https://scontent.xx.fbcdn.net/v/t15.5256-10/s130x130/47695181_266902213986244_436456616728985600_n.jpg?_nc_cat=110&amp;_nc_ht=scontent.xx&amp;oh=32295d46c0fa9010cc707c3c78621bd0&amp;oe=5D0141A4"/>
    <hyperlink ref="F339" r:id="rId833" display="https://scontent.xx.fbcdn.net/v/t15.5256-10/s130x130/47696119_200489717573015_7149697852808101888_n.jpg?_nc_cat=109&amp;_nc_ht=scontent.xx&amp;oh=733ee50154fd6b399e670f27fee59416&amp;oe=5CBC9940"/>
    <hyperlink ref="F340" r:id="rId834" display="https://scontent.xx.fbcdn.net/v/t15.5256-10/s130x130/47839412_344924516287191_8845234096683614208_n.jpg?_nc_cat=100&amp;_nc_ht=scontent.xx&amp;oh=566b894f86e70191a50217fb0407863d&amp;oe=5CF863DA"/>
    <hyperlink ref="F341" r:id="rId835" display="https://scontent.xx.fbcdn.net/v/t15.13418-10/s130x130/47696082_2028182413913827_2350488257952743424_n.jpg?_nc_cat=109&amp;_nc_ht=scontent.xx&amp;oh=8c1cf9125545967637fe318651b76133&amp;oe=5CC4C5BE"/>
    <hyperlink ref="F342" r:id="rId836" display="https://scontent.xx.fbcdn.net/v/t1.0-0/s130x130/48086982_10156439082998300_2040727481329123328_n.png?_nc_cat=103&amp;_nc_ht=scontent.xx&amp;oh=88a480674a79383c33cd5ba98b146552&amp;oe=5CF27D48"/>
    <hyperlink ref="F343" r:id="rId837" display="https://scontent.xx.fbcdn.net/v/t15.5256-10/p130x130/47695220_299680000888694_8746490629590089728_n.jpg?_nc_cat=106&amp;_nc_ht=scontent.xx&amp;oh=78e999016452a36b9422ac061a690019&amp;oe=5CC21B27"/>
    <hyperlink ref="F344" r:id="rId838" display="https://scontent.xx.fbcdn.net/v/t1.0-1/p100x100/15976953_1232265353533852_3270267333440719134_n.jpg?_nc_cat=108&amp;_nc_ht=scontent.xx&amp;oh=f3f8c9ff172e3687ddb05b6ec0e21f7e&amp;oe=5CB83C0C"/>
    <hyperlink ref="F345" r:id="rId839" display="https://external.xx.fbcdn.net/safe_image.php?d=AQBq8UZJvfbkHcWL&amp;w=130&amp;h=130&amp;url=https%3A%2F%2Fd2jhuj1whasmze.cloudfront.net%2Fphotos%2Foriginal%2FK7wVu.jpg&amp;cfs=1&amp;_nc_hash=AQAzOFcjIF3uSC8Q"/>
    <hyperlink ref="F346" r:id="rId840" display="https://scontent.xx.fbcdn.net/v/t15.5256-10/p130x130/47698951_277049246196028_6789050737453170688_n.jpg?_nc_cat=100&amp;_nc_ht=scontent.xx&amp;oh=ed302832af56b1769eb4bc938688cac1&amp;oe=5CFB22D9"/>
    <hyperlink ref="F347" r:id="rId841" display="https://scontent.xx.fbcdn.net/v/t15.5256-10/p130x130/46085776_467509617109947_5853370594233417728_n.jpg?_nc_cat=1&amp;_nc_ht=scontent.xx&amp;oh=af16961bbc62b31ac937eeb23cae9df7&amp;oe=5CBFEC9C"/>
    <hyperlink ref="F348" r:id="rId842" display="https://scontent.xx.fbcdn.net/v/t15.5256-10/s130x130/47780437_2244214625792283_7531420376979472384_n.jpg?_nc_cat=100&amp;_nc_ht=scontent.xx&amp;oh=f4aca7ff63ca381ff8786839a4e9c0f5&amp;oe=5CC87209"/>
    <hyperlink ref="F349" r:id="rId843" display="https://scontent.xx.fbcdn.net/v/t15.5256-10/s130x130/47779289_2157826224238616_6003969134226833408_n.jpg?_nc_cat=105&amp;_nc_ht=scontent.xx&amp;oh=7df45130cab062bdbe602b3deadfc43d&amp;oe=5CB58F1B"/>
    <hyperlink ref="F350" r:id="rId844" display="https://scontent.xx.fbcdn.net/v/t15.5256-10/s130x130/38972787_875132129277199_1440760171151228928_n.jpg?_nc_cat=102&amp;_nc_ht=scontent.xx&amp;oh=6f9fe70722f01fccbc9b0df518be2bfd&amp;oe=5CC47713"/>
    <hyperlink ref="F351" r:id="rId845" display="https://scontent.xx.fbcdn.net/v/t15.5256-10/p130x130/48305781_2229628950609392_7767470456717705216_n.jpg?_nc_cat=101&amp;_nc_ht=scontent.xx&amp;oh=b3c1603ab28d2cb4e9e349c52312d5e8&amp;oe=5CB8394F"/>
    <hyperlink ref="F352" r:id="rId846" display="https://scontent.xx.fbcdn.net/v/t15.5256-10/p130x130/48251136_590927204671067_525755845875597312_n.jpg?_nc_cat=104&amp;_nc_ht=scontent.xx&amp;oh=b6032068a35fdcd960719ef2afacbc73&amp;oe=5CC3429F"/>
    <hyperlink ref="F353" r:id="rId847" display="https://external.xx.fbcdn.net/safe_image.php?d=AQAWJw_PMimvGsYg&amp;w=130&amp;h=130&amp;url=https%3A%2F%2Fwww.washingtonpost.com%2Fresizer%2Fh-QALgUR_uT2dJSuzn6SGg9FiBE%3D%2F1484x0%2Farc-anglerfish-washpost-prod-washpost.s3.amazonaws.com%2Fpublic%2FJZDEBNQAVQI6TIL6CYVXCLUPYI.jpg&amp;cfs=1&amp;sx=554&amp;sy=0&amp;sw=930&amp;sh=930&amp;_nc_hash=AQAnkYvvhifCxgMt"/>
    <hyperlink ref="F354" r:id="rId848" display="https://scontent.xx.fbcdn.net/v/t15.5256-10/p130x130/47796191_761174654235508_4655651506987466752_n.jpg?_nc_cat=104&amp;_nc_ht=scontent.xx&amp;oh=8e0476cf0788f174803c636fd0e5e03b&amp;oe=5CC64E1A"/>
    <hyperlink ref="F355" r:id="rId849" display="https://external.xx.fbcdn.net/safe_image.php?d=AQDcfDK6905LF5dz&amp;w=130&amp;h=130&amp;url=https%3A%2F%2Fi.guim.co.uk%2Fimg%2Fmedia%2Fe6c46cd10857bd7d7a03200fec8df1411aff2c4c%2F0_374_5557_3335%2Fmaster%2F5557.jpg%3Fwidth%3D1200%26height%3D630%26quality%3D85%26auto%3Dformat%26fit%3Dcrop%26overlay-align%3Dbottom%252Cleft%26overlay-width%3D100p%26overlay-base64%3DL2ltZy9zdGF0aWMvb3ZlcmxheXMvdGctZGVmYXVsdC5wbmc%26s%3D37f09c9a60f09b8c6b43e057fda867b8&amp;cfs=1&amp;_nc_hash=AQCgjCDTNwcpvK2Z"/>
    <hyperlink ref="F356" r:id="rId850" display="https://scontent.xx.fbcdn.net/v/t15.5256-10/s130x130/48402444_922363724635124_5208697549292044288_n.jpg?_nc_cat=107&amp;_nc_ht=scontent.xx&amp;oh=2f65fb4765692f61e3003b4735989b97&amp;oe=5CB8FE91"/>
    <hyperlink ref="F357" r:id="rId851" display="https://scontent.xx.fbcdn.net/v/t15.5256-10/p130x130/48537772_206309346914847_4679666881047560192_n.jpg?_nc_cat=109&amp;_nc_ht=scontent.xx&amp;oh=5e174488a494b44cbf40470f91525b84&amp;oe=5CFFEE42"/>
    <hyperlink ref="F358" r:id="rId852" display="https://scontent.xx.fbcdn.net/v/t15.5256-10/p130x130/27853311_10155227102126479_6994292965237587968_n.jpg?_nc_cat=100&amp;_nc_ht=scontent.xx&amp;oh=bb0cca200561d80ef6b034d9be02ecbc&amp;oe=5CC197E5"/>
    <hyperlink ref="F359" r:id="rId853" display="https://scontent.xx.fbcdn.net/v/t15.13418-10/s130x130/47838735_2020884614655051_3596090110220697600_n.jpg?_nc_cat=103&amp;_nc_ht=scontent.xx&amp;oh=2de5923b190fb749b40384dceb5d3921&amp;oe=5CBC0F8C"/>
    <hyperlink ref="F360" r:id="rId854" display="https://external.xx.fbcdn.net/safe_image.php?d=AQCNO2vXSQLJvDnV&amp;w=130&amp;h=130&amp;url=https%3A%2F%2Fassets.teenvogue.com%2Fphotos%2F5c17da0d5086104dad44759c%2F3%3A2%2Fw_1200%2Ch_630%2Cc_limit%2FPC_SOCIAL.jpg&amp;cfs=1&amp;_nc_hash=AQC3oCbVBgeOpHrw"/>
    <hyperlink ref="F361" r:id="rId855" display="https://scontent.xx.fbcdn.net/v/t15.5256-10/p130x130/48275898_368849900591631_2347069695913361408_n.jpg?_nc_cat=106&amp;_nc_ht=scontent.xx&amp;oh=dccf40814c0cac89ba264ee725955b6e&amp;oe=5CF88D46"/>
    <hyperlink ref="F362" r:id="rId856" display="https://external.xx.fbcdn.net/safe_image.php?d=AQA5Xbdrk3i91AVr&amp;w=130&amp;h=130&amp;url=https%3A%2F%2Fstorage.googleapis.com%2Fplanet4-international-stateless%2F2018%2F12%2F2877781e-gp0stsgjh_medium_res.jpg&amp;cfs=1&amp;sx=400&amp;sy=0&amp;sw=800&amp;sh=800&amp;_nc_hash=AQD32YKWqmpoc-DR"/>
    <hyperlink ref="F363" r:id="rId857" display="https://scontent.xx.fbcdn.net/v/t15.5256-10/s130x130/47589481_2140960519303485_4430441735725776896_n.jpg?_nc_cat=108&amp;_nc_ht=scontent.xx&amp;oh=b5cdd358823afb31d60a098d48fa4835&amp;oe=5CC92453"/>
    <hyperlink ref="F364" r:id="rId858" display="https://external.xx.fbcdn.net/safe_image.php?d=AQCYymHs4uyt5_2S&amp;w=130&amp;h=130&amp;url=https%3A%2F%2Fassets.teenvogue.com%2Fphotos%2F5c180702c90dcf24200e1602%2F16%3A9%2Fw_1280%2FPS_SOCIAL.jpg&amp;cfs=1&amp;_nc_hash=AQA9_VAKgLFSHOVN"/>
    <hyperlink ref="F365" r:id="rId859" display="https://external.xx.fbcdn.net/safe_image.php?d=AQA8MEvv128lwnsG&amp;w=130&amp;h=130&amp;url=https%3A%2F%2Fi.kinja-img.com%2Fgawker-media%2Fimage%2Fupload%2Fs--tEJrz3kn--%2Fc_fill%2Cfl_progressive%2Cg_center%2Ch_900%2Cq_80%2Cw_1600%2Fp4suernlss40a0mv5bsh.jpg&amp;cfs=1&amp;_nc_hash=AQD3Gv1HR5-osDj6"/>
    <hyperlink ref="F366" r:id="rId860" display="https://external.xx.fbcdn.net/safe_image.php?d=AQDCmjxhzF7uHcZq&amp;w=130&amp;h=130&amp;url=https%3A%2F%2Fstorage.googleapis.com%2Fplanet4-international-stateless%2F2018%2F12%2F5755d19d-gp0sts9dx.jpg&amp;cfs=1&amp;sx=259&amp;sy=0&amp;sw=770&amp;sh=770&amp;_nc_hash=AQDP3-pGMyn2X3rG"/>
    <hyperlink ref="F367" r:id="rId861" display="https://scontent.xx.fbcdn.net/v/t15.13418-10/p130x130/48504255_1041628112704201_6991576119249993728_n.jpg?_nc_cat=102&amp;_nc_ht=scontent.xx&amp;oh=389022b78f44cf8ad053b41a7722e81e&amp;oe=5CC6A050"/>
    <hyperlink ref="F368" r:id="rId862" display="https://external.xx.fbcdn.net/safe_image.php?d=AQBfllTZVD1dNWuC&amp;w=130&amp;h=130&amp;url=https%3A%2F%2Fimg.buzzfeed.com%2Fbuzzfeed-static%2Fstatic%2F2018-11%2F27%2F23%2Fcampaign_images%2Fbuzzfeed-prod-web-06%2Fwhat-reusable-straw-are-you-2-17283-1543379608-11_dblbig.jpg&amp;cfs=1&amp;_nc_hash=AQCEOefTJa0DthhV"/>
    <hyperlink ref="F369" r:id="rId863" display="https://scontent.xx.fbcdn.net/v/t15.5256-10/p130x130/48439448_196388504645605_3706462308642324480_n.jpg?_nc_cat=111&amp;_nc_ht=scontent.xx&amp;oh=349780473995713f322ceea64055892c&amp;oe=5CF6178D"/>
    <hyperlink ref="F370" r:id="rId864" display="https://scontent.xx.fbcdn.net/v/t1.0-0/s130x130/48405748_10156455819313300_8356630130235277312_n.jpg?_nc_cat=107&amp;_nc_ht=scontent.xx&amp;oh=ac32ae12563a7423995cc5789b63cea9&amp;oe=5CB3315E"/>
    <hyperlink ref="F371" r:id="rId865" display="https://scontent.xx.fbcdn.net/v/t15.5256-10/p130x130/47780936_262598507741563_2529654347713740800_n.jpg?_nc_cat=110&amp;_nc_ht=scontent.xx&amp;oh=f0bd36160565767bb0c9a6c49b7628d0&amp;oe=5CC28DAC"/>
    <hyperlink ref="F372" r:id="rId866" display="https://scontent.xx.fbcdn.net/v/t15.5256-10/p130x130/48524103_2314001285591064_655495808476512256_n.jpg?_nc_cat=109&amp;_nc_ht=scontent.xx&amp;oh=425b1c34cdc009d9a4c337751395acc3&amp;oe=5CF7380B"/>
    <hyperlink ref="F373" r:id="rId867" display="https://scontent.xx.fbcdn.net/v/t15.5256-10/p130x130/48336121_274266759927895_5340115014449627136_n.jpg?_nc_cat=110&amp;_nc_ht=scontent.xx&amp;oh=169af0a7bbb458b6368c27584f7e8294&amp;oe=5CFE7865"/>
    <hyperlink ref="F374" r:id="rId868" display="https://external.xx.fbcdn.net/safe_image.php?d=AQDSddfDMh2BoTkh&amp;w=130&amp;h=130&amp;url=https%3A%2F%2Fstorage.googleapis.com%2Fplanet4-international-stateless%2F2018%2F10%2F2864ce71-gp0stsiby_medium_res.jpg&amp;cfs=1&amp;sx=288&amp;sy=0&amp;sw=801&amp;sh=801&amp;_nc_hash=AQBGzPM-wp9GDSM5"/>
    <hyperlink ref="F375" r:id="rId869" display="https://scontent.xx.fbcdn.net/v/t1.0-0/p130x130/48429901_10156459482783300_5210931610890797056_n.jpg?_nc_cat=100&amp;_nc_ht=scontent.xx&amp;oh=26e6c0845d654769ac2f53f4e1ab122c&amp;oe=5CB4639B"/>
    <hyperlink ref="F376" r:id="rId870" display="https://external.xx.fbcdn.net/safe_image.php?d=AQAiL1BCAPNzrwSY&amp;w=130&amp;h=130&amp;url=https%3A%2F%2Fi.guim.co.uk%2Fimg%2Fmedia%2F4146b8e14252dbded40c30dd36f852a969dd5419%2F0_0_5568_3341%2Fmaster%2F5568.jpg%3Fwidth%3D1200%26height%3D630%26quality%3D85%26auto%3Dformat%26fit%3Dcrop%26overlay-align%3Dbottom%252Cleft%26overlay-width%3D100p%26overlay-base64%3DL2ltZy9zdGF0aWMvb3ZlcmxheXMvdGctZGVmYXVsdC5wbmc%26s%3Dd817dbd8dc33d85f546df218a4954368&amp;cfs=1&amp;_nc_hash=AQCbbPeo5ewsV3ak"/>
    <hyperlink ref="F377" r:id="rId871" display="https://scontent.xx.fbcdn.net/v/t15.5256-10/p130x130/48537363_2426069697613068_3209741429530165248_n.jpg?_nc_cat=101&amp;_nc_ht=scontent.xx&amp;oh=b4c7ded2bd98d8643d45f50d90419d97&amp;oe=5CB36BEF"/>
    <hyperlink ref="F378" r:id="rId872" display="https://scontent.xx.fbcdn.net/v/t15.5256-10/p130x130/43918716_560186871107966_3354875937899413504_n.jpg?_nc_cat=102&amp;_nc_ht=scontent.xx&amp;oh=8562ec10b361165233e36e17e5025944&amp;oe=5CB879B5"/>
    <hyperlink ref="F379" r:id="rId873" display="https://scontent.xx.fbcdn.net/v/t1.0-0/p130x130/48991412_10156456213708300_2379743410509578240_n.jpg?_nc_cat=103&amp;_nc_ht=scontent.xx&amp;oh=c28345ea0da8010ccc87a53d05758a9f&amp;oe=5CBE13D3"/>
    <hyperlink ref="F380" r:id="rId874" display="https://scontent.xx.fbcdn.net/v/t1.0-0/p130x130/47423825_10156420895168300_2054272502510649344_n.jpg?_nc_cat=105&amp;_nc_ht=scontent.xx&amp;oh=a2a0a8f933aeec86a822668519a8a3ea&amp;oe=5CC06531"/>
    <hyperlink ref="F381" r:id="rId875" display="https://scontent.xx.fbcdn.net/v/t1.0-0/p130x130/48392417_10156453860228300_405005799581024256_n.jpg?_nc_cat=106&amp;_nc_ht=scontent.xx&amp;oh=cbf8cb3ee825747ff5816960b2cdf7b2&amp;oe=5CC4BBBF"/>
    <hyperlink ref="F382" r:id="rId876" display="https://scontent.xx.fbcdn.net/v/t1.0-0/p130x130/49039600_10156464003373300_4787544356305240064_n.jpg?_nc_cat=106&amp;_nc_ht=scontent.xx&amp;oh=d2deca2f219eb396e5c803b9dd7bb699&amp;oe=5CF7681C"/>
    <hyperlink ref="F383" r:id="rId877" display="https://scontent.xx.fbcdn.net/v/t15.5256-10/p130x130/48336121_274266759927895_5340115014449627136_n.jpg?_nc_cat=110&amp;_nc_ht=scontent.xx&amp;oh=169af0a7bbb458b6368c27584f7e8294&amp;oe=5CFE7865"/>
    <hyperlink ref="F384" r:id="rId878" display="https://scontent.xx.fbcdn.net/v/t1.0-0/p130x130/48387664_10156454020498300_4750973100621824000_n.jpg?_nc_cat=106&amp;_nc_ht=scontent.xx&amp;oh=e7f4539de7712f35ea21f757db8bb46a&amp;oe=5CB98207"/>
    <hyperlink ref="F385" r:id="rId879" display="https://scontent.xx.fbcdn.net/v/t1.0-0/p130x130/49237443_10156463432403300_7914082369412268032_n.jpg?_nc_cat=111&amp;_nc_ht=scontent.xx&amp;oh=db17d2251f0d5259e5c8f3f34ab38a38&amp;oe=5CF33977"/>
    <hyperlink ref="F386" r:id="rId880" display="https://external.xx.fbcdn.net/safe_image.php?d=AQA5XuzRm1dq3LHQ&amp;w=130&amp;h=130&amp;url=https%3A%2F%2Fcdn-images-1.medium.com%2Fmax%2F1200%2F1%2AxR_Qb1gQGPuxcneTkM_axA.jpeg&amp;cfs=1&amp;sx=227&amp;sy=0&amp;sw=900&amp;sh=900&amp;_nc_hash=AQBn5JhtaPdzKF1G"/>
    <hyperlink ref="F387" r:id="rId881" display="https://scontent.xx.fbcdn.net/v/t15.5256-10/s130x130/48308614_996825053840807_106586214814973952_n.jpg?_nc_cat=102&amp;_nc_ht=scontent.xx&amp;oh=3c0a32fb9c04f8fe2960b5d3637041f7&amp;oe=5CC70453"/>
    <hyperlink ref="F388" r:id="rId882" display="https://scontent.xx.fbcdn.net/v/t15.5256-10/p130x130/48247405_274970516548247_6757799382881402880_n.jpg?_nc_cat=107&amp;_nc_ht=scontent.xx&amp;oh=67bd5224d4b127f25a2ea9fdc109247b&amp;oe=5CB7B08C"/>
    <hyperlink ref="F389" r:id="rId883" display="https://external.xx.fbcdn.net/safe_image.php?d=AQBN3yaRIQdN2pDd&amp;w=130&amp;h=130&amp;url=https%3A%2F%2Fstatic.scientificamerican.com%2Fblogs%2Fcache%2Ffile%2F953DE9CD-4ACF-4651-AD50755E9F31BEDE.jpg&amp;cfs=1&amp;_nc_hash=AQA4yEuGfGmJIvce"/>
    <hyperlink ref="F390" r:id="rId884" display="https://scontent.xx.fbcdn.net/v/t15.5256-10/p130x130/48493732_330825310840262_9170377930038050816_n.jpg?_nc_cat=109&amp;_nc_ht=scontent.xx&amp;oh=3ffaf3b1f2b7f3e12de59de956ae05c6&amp;oe=5CC53760"/>
    <hyperlink ref="F391" r:id="rId885" display="https://scontent.xx.fbcdn.net/v/t15.5256-10/p130x130/48434198_502638816910560_4357328507445968896_n.jpg?_nc_cat=103&amp;_nc_ht=scontent.xx&amp;oh=d5f934a31161bc0d65f3109c75503991&amp;oe=5CB51CAA"/>
    <hyperlink ref="F392" r:id="rId886" display="https://external.xx.fbcdn.net/safe_image.php?d=AQBz6cVfWqQcuFC9&amp;w=130&amp;h=130&amp;url=https%3A%2F%2Fcdn-images-1.medium.com%2Fmax%2F1200%2F1%2AnLtjmrXIFUKZDcClI-IEwQ.jpeg&amp;cfs=1&amp;_nc_hash=AQCsctNRkjmgoSmL"/>
    <hyperlink ref="F393" r:id="rId887" display="https://scontent.xx.fbcdn.net/v/t15.5256-10/p130x130/48308676_592206777885370_789009196199706624_n.jpg?_nc_cat=103&amp;_nc_ht=scontent.xx&amp;oh=2887cc8f6944a19fb5f5ecdecf9de07d&amp;oe=5CBBD531"/>
    <hyperlink ref="F394" r:id="rId888" display="https://external.xx.fbcdn.net/safe_image.php?d=AQChyB_N-r4SAvb5&amp;w=130&amp;h=130&amp;url=https%3A%2F%2Fstorage.googleapis.com%2Fplanet4-international-stateless%2F2018%2F07%2FGP023Z9_Medium_res.jpg&amp;cfs=1&amp;sx=105&amp;sy=0&amp;sw=800&amp;sh=800&amp;_nc_hash=AQD8nqf8v_Yjgjgo"/>
    <hyperlink ref="F395" r:id="rId889" display="https://external.xx.fbcdn.net/safe_image.php?w=130&amp;h=130&amp;url=https%3A%2F%2Fstorage.googleapis.com%2Fplanet4-international-stateless%2F2018%2F12%2F41748e5b-gp0stssp8.jpg&amp;cfs=1&amp;_nc_hash=AQBNJsLvdCw0Nm22"/>
    <hyperlink ref="F396" r:id="rId890" display="https://scontent.xx.fbcdn.net/v/t15.5256-10/p130x130/45308681_348229109268305_8604032203673829376_n.jpg?_nc_cat=107&amp;_nc_ht=scontent.xx&amp;oh=b221f797c2c862f8e36bdfd24a006c4b&amp;oe=5CC1ADFD"/>
    <hyperlink ref="F397" r:id="rId891" display="https://external.xx.fbcdn.net/safe_image.php?d=AQBWvbALTOuCosfc&amp;w=130&amp;h=130&amp;url=https%3A%2F%2Fstatic01.nyt.com%2Fimages%2F2018%2F12%2F20%2Fclimate%2F00GALAPAGOS-slide-JZEO%2F00GALAPAGOS-slide-JZEO-facebookJumbo-v2.jpg&amp;cfs=1&amp;_nc_hash=AQAz5J0zcxXvtEkl"/>
    <hyperlink ref="F398" r:id="rId892" display="https://external.xx.fbcdn.net/safe_image.php?d=AQAeKu213ZOM10GE&amp;w=130&amp;h=130&amp;url=https%3A%2F%2Fassets.teenvogue.com%2Fphotos%2F5bdc88d51423681fe9491736%2F3%3A2%2Fw_1200%2Ch_630%2Cc_limit%2FJamie.jpg&amp;cfs=1&amp;sx=271&amp;sy=0&amp;sw=628&amp;sh=628&amp;_nc_hash=AQArXAuEfM4N90Tc"/>
    <hyperlink ref="F399" r:id="rId893" display="https://scontent.xx.fbcdn.net/v/t15.5256-10/p130x130/47590975_1255498297931469_3625747997565911040_n.jpg?_nc_cat=100&amp;_nc_ht=scontent.xx&amp;oh=0e875ff9d191021280fa86f9321fa982&amp;oe=5CFA1F68"/>
    <hyperlink ref="F400" r:id="rId894" display="https://external.xx.fbcdn.net/safe_image.php?w=130&amp;h=130&amp;url=https%3A%2F%2Fassets.teenvogue.com%2Fphotos%2F5c180702c90dcf24200e1602%2F16%3A9%2Fw_1280%2FPS_SOCIAL.jpg&amp;cfs=1&amp;_nc_hash=AQCdJVPnW049CIn3"/>
    <hyperlink ref="F401" r:id="rId895" display="https://scontent.xx.fbcdn.net/v/t15.13418-10/p130x130/48757266_465601543969106_1211280098590720000_n.jpg?_nc_cat=100&amp;_nc_ht=scontent.xx&amp;oh=2398c5f3974e26a8fc8e999bc1e28a79&amp;oe=5CC178FD"/>
    <hyperlink ref="F402" r:id="rId896" display="https://scontent.xx.fbcdn.net/v/t1.0-0/q83/p130x130/48417286_10156453863218300_9177224198102188032_n.jpg?_nc_cat=109&amp;_nc_ht=scontent.xx&amp;oh=2c3ff52826866087818f85835da8a6c8&amp;oe=5CFE8715"/>
    <hyperlink ref="F403" r:id="rId897" display="https://scontent.xx.fbcdn.net/v/t15.13418-10/p130x130/27599938_1882543341787446_2605512201829613568_n.jpg?_nc_cat=101&amp;_nc_ht=scontent.xx&amp;oh=9b591545b283edae930d6c356bda681c&amp;oe=5CF903FB"/>
    <hyperlink ref="F404" r:id="rId898" display="https://scontent.xx.fbcdn.net/v/t15.13418-10/s130x130/48463454_360313101421385_2642647193445466112_n.jpg?_nc_cat=110&amp;_nc_ht=scontent.xx&amp;oh=266552afd595ce0e2046b6e3c5cbcd6a&amp;oe=5CB5F124"/>
    <hyperlink ref="F405" r:id="rId899" display="https://scontent.xx.fbcdn.net/v/t15.13418-10/p130x130/41448654_240140666666996_6545078255530016768_n.jpg?_nc_cat=104&amp;_nc_ht=scontent.xx&amp;oh=a9cd5eb4f1593635561b2649f8ab66c2&amp;oe=5CB83224"/>
    <hyperlink ref="F406" r:id="rId900" display="https://scontent.xx.fbcdn.net/v/t1.0-0/p130x130/48376783_10156456248118300_3404180895442141184_n.jpg?_nc_cat=106&amp;_nc_ht=scontent.xx&amp;oh=382dac2fd0d45fa371883b5d6f90c02e&amp;oe=5CF74D56"/>
    <hyperlink ref="F407" r:id="rId901" display="https://scontent.xx.fbcdn.net/v/t1.0-0/p130x130/47572757_10156420941883300_243505150826643456_n.jpg?_nc_cat=107&amp;_nc_ht=scontent.xx&amp;oh=86068c47440075654ee8901f32cdd84f&amp;oe=5CB3BB2F"/>
    <hyperlink ref="F408" r:id="rId902" display="https://scontent.xx.fbcdn.net/v/t1.0-0/p130x130/49301918_10156482373693300_5748545981729734656_n.png?_nc_cat=105&amp;_nc_ht=scontent.xx&amp;oh=35db2c6737ee3e1036f7e3079d874446&amp;oe=5CC8A3E6"/>
    <hyperlink ref="F409" r:id="rId903" display="https://scontent.xx.fbcdn.net/v/t1.0-0/s130x130/49402058_10156471488053300_8283392536882446336_n.png?_nc_cat=100&amp;_nc_ht=scontent.xx&amp;oh=e6e389120c74d43414659f10a79465b7&amp;oe=5CC57655"/>
    <hyperlink ref="F410" r:id="rId904" display="https://scontent.xx.fbcdn.net/v/t1.0-0/q86/p130x130/49076970_10156454019813300_9112597378522677248_n.jpg?_nc_cat=109&amp;_nc_ht=scontent.xx&amp;oh=b1e3a1b230bdaef533c923b018d4acd7&amp;oe=5CC638A1"/>
    <hyperlink ref="F411" r:id="rId905" display="https://scontent.xx.fbcdn.net/v/t1.0-0/s130x130/49343244_10156484404323300_2664925017011126272_n.jpg?_nc_cat=110&amp;_nc_ht=scontent.xx&amp;oh=1a5b76093e3e7e85583b40f75f16ec74&amp;oe=5CB88338"/>
    <hyperlink ref="F412" r:id="rId906" display="https://external.xx.fbcdn.net/safe_image.php?d=AQDjys-Sts6oJVHW&amp;w=130&amp;h=130&amp;url=https%3A%2F%2Fpmdvod.nationalgeographic.com%2FNG_Video%2F465%2F947%2Fsmpost_1500475553317.jpg&amp;cfs=1&amp;_nc_hash=AQDjfKKmcu-fmGUU"/>
    <hyperlink ref="F413" r:id="rId907" display="https://scontent.xx.fbcdn.net/v/t39.2147-6/c32.0.130.130a/p130x130/49839740_2236246103366357_1568605975865196544_n.jpg?_nc_cat=109&amp;_nc_ht=scontent.xx&amp;oh=305e0944b56ecc32f41311f4d4af3214&amp;oe=5CBDB096"/>
    <hyperlink ref="F414" r:id="rId908" display="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hyperlink ref="F415" r:id="rId909" display="https://scontent.xx.fbcdn.net/v/t15.5256-10/p130x130/48807185_336703873588126_8109409952956678144_n.jpg?_nc_cat=108&amp;_nc_ht=scontent.xx&amp;oh=4079837cd78238c7dd29b9915b244601&amp;oe=5CF95C85"/>
    <hyperlink ref="F416" r:id="rId910" display="https://external.xx.fbcdn.net/safe_image.php?d=AQD5aQ2zb9KE7vin&amp;w=130&amp;h=130&amp;url=http%3A%2F%2Fgrist.files.wordpress.com%2F2018%2F11%2FBurning-Gas-Can.jpg%3Fw%3D1200%26h%3D675%26crop%3D1&amp;cfs=1&amp;_nc_hash=AQDKoVwC5jgXQruQ"/>
    <hyperlink ref="F417" r:id="rId911" display="https://scontent.xx.fbcdn.net/v/t1.0-0/s130x130/48403315_2210175592383465_6457493044752023552_n.png?_nc_cat=110&amp;_nc_ht=scontent.xx&amp;oh=4c80e3c674cb06eca8141c0ef455088e&amp;oe=5CF4B274"/>
    <hyperlink ref="F418" r:id="rId912" display="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hyperlink ref="F419" r:id="rId913" display="https://scontent.xx.fbcdn.net/v/t15.5256-10/s130x130/49633092_2217185691902198_6526956899449962496_n.jpg?_nc_cat=106&amp;_nc_ht=scontent.xx&amp;oh=b30f02295cb9ec6b0c3e6800b8569727&amp;oe=5CF6CBD2"/>
    <hyperlink ref="F420" r:id="rId914" display="https://scontent.xx.fbcdn.net/v/t15.5256-10/p130x130/48793045_2229542520637886_3024121769154838528_n.jpg?_nc_cat=106&amp;_nc_ht=scontent.xx&amp;oh=fcc36b9d594dde9dac771a8f78314bdc&amp;oe=5CB3BDA4"/>
    <hyperlink ref="F421" r:id="rId915" display="https://scontent.xx.fbcdn.net/v/t15.5256-10/p130x130/48434198_502638816910560_4357328507445968896_n.jpg?_nc_cat=103&amp;_nc_ht=scontent.xx&amp;oh=d5f934a31161bc0d65f3109c75503991&amp;oe=5CB51CAA"/>
    <hyperlink ref="F422" r:id="rId916" display="https://scontent.xx.fbcdn.net/v/t1.0-0/s130x130/49793753_10156485930068300_6999492117638676480_n.jpg?_nc_cat=101&amp;_nc_ht=scontent.xx&amp;oh=c5646b06ad7a4a5cec404014b5438019&amp;oe=5CF881F8"/>
    <hyperlink ref="F423" r:id="rId917" display="https://external.xx.fbcdn.net/safe_image.php?d=AQB4bStdQSDdwc--&amp;w=130&amp;h=130&amp;url=https%3A%2F%2Fstorage.googleapis.com%2Fplanet4-international-stateless%2F2019%2F01%2Fb5172c98-gp0stsm73_medium_res.jpg&amp;cfs=1&amp;_nc_hash=AQBa0ZCf5yQrUJgX"/>
    <hyperlink ref="F424" r:id="rId918" display="https://scontent.xx.fbcdn.net/v/t1.0-0/s130x130/49342295_10156488667443300_238381701519114240_n.png?_nc_cat=110&amp;_nc_ht=scontent.xx&amp;oh=0860eb2fa29211332a59cc9184f19386&amp;oe=5CB61831"/>
    <hyperlink ref="F425" r:id="rId919" display="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hyperlink ref="F426" r:id="rId920" display="https://scontent.xx.fbcdn.net/v/t15.5256-10/p130x130/44550067_181286492822328_3084353475685908480_n.jpg?_nc_cat=1&amp;_nc_ht=scontent.xx&amp;oh=e46f32daea3d1831a118d8bd7330ad08&amp;oe=5CB3B154"/>
    <hyperlink ref="F427" r:id="rId921" display="https://external.xx.fbcdn.net/safe_image.php?d=AQBidGS4GuqtPDS6&amp;w=130&amp;h=130&amp;url=https%3A%2F%2Fwww.radionz.co.nz%2Fassets%2Fnews%2F181700%2Feight_col_solomon_flooded_road.jpg%3F1546653067&amp;cfs=1&amp;_nc_hash=AQBxCoCIfVE4WIUM"/>
    <hyperlink ref="F428" r:id="rId922" display="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hyperlink ref="F429" r:id="rId923" display="https://scontent.xx.fbcdn.net/v/t15.5256-10/p130x130/47390371_1981795155457639_105606562839527424_n.jpg?_nc_cat=111&amp;_nc_ht=scontent.xx&amp;oh=c5855179fe391d9f45d2ed2924b2c3ba&amp;oe=5CF93570"/>
    <hyperlink ref="F430" r:id="rId924" display="https://external.xx.fbcdn.net/safe_image.php?d=AQA2I8KU-ZJSJBv7&amp;w=130&amp;h=130&amp;url=https%3A%2F%2Fimg.buzzfeed.com%2Fthumbnailer-prod-us-east-1%2Fvideo-api%2Fassets%2F175721.jpg&amp;cfs=1&amp;_nc_hash=AQC_qEo9vYRyd9gC"/>
    <hyperlink ref="F431" r:id="rId925" display="https://external.xx.fbcdn.net/safe_image.php?d=AQD-wgE0-cbg8vLF&amp;w=130&amp;h=130&amp;url=https%3A%2F%2Fassets.teenvogue.com%2Fphotos%2F5c1e570f7f2f0852e2b9d52b%2F16%3A9%2Fw_1280%2FAL_SOCIAL.jpg&amp;cfs=1&amp;_nc_hash=AQDPps4lTLVYTcdL"/>
    <hyperlink ref="F432" r:id="rId926" display="https://external.xx.fbcdn.net/safe_image.php?d=AQBt7l28U8VM6_dn&amp;w=130&amp;h=130&amp;url=https%3A%2F%2Fcms.qz.com%2Fwp-content%2Fuploads%2F2019%2F01%2FIMG_9011_edited-e1546480994780.jpg%3Fquality%3D75%26strip%3Dall%26w%3D1400&amp;cfs=1&amp;sx=85&amp;sy=0&amp;sw=790&amp;sh=790&amp;_nc_hash=AQDA0TfYyQMLQqWX"/>
    <hyperlink ref="F433" r:id="rId927" display="https://scontent.xx.fbcdn.net/v/t1.0-0/q82/s130x130/49612702_10156497170083300_9041900898275557376_n.jpg?_nc_cat=103&amp;_nc_ht=scontent.xx&amp;oh=1720ce2855a159495c9e756a2e435265&amp;oe=5CC4C314"/>
    <hyperlink ref="F434" r:id="rId928" display="https://scontent.xx.fbcdn.net/v/t15.13418-10/p130x130/47397628_1384001515075052_6128234138806779904_n.jpg?_nc_cat=107&amp;_nc_ht=scontent.xx&amp;oh=9d3f71823392fe1c873573ebc0fe185d&amp;oe=5CC155A7"/>
    <hyperlink ref="F435" r:id="rId929" display="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hyperlink ref="F436" r:id="rId930" display="https://scontent.xx.fbcdn.net/v/t1.0-0/p130x130/49661456_10156498528758300_6729023110588137472_n.png?_nc_cat=100&amp;_nc_ht=scontent.xx&amp;oh=496cd64f6ee923a11ed48d1e600ff3f9&amp;oe=5D008FD8"/>
    <hyperlink ref="F437" r:id="rId931" display="https://scontent.xx.fbcdn.net/v/t15.5256-10/p130x130/29780637_2549792518579386_9020190560148783104_n.jpg?_nc_cat=100&amp;_nc_ht=scontent.xx&amp;oh=afd8120e3ff8aa931c70e6977a11794b&amp;oe=5CFC50B3"/>
    <hyperlink ref="F438" r:id="rId932" display="https://scontent.xx.fbcdn.net/v/t15.5256-10/p130x130/49055089_333806050799013_3968446577734844416_n.jpg?_nc_cat=106&amp;_nc_ht=scontent.xx&amp;oh=770de995ec5ffdd5655382e59f7e71a0&amp;oe=5CF54FAF"/>
    <hyperlink ref="F439" r:id="rId933" display="https://scontent.xx.fbcdn.net/v/t15.5256-10/s130x130/49550288_2234663080105826_2880053675395383296_n.jpg?_nc_cat=108&amp;_nc_ht=scontent.xx&amp;oh=e068d01835c3baf543dfebf1638cf905&amp;oe=5CC58724"/>
    <hyperlink ref="F440" r:id="rId934" display="https://scontent.xx.fbcdn.net/v/t15.5256-10/p130x130/35681858_10156812328744684_3326685649469177856_n.jpg?_nc_cat=102&amp;_nc_ht=scontent.xx&amp;oh=9f2f4791715f9e64bfcbe8054f281eff&amp;oe=5CB45925"/>
    <hyperlink ref="F441" r:id="rId935" display="https://scontent.xx.fbcdn.net/v/t1.0-0/p130x130/50223052_10156500689363300_994076674649751552_n.jpg?_nc_cat=105&amp;_nc_ht=scontent.xx&amp;oh=e6294e2a7f4e46d221d181247a7d08a5&amp;oe=5CB938BD"/>
    <hyperlink ref="F442" r:id="rId936" display="https://scontent.xx.fbcdn.net/v/t15.5256-10/p130x130/49043135_587178761747045_4728118265379815424_n.jpg?_nc_cat=101&amp;_nc_ht=scontent.xx&amp;oh=8ec120dc20d2703d1d1334fdd32426d4&amp;oe=5CFF221F"/>
    <hyperlink ref="F443" r:id="rId937" display="https://scontent.xx.fbcdn.net/v/t15.5256-10/p130x130/49341913_581621668947180_2591494356288405504_n.jpg?_nc_cat=1&amp;_nc_ht=scontent.xx&amp;oh=8b083dd949186d3e510c0d79596c64c1&amp;oe=5CB88221"/>
    <hyperlink ref="F444" r:id="rId938" display="https://external.xx.fbcdn.net/safe_image.php?d=AQByaP_wA-uVbba0&amp;w=130&amp;h=130&amp;url=https%3A%2F%2Fs2.reutersmedia.net%2Fresources%2Fr%2F%3Fm%3D02%26d%3D20190110%26t%3D2%26i%3D1344301882%26w%3D1200%26r%3DLYNXNPEF091RI&amp;cfs=1&amp;_nc_hash=AQBi8IyBElOWdRsQ"/>
    <hyperlink ref="F446" r:id="rId939" display="https://scontent.xx.fbcdn.net/v/t15.5256-10/p130x130/38960985_488987438282789_4039718240002244608_n.jpg?_nc_cat=1&amp;_nc_ht=scontent.xx&amp;oh=a5599757667edcb21eb823e2215b87ef&amp;oe=5CB751E4"/>
    <hyperlink ref="F447" r:id="rId940" display="https://scontent.xx.fbcdn.net/v/t15.5256-10/p130x130/49411019_527788667722896_7790430114931539968_n.jpg?_nc_cat=111&amp;_nc_ht=scontent.xx&amp;oh=c84625efa8a091f7b2475bd7968b56b2&amp;oe=5CF95790"/>
    <hyperlink ref="F448" r:id="rId941" display="https://external.xx.fbcdn.net/safe_image.php?w=130&amp;h=130&amp;url=https%3A%2F%2Finhabitat.com%2Fwp-content%2Fblogs.dir%2F1%2Ffiles%2F2019%2F01%2Fsustainable-living-706x369.jpg&amp;cfs=1&amp;_nc_hash=AQAJzkfJyqHc_EgG"/>
    <hyperlink ref="F449" r:id="rId942" display="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hyperlink ref="F450" r:id="rId943" display="https://scontent.xx.fbcdn.net/v/t1.0-0/s130x130/49785996_10156507516688300_1414722095127986176_n.jpg?_nc_cat=107&amp;_nc_ht=scontent.xx&amp;oh=97d4f2e3eb0bf655d14f20d410c36b70&amp;oe=5CB9D541"/>
    <hyperlink ref="F451" r:id="rId944" display="https://scontent.xx.fbcdn.net/v/t1.0-0/s130x130/49564189_10156504402003300_3212459826000953344_n.jpg?_nc_cat=106&amp;_nc_ht=scontent.xx&amp;oh=417d28e27ff7591f00f956a104805faa&amp;oe=5CF10F75"/>
    <hyperlink ref="F452" r:id="rId945" display="https://scontent.xx.fbcdn.net/v/t1.0-0/p130x130/50103889_10156509913718300_8272629920069320704_n.jpg?_nc_cat=108&amp;_nc_ht=scontent.xx&amp;oh=e72692f007615831d52a5f870ee7e4f8&amp;oe=5CFE2DA4"/>
    <hyperlink ref="F453" r:id="rId946" display="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hyperlink ref="F454" r:id="rId947" display="https://scontent.xx.fbcdn.net/v/t15.5256-10/p130x130/49349075_283798052488959_8646221946595311616_n.jpg?_nc_cat=1&amp;_nc_ht=scontent.xx&amp;oh=4bd36ebe1c10be129e38ba95caad403a&amp;oe=5CBC04D7"/>
    <hyperlink ref="F455" r:id="rId948" display="https://external.xx.fbcdn.net/safe_image.php?d=AQBCXvV2cOz-OqEX&amp;w=130&amp;h=130&amp;url=https%3A%2F%2Fimg.huffingtonpost.com%2Fasset%2F5c3a056a25000051007daf10.jpeg%3Fcache%3Dm8wmcztkpe%26ops%3D1910_1000&amp;cfs=1&amp;_nc_hash=AQAOBJxV13ctA7Rb"/>
    <hyperlink ref="F456" r:id="rId949" display="https://scontent.xx.fbcdn.net/v/t15.5256-10/s130x130/49245587_343428862915456_8641024941677871104_n.jpg?_nc_cat=104&amp;_nc_ht=scontent.xx&amp;oh=e82323a8b600be8e4f4a76e0b796278e&amp;oe=5CB81812"/>
    <hyperlink ref="F457" r:id="rId950" display="https://external.xx.fbcdn.net/safe_image.php?d=AQD9XERs_WeWfFuU&amp;w=130&amp;h=130&amp;url=https%3A%2F%2Fstatic.scientificamerican.com%2Fsciam%2Fcache%2Ffile%2F71D545C4-F553-458E-B022C5C2A87938F2.jpg&amp;cfs=1&amp;sx=48&amp;sy=0&amp;sw=496&amp;sh=496&amp;_nc_hash=AQB8I-YbTFOItTss"/>
    <hyperlink ref="F459" r:id="rId951" display="https://external.xx.fbcdn.net/safe_image.php?d=AQCrGryEDNHki3iI&amp;w=130&amp;h=130&amp;url=https%3A%2F%2Fwww.washingtonpost.com%2Fresizer%2FqEMbrA5XtjB9i8dVsmtpYs_Lz6A%3D%2F1484x0%2Farc-anglerfish-washpost-prod-washpost.s3.amazonaws.com%2Fpublic%2FTCLAVRAI74I6TCKCB32EFZMQSQ.jpg&amp;cfs=1&amp;_nc_hash=AQBE4gC8Ali065fA"/>
    <hyperlink ref="F460" r:id="rId952" display="https://scontent.xx.fbcdn.net/v/t1.0-0/p130x130/49938219_10157247909014684_544511362466840576_n.png?_nc_cat=106&amp;_nc_ht=scontent.xx&amp;oh=94b8526d6e41b24f0c35404a56dc626f&amp;oe=5CB69ADA"/>
    <hyperlink ref="F461" r:id="rId953" display="https://external.xx.fbcdn.net/safe_image.php?d=AQA468UZW3I_JEyf&amp;w=130&amp;h=130&amp;url=https%3A%2F%2Fmedia.npr.org%2Fassets%2Fimg%2F2019%2F01%2F09%2Fnpr_plastics_d5_20180928_0035-2_wide-84cdf8b04766b9b94f20298fe574c477c90de4e2.jpg%3Fs%3D1400&amp;cfs=1&amp;_nc_hash=AQAQfTh5ud0cdfIg"/>
    <hyperlink ref="F462" r:id="rId954" display="https://scontent.xx.fbcdn.net/v/t15.5256-10/p130x130/49347845_357704661717596_5625942682816741376_n.jpg?_nc_cat=1&amp;_nc_ht=scontent.xx&amp;oh=54b709a5ff33aef6c386ab59fab44e4c&amp;oe=5CF55432"/>
    <hyperlink ref="F463" r:id="rId955" display="https://scontent.xx.fbcdn.net/v/t15.5256-10/s130x130/38972787_875132129277199_1440760171151228928_n.jpg?_nc_cat=102&amp;_nc_ht=scontent.xx&amp;oh=6f9fe70722f01fccbc9b0df518be2bfd&amp;oe=5CC47713"/>
    <hyperlink ref="F464" r:id="rId956" display="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hyperlink ref="F465" r:id="rId957" display="https://scontent.xx.fbcdn.net/v/t1.0-0/s130x130/50177571_10156516140373300_2268788256176865280_n.jpg?_nc_cat=111&amp;_nc_ht=scontent.xx&amp;oh=a9c31514ed366fdbd56d0664954e98e6&amp;oe=5CBD3E0F"/>
    <hyperlink ref="F466" r:id="rId958" display="https://scontent.xx.fbcdn.net/v/t15.5256-10/s130x130/49667377_2069295036446780_5671469160060682240_n.jpg?_nc_cat=105&amp;_nc_ht=scontent.xx&amp;oh=47d46bd2b32812616bf9683a69e135b2&amp;oe=5CBD151D"/>
    <hyperlink ref="F467" r:id="rId959" display="https://scontent.xx.fbcdn.net/v/t1.0-0/s130x130/50340736_10156516421863300_9203090728836661248_n.png?_nc_cat=102&amp;_nc_ht=scontent.xx&amp;oh=964d3d3debf433a08421b727ae6c9bfe&amp;oe=5CBEC579"/>
    <hyperlink ref="F468" r:id="rId960" display="https://scontent.xx.fbcdn.net/v/t1.0-0/p130x130/50316991_10156517363333300_7252571021151043584_n.jpg?_nc_cat=109&amp;_nc_ht=scontent.xx&amp;oh=20e12f6ab7dd7fe79165a5728ddf4112&amp;oe=5CFB31CD"/>
    <hyperlink ref="F469" r:id="rId961" display="https://scontent.xx.fbcdn.net/v/t1.0-0/p130x130/50045971_10156518238408300_1952596401682644992_n.jpg?_nc_cat=109&amp;_nc_ht=scontent.xx&amp;oh=cec17b9fe6d109dea4d5994fada990a6&amp;oe=5CC2CA7F"/>
    <hyperlink ref="F470" r:id="rId962" display="https://scontent.xx.fbcdn.net/v/t39.2147-6/c32.0.130.130a/p130x130/50804072_285988168780991_359983079051231232_n.jpg?_nc_cat=103&amp;_nc_ht=scontent.xx&amp;oh=b9dd161d9be33ed00c6692123107fb33&amp;oe=5CFBC3A3"/>
    <hyperlink ref="F471" r:id="rId963" display="https://scontent.xx.fbcdn.net/v/t15.5256-10/s130x130/49702804_1971808049562943_8384036698803142656_n.jpg?_nc_cat=111&amp;_nc_ht=scontent.xx&amp;oh=06fb45735b33745fc5376f3569d3aa3a&amp;oe=5CB7E962"/>
    <hyperlink ref="F472" r:id="rId964" display="https://scontent.xx.fbcdn.net/v/t15.5256-10/s130x130/49144970_1170060973162012_1575098939919564800_n.jpg?_nc_cat=111&amp;_nc_ht=scontent.xx&amp;oh=6fa06def9326be70bd06f3a4d29a3a7e&amp;oe=5CC26B4D"/>
    <hyperlink ref="F473" r:id="rId965" display="https://scontent.xx.fbcdn.net/v/t15.5256-10/p130x130/49807024_2211343962462023_969620542455808000_n.jpg?_nc_cat=101&amp;_nc_ht=scontent.xx&amp;oh=d6e263b5ab3a62d8b0f55836d3a0a384&amp;oe=5CC4EFBF"/>
    <hyperlink ref="F474" r:id="rId966" display="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hyperlink ref="F475" r:id="rId967" display="https://external.xx.fbcdn.net/safe_image.php?d=AQDjY4oSbBH9XLso&amp;w=130&amp;h=130&amp;url=https%3A%2F%2Fwww.commondreams.org%2Fsites%2Fdefault%2Ffiles%2Fheadline%2Fthumbs%2Fscreen_shot_2019-01-17_at_9.35.07_am.jpg&amp;cfs=1&amp;_nc_hash=AQBJF5yWh0prOm2a"/>
    <hyperlink ref="F476" r:id="rId968" display="https://scontent.xx.fbcdn.net/v/t1.0-0/p130x130/50767725_10157254439459684_8845607329341636608_n.jpg?_nc_cat=110&amp;_nc_ht=scontent.xx&amp;oh=e7268fb1262a530d5384db094937e12a&amp;oe=5CB76920"/>
    <hyperlink ref="F477" r:id="rId969" display="https://scontent.xx.fbcdn.net/v/t15.5256-10/s130x130/49144970_1170060973162012_1575098939919564800_n.jpg?_nc_cat=111&amp;_nc_ht=scontent.xx&amp;oh=6fa06def9326be70bd06f3a4d29a3a7e&amp;oe=5CC26B4D"/>
    <hyperlink ref="F478" r:id="rId970" display="https://external.xx.fbcdn.net/safe_image.php?d=AQD2DKjYBfD7zXng&amp;w=130&amp;h=130&amp;url=https%3A%2F%2Fthumbor.forbes.com%2Fthumbor%2F600x315%2Fhttps%253A%252F%252Fblogs-images.forbes.com%252Fthumbnails%252Fblog_6117%252Fpt_6117_445_o.jpg%253Ft%253D1547971202&amp;cfs=1&amp;_nc_hash=AQApyYU_LY-ktI4J"/>
    <hyperlink ref="F479" r:id="rId971" display="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hyperlink ref="F480" r:id="rId972" display="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hyperlink ref="F481" r:id="rId973" display="https://scontent.xx.fbcdn.net/v/t15.13418-10/p130x130/49682882_251026775796895_8450040545027293184_n.jpg?_nc_cat=107&amp;_nc_ht=scontent.xx&amp;oh=b2a6efe98c3332c9383c16f0ee133b90&amp;oe=5D00BE38"/>
    <hyperlink ref="F482" r:id="rId974" display="https://scontent.xx.fbcdn.net/v/t15.5256-10/p130x130/49732916_2375232969364500_6988144470445260800_n.jpg?_nc_cat=106&amp;_nc_ht=scontent.xx&amp;oh=8a75ae9d70c9b8602e5147b645102820&amp;oe=5CC930EC"/>
    <hyperlink ref="F483" r:id="rId975" display="https://scontent.xx.fbcdn.net/v/t15.5256-10/s130x130/49276540_352644628906732_7406744558777663488_n.jpg?_nc_cat=105&amp;_nc_ht=scontent.xx&amp;oh=76ada55aef78e54842cf74b16d264ca9&amp;oe=5CBA4E00"/>
    <hyperlink ref="F484" r:id="rId976" display="https://scontent.xx.fbcdn.net/v/t15.5256-10/p130x130/49761821_293377391322437_1201380211858341888_n.jpg?_nc_cat=1&amp;_nc_ht=scontent.xx&amp;oh=a9b683c047f453952742ea7c84523b2f&amp;oe=5CBCED1E"/>
    <hyperlink ref="F485" r:id="rId977" display="https://scontent.xx.fbcdn.net/v/t15.5256-10/s130x130/38970982_470144706837630_8580205627786133504_n.jpg?_nc_cat=106&amp;_nc_ht=scontent.xx&amp;oh=7edb809970a53bb70635bc914d4931d4&amp;oe=5CC2B773"/>
    <hyperlink ref="F486" r:id="rId978" display="https://scontent.xx.fbcdn.net/v/t15.5256-10/s130x130/49397834_342055923053593_1669418427489452032_n.jpg?_nc_cat=1&amp;_nc_ht=scontent.xx&amp;oh=05f8e39c055ef09694e64070462d30c8&amp;oe=5CB31B9B"/>
    <hyperlink ref="F487" r:id="rId979" display="https://scontent.xx.fbcdn.net/v/t15.5256-10/p130x130/49539773_380071169468161_338969491994050560_n.jpg?_nc_cat=109&amp;_nc_ht=scontent.xx&amp;oh=36c412c91ab6dea6cc9965a63ded5b75&amp;oe=5CBF1273"/>
    <hyperlink ref="F488" r:id="rId980" display="https://scontent.xx.fbcdn.net/v/t1.0-0/p130x130/50551805_698682343860397_281477098424500224_n.jpg?_nc_cat=102&amp;_nc_ht=scontent.xx&amp;oh=7be8c8cac423f187bde33bb77dd66b2a&amp;oe=5CF5B26F"/>
    <hyperlink ref="F490" r:id="rId981" display="https://scontent.xx.fbcdn.net/v/t1.0-0/s130x130/50416179_10156529873143300_9037637718032515072_n.jpg?_nc_cat=111&amp;_nc_ht=scontent.xx&amp;oh=6803fc0420df4b83ccba5abeb2696a6a&amp;oe=5CF6D530"/>
    <hyperlink ref="F491" r:id="rId982" display="https://scontent.xx.fbcdn.net/v/t15.5256-10/s130x130/43837927_2105716579468137_5890831088535732224_n.jpg?_nc_cat=100&amp;_nc_ht=scontent.xx&amp;oh=aacb6e135fd77e4f9034efc1969da48f&amp;oe=5CBB6E39"/>
    <hyperlink ref="F492" r:id="rId983" display="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hyperlink ref="F493" r:id="rId984" display="https://scontent.xx.fbcdn.net/v/t15.5256-10/p130x130/50248451_2216536135269593_4063161872310861824_n.jpg?_nc_cat=110&amp;_nc_ht=scontent.xx&amp;oh=3512a9b868799e0a87875710361cfbb8&amp;oe=5CF9D659"/>
    <hyperlink ref="F494" r:id="rId985" display="https://scontent.xx.fbcdn.net/v/t15.5256-10/p130x130/50832844_228098851427245_5032263449573326848_n.jpg?_nc_cat=104&amp;_nc_ht=scontent.xx&amp;oh=58ffce3d9edec32293981d97386fe677&amp;oe=5CF6CEF9"/>
    <hyperlink ref="F495" r:id="rId986" display="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hyperlink ref="F496" r:id="rId987" display="https://scontent.xx.fbcdn.net/v/t15.5256-10/p130x130/49903783_2950884144929098_5202094135858692096_n.jpg?_nc_cat=1&amp;_nc_ht=scontent.xx&amp;oh=70dcf56873be1eacba72fd42dd7014ad&amp;oe=5CC4EC70"/>
    <hyperlink ref="F497" r:id="rId988" display="https://external.xx.fbcdn.net/safe_image.php?d=AQBf2FceL3JXPfgh&amp;w=130&amp;h=130&amp;url=https%3A%2F%2Fwww.abc.net.au%2Fnews%2Fimage%2F10748020-16x9-700x394.jpg&amp;cfs=1&amp;_nc_hash=AQBlvglBCV9kO8_h"/>
    <hyperlink ref="F498" r:id="rId989" display="https://external.xx.fbcdn.net/safe_image.php?d=AQDKGzAx1HrDji1I&amp;w=130&amp;h=130&amp;url=https%3A%2F%2Fcdn.cnn.com%2Fcnnnext%2Fdam%2Fassets%2F181016070537-03-wildlife-poy-2018-super-tease.jpg&amp;cfs=1&amp;_nc_hash=AQAa9zo6A-OFiLxy"/>
    <hyperlink ref="F499" r:id="rId990" display="https://scontent.xx.fbcdn.net/v/t15.5256-10/p130x130/43892082_199729244254217_5497802324950646784_n.jpg?_nc_cat=1&amp;_nc_ht=scontent.xx&amp;oh=9fda2d6124a1dc143ba301cdd36c1209&amp;oe=5CF86919"/>
    <hyperlink ref="F500" r:id="rId991" display="https://scontent.xx.fbcdn.net/v/t1.0-0/q89/s130x130/50627128_10156102023582543_6920596635017805824_n.jpg?_nc_cat=1&amp;_nc_ht=scontent.xx&amp;oh=e34c125c40132fb259a030d44cf66a03&amp;oe=5CFC1222"/>
    <hyperlink ref="F501" r:id="rId992" display="https://scontent.xx.fbcdn.net/v/t15.5256-10/s130x130/16231738_10155103547394684_5580874938144784384_n.jpg?_nc_cat=106&amp;_nc_ht=scontent.xx&amp;oh=a6f6f64880b4c0bc400762da5c235ede&amp;oe=5CC4E873"/>
    <hyperlink ref="F502" r:id="rId993" display="https://scontent.xx.fbcdn.net/v/t15.5256-10/p130x130/48620494_380126629202915_6728923523181445120_n.jpg?_nc_cat=1&amp;_nc_ht=scontent.xx&amp;oh=dfdf0eb0aefe3063324627980c4513cc&amp;oe=5CFD480B"/>
    <hyperlink ref="AK3" r:id="rId994" display="https://scontent.xx.fbcdn.net/v/t15.5256-10/s130x130/30834193_10155992629223300_2732949847211507712_n.jpg?_nc_cat=108&amp;_nc_ht=scontent.xx&amp;oh=31356e107e644f5b3f4cb451880e4328&amp;oe=5CC4E1D9"/>
    <hyperlink ref="AK4" r:id="rId995" display="https://scontent.xx.fbcdn.net/v/t15.5256-10/p130x130/31967033_10155406548146479_9011053193320202240_n.jpg?_nc_cat=108&amp;_nc_ht=scontent.xx&amp;oh=8a7a979bd71ec1b1bde2b17838c1bb46&amp;oe=5CFE507F"/>
    <hyperlink ref="AK5" r:id="rId996" display="https://scontent.xx.fbcdn.net/v/t1.0-0/p130x130/35475234_10156019499533300_510490797666205696_n.jpg?_nc_cat=104&amp;_nc_ht=scontent.xx&amp;oh=473b15747d9806c76665e946a0e31a05&amp;oe=5CFCB6F4"/>
    <hyperlink ref="AK6" r:id="rId997" display="https://scontent.xx.fbcdn.net/v/t15.5256-10/p130x130/31967002_10156020305468300_2414300476855025664_n.jpg?_nc_cat=104&amp;_nc_ht=scontent.xx&amp;oh=212ad626ca10d528d1622209d357c214&amp;oe=5CF6D8EF"/>
    <hyperlink ref="AK7" r:id="rId998" display="https://scontent.xx.fbcdn.net/v/t15.5256-10/p130x130/30818600_10155404208651479_8650211296903430144_n.jpg?_nc_cat=100&amp;_nc_ht=scontent.xx&amp;oh=c4420a18ace6cca522e1031ef39721d4&amp;oe=5CF55BCB"/>
    <hyperlink ref="AK8" r:id="rId999" display="https://scontent.xx.fbcdn.net/v/t15.5256-10/s130x130/31761864_10156022576558300_347985989852987392_n.jpg?_nc_cat=108&amp;_nc_ht=scontent.xx&amp;oh=d9847423683c933c6ad9aabb83d30aa5&amp;oe=5CF10F7F"/>
    <hyperlink ref="AK9" r:id="rId1000" display="https://scontent.xx.fbcdn.net/v/t15.5256-10/s130x130/30851836_10156023161568300_6478945100725485568_n.jpg?_nc_cat=109&amp;_nc_ht=scontent.xx&amp;oh=5bb30d13d34fce8656a5ebdfdc6c5309&amp;oe=5CC72F57"/>
    <hyperlink ref="AK10" r:id="rId1001" display="https://scontent.xx.fbcdn.net/v/t1.0-0/p130x130/35884762_10156025845433300_8967008385304100864_n.jpg?_nc_cat=102&amp;_nc_ht=scontent.xx&amp;oh=c6e22c4a1c5cac714452ebdc8d7bc5a5&amp;oe=5CF4443E"/>
    <hyperlink ref="AK11" r:id="rId1002" display="https://scontent.xx.fbcdn.net/v/t15.5256-10/p130x130/34292119_10156027835768300_7567123701376745472_n.jpg?_nc_cat=101&amp;_nc_ht=scontent.xx&amp;oh=fc0b75275df5709cd68d392cf76b6376&amp;oe=5CBC73B8"/>
    <hyperlink ref="AK12" r:id="rId1003" display="https://external.xx.fbcdn.net/safe_image.php?d=AQAxB-eFTcfWHDz8&amp;w=130&amp;h=130&amp;url=https%3A%2F%2Fasset-manager.bbcchannels.com%2Fi%2F2f6vy0go08c1000&amp;cfs=1&amp;_nc_hash=AQA6H_enpPMqMfdp"/>
    <hyperlink ref="AK13" r:id="rId1004" display="https://scontent.xx.fbcdn.net/v/t15.5256-10/p130x130/29767909_207977143037492_7194076469977415680_n.jpg?_nc_cat=107&amp;_nc_ht=scontent.xx&amp;oh=24648596b04cba283ae71616664ce9c3&amp;oe=5CC14C2A"/>
    <hyperlink ref="AK14" r:id="rId1005" display="https://scontent.xx.fbcdn.net/v/t1.0-0/p130x130/35844459_10156030493418300_8896744133385781248_n.jpg?_nc_cat=111&amp;_nc_ht=scontent.xx&amp;oh=e4b405bdb677d1af1bfe102990ccb54f&amp;oe=5CBFB278"/>
    <hyperlink ref="AK15" r:id="rId1006" display="https://scontent.xx.fbcdn.net/v/t15.5256-10/s130x130/29782006_10155986804143300_1317561387907547136_n.jpg?_nc_cat=104&amp;_nc_ht=scontent.xx&amp;oh=2b3a5296329bb21db8fa0626b1546a94&amp;oe=5CFBA3F0"/>
    <hyperlink ref="AK16" r:id="rId1007" display="https://scontent.xx.fbcdn.net/v/t15.5256-10/p130x130/30820703_10155406407261479_107679928236900352_n.jpg?_nc_cat=110&amp;_nc_ht=scontent.xx&amp;oh=62b96fb277fbfdffd342c9da4dcd5aef&amp;oe=5CC89672"/>
    <hyperlink ref="AK17" r:id="rId1008" display="https://scontent.xx.fbcdn.net/v/t1.0-0/p130x130/36026149_10156036494873300_5926559216369139712_n.jpg?_nc_cat=102&amp;_nc_ht=scontent.xx&amp;oh=37aa0728b807fb3399acce67cea12aa2&amp;oe=5CF7B7D2"/>
    <hyperlink ref="AK18" r:id="rId1009" display="https://scontent.xx.fbcdn.net/v/t15.5256-10/p130x130/34193497_10156036968103300_7544455645672505344_n.jpg?_nc_cat=110&amp;_nc_ht=scontent.xx&amp;oh=bbbf708b138a012331ab5dc3432eacec&amp;oe=5CFF7F2E"/>
    <hyperlink ref="AK19" r:id="rId1010" display="https://external.xx.fbcdn.net/safe_image.php?d=AQCewaV4WrwvKgC7&amp;w=130&amp;h=130&amp;url=https%3A%2F%2Fstorage.googleapis.com%2Fp4-production-content%2Finternational%2Fwp-content%2Fuploads%2F2018%2F06%2FGP0STS28K.jpg&amp;cfs=1&amp;_nc_hash=AQBuQhwVyt0Scvot"/>
    <hyperlink ref="AK20" r:id="rId1011" display="https://scontent.xx.fbcdn.net/v/t15.5256-10/s130x130/31364120_10157596429905884_9041280327040892928_n.jpg?_nc_cat=106&amp;_nc_ht=scontent.xx&amp;oh=5c851db46c9c1c19799183f82e3f472b&amp;oe=5CBC49B2"/>
    <hyperlink ref="AK21" r:id="rId1012" display="https://scontent.xx.fbcdn.net/v/t15.5256-10/p130x130/32772522_2018232754933505_6402798139476017152_n.jpg?_nc_cat=109&amp;_nc_ht=scontent.xx&amp;oh=463ee20d9a07466bb2e46d7e8b0966c4&amp;oe=5CC2425B"/>
    <hyperlink ref="AK22" r:id="rId1013" display="https://external.xx.fbcdn.net/safe_image.php?d=AQDVVj0_KY8GQkoa&amp;w=130&amp;h=130&amp;url=https%3A%2F%2Fwww.greenpeace.org%2Fusa%2Fwp-content%2Fuploads%2F2018%2F06%2Fc7fc26e1-gp0str35h_medium_res_with_credit_line.jpg&amp;cfs=1&amp;_nc_hash=AQB9o8KnFQ0JbOVN"/>
    <hyperlink ref="AK23" r:id="rId1014" display="https://scontent.xx.fbcdn.net/v/t15.5256-10/s130x130/30951182_1132093116928515_1208900686708736000_n.jpg?_nc_cat=104&amp;_nc_ht=scontent.xx&amp;oh=d190cc8b11966ac03351a4b5f91bbc5c&amp;oe=5CC89B7D"/>
    <hyperlink ref="AK24" r:id="rId1015" display="https://scontent.xx.fbcdn.net/v/t1.0-0/p130x130/36321606_10156040837408300_2016249616600662016_n.jpg?_nc_cat=105&amp;_nc_ht=scontent.xx&amp;oh=80b7ac1f7b8be1af189fb3e0899492f5&amp;oe=5CFEA65F"/>
    <hyperlink ref="AK25" r:id="rId1016" display="https://scontent.xx.fbcdn.net/v/t15.5256-10/s130x130/32881620_10156724023389684_6438745469555310592_n.jpg?_nc_cat=108&amp;_nc_ht=scontent.xx&amp;oh=b979ec4593ede07b5dbaafdd69b38cd1&amp;oe=5CF93DE3"/>
    <hyperlink ref="AK26" r:id="rId1017" display="https://scontent.xx.fbcdn.net/v/t1.0-0/p130x130/36315606_10156042567103300_177345423059451904_n.jpg?_nc_cat=109&amp;_nc_ht=scontent.xx&amp;oh=9a9fe435c4e0e4f278a04cedc37fe0a6&amp;oe=5CBD9814"/>
    <hyperlink ref="AK27" r:id="rId1018" display="https://scontent.xx.fbcdn.net/v/t1.0-0/s130x130/36283338_10156043184883300_3433973503026528256_n.jpg?_nc_cat=102&amp;_nc_ht=scontent.xx&amp;oh=a3904a15769603a3f970a12e956957c8&amp;oe=5CC561E5"/>
    <hyperlink ref="AK28" r:id="rId1019" display="https://scontent.xx.fbcdn.net/v/t15.5256-10/p130x130/35631886_2295933310421855_5361425027264675840_n.jpg?_nc_cat=108&amp;_nc_ht=scontent.xx&amp;oh=2c01780c98c569d48c85a520992fdc54&amp;oe=5CBD1F7C"/>
    <hyperlink ref="AK29" r:id="rId1020" display="https://scontent.xx.fbcdn.net/v/t15.5256-10/p130x130/32039887_10156044839708300_6173199418443956224_n.jpg?_nc_cat=102&amp;_nc_ht=scontent.xx&amp;oh=d96aa17513d7b02e5a4e9d8d21518c2e&amp;oe=5CB481A5"/>
    <hyperlink ref="AK30" r:id="rId1021" display="https://scontent.xx.fbcdn.net/v/t15.5256-10/p130x130/32283586_10155437453466479_6435586057252634624_n.jpg?_nc_cat=111&amp;_nc_ht=scontent.xx&amp;oh=3759c9a6a82eec286fe6ac7c707cf399&amp;oe=5CF6237A"/>
    <hyperlink ref="AK31" r:id="rId1022" display="https://scontent.xx.fbcdn.net/v/t15.5256-10/s130x130/34287481_1981883625180062_6400822450224889856_n.jpg?_nc_cat=109&amp;_nc_ht=scontent.xx&amp;oh=50394a8814b9d23f541f747b1744b3a1&amp;oe=5CC537D5"/>
    <hyperlink ref="AK32" r:id="rId1023" display="https://scontent.xx.fbcdn.net/v/t15.5256-10/s130x130/34707092_10156735730254684_5953643305907519488_n.jpg?_nc_cat=104&amp;_nc_ht=scontent.xx&amp;oh=03b465424a4fa6729742d25bfa28ec64&amp;oe=5CFF8FDF"/>
    <hyperlink ref="AK33" r:id="rId1024" display="https://scontent.xx.fbcdn.net/v/t15.5256-10/s130x130/34920135_10156045588243300_6434212728574836736_n.jpg?_nc_cat=108&amp;_nc_ht=scontent.xx&amp;oh=b596fe574fbc7158932ae6f2e76b7653&amp;oe=5CF5AB95"/>
    <hyperlink ref="AK34" r:id="rId1025" display="https://scontent.xx.fbcdn.net/v/t15.5256-10/p130x130/34292632_10156056326278300_767027798391914496_n.jpg?_nc_cat=1&amp;_nc_ht=scontent.xx&amp;oh=9930dc6e6a3c046d952804d4e5fca56b&amp;oe=5CF285F1"/>
    <hyperlink ref="AK35" r:id="rId1026" display="https://scontent.xx.fbcdn.net/v/t15.5256-10/s130x130/34910297_10156234160564961_5805375382672637952_n.jpg?_nc_cat=105&amp;_nc_ht=scontent.xx&amp;oh=42b1cb46367e84ed0577ba82077b9e34&amp;oe=5CC1B90E"/>
    <hyperlink ref="AK36" r:id="rId1027" display="https://scontent.xx.fbcdn.net/v/t15.5256-10/s130x130/33640504_10156059773108300_8889742288721281024_n.jpg?_nc_cat=111&amp;_nc_ht=scontent.xx&amp;oh=c67f124146254dae0ca399ee922f7c8e&amp;oe=5CC26978"/>
    <hyperlink ref="AK37" r:id="rId1028" display="https://scontent.xx.fbcdn.net/v/t15.5256-10/s130x130/35764461_10156060172323300_8598809836974505984_n.jpg?_nc_cat=101&amp;_nc_ht=scontent.xx&amp;oh=5dbf80346a474a948162bf57fb9783dc&amp;oe=5CF574AC"/>
    <hyperlink ref="AK38" r:id="rId1029" display="https://scontent.xx.fbcdn.net/v/t15.5256-10/s130x130/35755474_10156060434868300_6686714916763598848_n.jpg?_nc_cat=109&amp;_nc_ht=scontent.xx&amp;oh=658bf5cb58db35883ef235348b9d12c7&amp;oe=5CFD0E0C"/>
    <hyperlink ref="AK39" r:id="rId1030" display="https://scontent.xx.fbcdn.net/v/t15.5256-10/p130x130/32122855_10156056349323300_4864060504353538048_n.jpg?_nc_cat=106&amp;_nc_ht=scontent.xx&amp;oh=1437439c0dd859941c305cd10cb5cbdc&amp;oe=5CB30094"/>
    <hyperlink ref="AK40" r:id="rId1031" display="https://scontent.xx.fbcdn.net/v/t15.5256-10/p130x130/36111703_10156746193929684_8401362824508473344_n.jpg?_nc_cat=108&amp;_nc_ht=scontent.xx&amp;oh=6788259fb646b6fb6ae9c27012cc22ba&amp;oe=5CB8805A"/>
    <hyperlink ref="AK41" r:id="rId1032" display="https://scontent.xx.fbcdn.net/v/t15.5256-10/s130x130/33630889_10156061306428300_7852590957563215872_n.jpg?_nc_cat=111&amp;_nc_ht=scontent.xx&amp;oh=dffef657354c6861f56107542a148e91&amp;oe=5CC6F0C9"/>
    <hyperlink ref="AK42" r:id="rId1033" display="https://scontent.xx.fbcdn.net/v/t15.13418-10/p130x130/41448654_240140666666996_6545078255530016768_n.jpg?_nc_cat=104&amp;_nc_ht=scontent.xx&amp;oh=a9cd5eb4f1593635561b2649f8ab66c2&amp;oe=5CB83224"/>
    <hyperlink ref="AK43" r:id="rId1034" display="https://scontent.xx.fbcdn.net/v/t15.5256-10/s130x130/35863825_10156746760619684_4346708251618836480_n.jpg?_nc_cat=107&amp;_nc_ht=scontent.xx&amp;oh=b76f5a9665f89c638bc805f91d9f22ee&amp;oe=5CF3CFD5"/>
    <hyperlink ref="AK44" r:id="rId1035" display="https://scontent.xx.fbcdn.net/v/t15.5256-10/p130x130/35912008_10156075800438300_4691187400674639872_n.jpg?_nc_cat=103&amp;_nc_ht=scontent.xx&amp;oh=924d09d938d1f3980a70d1e05a57bf2f&amp;oe=5CF679BD"/>
    <hyperlink ref="AK45" r:id="rId1036" display="https://scontent.xx.fbcdn.net/v/t15.5256-10/p130x130/35767084_10156948163642971_4885189862254182400_n.jpg?_nc_cat=107&amp;_nc_ht=scontent.xx&amp;oh=365e224b85abd5a23ac4d93e5fa9b4e6&amp;oe=5CBA1B8A"/>
    <hyperlink ref="AK46" r:id="rId1037" display="https://scontent.xx.fbcdn.net/v/t15.5256-10/s130x130/33977246_10156080556193300_1498344747603853312_n.jpg?_nc_cat=111&amp;_nc_ht=scontent.xx&amp;oh=b8e4a11d334afe2ee2b3743235904c09&amp;oe=5D002F6B"/>
    <hyperlink ref="AK48" r:id="rId1038" display="https://scontent.xx.fbcdn.net/v/t15.13418-10/p130x130/37578231_2110903495852506_2987605115390656512_n.jpg?_nc_cat=106&amp;_nc_ht=scontent.xx&amp;oh=e7a82b686641b877f192e36cd33b9aac&amp;oe=5CF19E2F"/>
    <hyperlink ref="AK49" r:id="rId1039" display="https://scontent.xx.fbcdn.net/v/t15.5256-10/s130x130/33474906_10156763093709684_3576313542464241664_n.jpg?_nc_cat=110&amp;_nc_ht=scontent.xx&amp;oh=9ed6f663593fcc1661169f1f0d775ba1&amp;oe=5CBA9928"/>
    <hyperlink ref="AK50" r:id="rId1040" display="https://scontent.xx.fbcdn.net/v/t15.5256-10/s130x130/34977989_10154868841624229_3756904792568365056_n.jpg?_nc_cat=111&amp;_nc_ht=scontent.xx&amp;oh=3f3f3f46706d127e5634af4773c0c00e&amp;oe=5CF1E0CB"/>
    <hyperlink ref="AK51" r:id="rId1041" display="https://scontent.xx.fbcdn.net/v/t15.13418-10/p130x130/37685752_666583953697349_7401231869468999680_n.jpg?_nc_cat=111&amp;_nc_ht=scontent.xx&amp;oh=4374534d258533c30b00215a849712f3&amp;oe=5CB41EEB"/>
    <hyperlink ref="AK52" r:id="rId1042" display="https://scontent.xx.fbcdn.net/v/t15.5256-10/p130x130/35819963_10156106672323300_1663071294754652160_n.jpg?_nc_cat=107&amp;_nc_ht=scontent.xx&amp;oh=63c0fed5e85c3ba4229d86ab587ad930&amp;oe=5CB74F40"/>
    <hyperlink ref="AK53" r:id="rId1043" display="https://scontent.xx.fbcdn.net/v/t15.5256-10/p130x130/35681916_10156110566788300_1733323679678332928_n.jpg?_nc_cat=104&amp;_nc_ht=scontent.xx&amp;oh=3e2e8b716f8e056ca2221d8892a46b9c&amp;oe=5CB9B094"/>
    <hyperlink ref="AK54" r:id="rId1044" display="https://scontent.xx.fbcdn.net/v/t15.5256-10/p130x130/37539258_10156121620558300_1015753709600112640_n.jpg?_nc_cat=111&amp;_nc_ht=scontent.xx&amp;oh=65d4d79f28ff12ff1329e90d6582a83d&amp;oe=5CB6F3A7"/>
    <hyperlink ref="AK55" r:id="rId1045" display="https://scontent.xx.fbcdn.net/v/t15.5256-10/p130x130/35911918_10156122076693300_6637526288410083328_n.jpg?_nc_cat=100&amp;_nc_ht=scontent.xx&amp;oh=69a02ea463ec53e505ac9e7cdd0f564d&amp;oe=5CF2EA95"/>
    <hyperlink ref="AK56" r:id="rId1046" display="https://external.xx.fbcdn.net/safe_image.php?d=AQDLR4lfMOyOlexk&amp;w=130&amp;h=130&amp;url=https%3A%2F%2Fcdn.cnn.com%2Fcnnnext%2Fdam%2Fassets%2F180724112559-20180724-animal-composite--social-only-super-tease.jpg&amp;cfs=1&amp;_nc_hash=AQAO75KGLA_Fuhsi"/>
    <hyperlink ref="AK57" r:id="rId1047" display="https://scontent.xx.fbcdn.net/v/t15.5256-10/s130x130/34780786_10156690132361520_645078270810783744_n.jpg?_nc_cat=102&amp;_nc_ht=scontent.xx&amp;oh=841d86dfb267bcedb5806a27199c97c8&amp;oe=5CC1389D"/>
    <hyperlink ref="AK58" r:id="rId1048" display="https://scontent.xx.fbcdn.net/v/t15.5256-10/p130x130/35852457_10155502887371479_6133518898496012288_n.jpg?_nc_cat=107&amp;_nc_ht=scontent.xx&amp;oh=c3046dfbf8c520206323a2c14f5d7a23&amp;oe=5CFE67F4"/>
    <hyperlink ref="AK59" r:id="rId1049" display="https://scontent.xx.fbcdn.net/v/t15.5256-10/p130x130/37665569_10156138804738300_3630857724452929536_n.jpg?_nc_cat=101&amp;_nc_ht=scontent.xx&amp;oh=d1d8f28b96b00ca7544498dec717a42a&amp;oe=5CF90A95"/>
    <hyperlink ref="AK60" r:id="rId1050" display="https://scontent.xx.fbcdn.net/v/t1.0-0/q89/s130x130/38640758_10156140706903300_1665451526975389696_n.jpg?_nc_cat=108&amp;_nc_ht=scontent.xx&amp;oh=72b1092863ae549db00ff6c503b5e447&amp;oe=5CC53642"/>
    <hyperlink ref="AK61" r:id="rId1051" display="https://scontent.xx.fbcdn.net/v/t1.0-0/s130x130/11896139_10153324941803300_8299696715375040586_n.jpg?_nc_cat=111&amp;_nc_ht=scontent.xx&amp;oh=5a01609d4a5c2c44e9c2081e6e513d7a&amp;oe=5CBAC801"/>
    <hyperlink ref="AK62" r:id="rId1052" display="https://scontent.xx.fbcdn.net/v/t15.5256-10/s130x130/37333085_10156142397308300_744426868731543552_n.jpg?_nc_cat=104&amp;_nc_ht=scontent.xx&amp;oh=67279c1874312fe2e2ee3edc326c435c&amp;oe=5CF57726"/>
    <hyperlink ref="AK63" r:id="rId1053" display="https://scontent.xx.fbcdn.net/v/t15.5256-10/p130x130/36083465_10156143605783300_5507938834316263424_n.jpg?_nc_cat=105&amp;_nc_ht=scontent.xx&amp;oh=14851912184e494b616ba618761f4450&amp;oe=5CB4FCBE"/>
    <hyperlink ref="AK64" r:id="rId1054" display="https://scontent.xx.fbcdn.net/v/t15.5256-10/p130x130/30834276_10155989300183300_8310091432278884352_n.jpg?_nc_cat=105&amp;_nc_ht=scontent.xx&amp;oh=9aa18ead29f2993fb2cdbf1dfb7bc99a&amp;oe=5CF8F884"/>
    <hyperlink ref="AK65" r:id="rId1055" display="https://scontent.xx.fbcdn.net/v/t15.5256-10/s130x130/38947905_2166288963648059_8441785879877386240_n.jpg?_nc_cat=109&amp;_nc_ht=scontent.xx&amp;oh=14333ee0e7a965f92e248ed0f70c3e90&amp;oe=5CC521FD"/>
    <hyperlink ref="AK66" r:id="rId1056" display="https://scontent.xx.fbcdn.net/v/t15.5256-10/p130x130/20107562_10155109637613300_7011234751499468800_n.jpg?_nc_cat=103&amp;_nc_ht=scontent.xx&amp;oh=b84856a654f3b5dc4ff221c0b8d56889&amp;oe=5CF66A49"/>
    <hyperlink ref="AK67" r:id="rId1057" display="https://scontent.xx.fbcdn.net/v/t15.5256-10/p130x130/37373865_10156147916893300_2062808079996551168_n.jpg?_nc_cat=100&amp;_nc_ht=scontent.xx&amp;oh=e9f405f360279b0c36cb1c98d369e2fa&amp;oe=5CC4CF09"/>
    <hyperlink ref="AK68" r:id="rId1058" display="https://scontent.xx.fbcdn.net/v/t15.5256-10/s130x130/38953188_2138616439794596_6112295412092108800_n.jpg?_nc_cat=107&amp;_nc_ht=scontent.xx&amp;oh=b357ea2856b8f63a7eb0cc76aa911f6e&amp;oe=5CF4E148"/>
    <hyperlink ref="AK69" r:id="rId1059" display="https://scontent.xx.fbcdn.net/v/t15.5256-10/s130x130/38721567_10154910570904229_1990309641925427200_n.jpg?_nc_cat=110&amp;_nc_ht=scontent.xx&amp;oh=d1e3178c91346df2db84b71687216c46&amp;oe=5CBC2E89"/>
    <hyperlink ref="AK70" r:id="rId1060" display="https://external.xx.fbcdn.net/safe_image.php?d=AQC7A2WJcIAzIRjP&amp;w=130&amp;h=130&amp;url=https%3A%2F%2Fi2-prod.mirror.co.uk%2Fincoming%2Farticle13073739.ece%2FALTERNATES%2Fs1200%2F0_Orangutan-at-BOS-Nyaru-Menteng-Orangutan-Rescue-Center-in-Indonesia.jpg&amp;cfs=1&amp;_nc_hash=AQC8D8MPRfMpnK5e"/>
    <hyperlink ref="AK71" r:id="rId1061" display="https://scontent.xx.fbcdn.net/v/t15.5256-10/p130x130/38048330_2167902973466342_806035146640719872_n.jpg?_nc_cat=100&amp;_nc_ht=scontent.xx&amp;oh=80d96e067b5b13c19104a039c8accd27&amp;oe=5CF6E079"/>
    <hyperlink ref="AK72" r:id="rId1062" display="https://scontent.xx.fbcdn.net/v/t15.5256-10/p130x130/38721618_1799714583468790_2135029978008387584_n.jpg?_nc_cat=111&amp;_nc_ht=scontent.xx&amp;oh=645058650a5bbe3d1eeba0ae09f99244&amp;oe=5CB90948"/>
    <hyperlink ref="AK73" r:id="rId1063" display="https://scontent.xx.fbcdn.net/v/t15.5256-10/p130x130/35863828_10156812328784684_71699934931320832_n.jpg?_nc_cat=102&amp;_nc_ht=scontent.xx&amp;oh=bfc2f40404c8ee5f27bfb5d5044bd6d6&amp;oe=5CBEA516"/>
    <hyperlink ref="AK74" r:id="rId1064" display="https://external.xx.fbcdn.net/safe_image.php?d=AQCpoqYuJolZhyCN&amp;w=130&amp;h=130&amp;url=https%3A%2F%2Fstorage.googleapis.com%2Fp4-production-content%2Finternational%2Fwp-content%2Fuploads%2F2018%2F08%2F02cfd436-gp0stpr4h_medium_res.jpg&amp;cfs=1&amp;_nc_hash=AQCOcgzbLg_TKD1c"/>
    <hyperlink ref="AK75" r:id="rId1065" display="https://scontent.xx.fbcdn.net/v/t15.5256-10/s130x130/38721567_10154910570904229_1990309641925427200_n.jpg?_nc_cat=110&amp;_nc_ht=scontent.xx&amp;oh=d1e3178c91346df2db84b71687216c46&amp;oe=5CBC2E89"/>
    <hyperlink ref="AK76" r:id="rId1066" display="https://external.xx.fbcdn.net/safe_image.php?d=AQDZALf_Ec7xDhNM&amp;w=130&amp;h=130&amp;url=https%3A%2F%2Fi.guim.co.uk%2Fimg%2Fmedia%2F2792dd3d6ef2b25e861ed98ae98d370ef6fe7f7c%2F0_0_3504_2102%2Fmaster%2F3504.jpg%3Fw%3D1200%26h%3D630%26q%3D55%26auto%3Dformat%26usm%3D12%26fit%3Dcrop%26crop%3Dfaces%252Centropy%26bm%3Dnormal%26ba%3Dbottom%252Cleft%26blend64%3DaHR0cHM6Ly9hc3NldHMuZ3VpbS5jby51ay9pbWFnZXMvb3ZlcmxheXMvZDM1ODZhNWVmNTc4MTc1NmQyMWEzYjYzNWU1MTcxNDEvdGctZGVmYXVsdC5wbmc%26s%3D5e8d08fb8be3c27546a0c4ff517f0ccd&amp;cfs=1&amp;_nc_hash=AQCWqGMzE6AiyD5L"/>
    <hyperlink ref="AK77" r:id="rId1067" display="https://scontent.xx.fbcdn.net/v/t15.5256-10/s130x130/36015794_10156574503659116_8634320016692477952_n.jpg?_nc_cat=105&amp;_nc_ht=scontent.xx&amp;oh=1f6cc83b8a0472611a36778719ef9ef2&amp;oe=5CF6054C"/>
    <hyperlink ref="AK78" r:id="rId1068" display="https://scontent.xx.fbcdn.net/v/t15.5256-10/p130x130/38286663_1353862818084350_1911605019061256192_n.jpg?_nc_cat=107&amp;_nc_ht=scontent.xx&amp;oh=1a078776c9eef2e8cebb230adbe44472&amp;oe=5CFA57F1"/>
    <hyperlink ref="AK79" r:id="rId1069" display="https://scontent.xx.fbcdn.net/v/t15.5256-10/p130x130/37861537_545866812494343_7834105328126918656_n.jpg?_nc_cat=105&amp;_nc_ht=scontent.xx&amp;oh=11ca9020d780f424c70aeae252e8e87c&amp;oe=5CB389E7"/>
    <hyperlink ref="AK80" r:id="rId1070" display="https://scontent.xx.fbcdn.net/v/t15.5256-10/p130x130/28761339_813988945468440_1216113689145376768_n.jpg?_nc_cat=106&amp;_nc_ht=scontent.xx&amp;oh=9cd358fac2e8feec7382b68f7824b4d0&amp;oe=5CC27829"/>
    <hyperlink ref="AK81" r:id="rId1071" display="https://scontent.xx.fbcdn.net/v/t15.5256-10/s130x130/37384236_527460954367632_563017680760602624_n.jpg?_nc_cat=100&amp;_nc_ht=scontent.xx&amp;oh=6ec26ca615d0bfed124d892feeefebff&amp;oe=5CC211D3"/>
    <hyperlink ref="AK82" r:id="rId1072" display="https://scontent.xx.fbcdn.net/v/t15.5256-10/p130x130/37965882_289609545163275_1406707368326070272_n.jpg?_nc_cat=105&amp;_nc_ht=scontent.xx&amp;oh=eec0feed6877136f52a06547f20db5a0&amp;oe=5CF762F6"/>
    <hyperlink ref="AK83" r:id="rId1073" display="https://scontent.xx.fbcdn.net/v/t15.5256-10/s130x130/38972605_2003015883084533_404679656944435200_n.jpg?_nc_cat=100&amp;_nc_ht=scontent.xx&amp;oh=2471c528cdd3907eb7ea855fb862f1c5&amp;oe=5CB621CF"/>
    <hyperlink ref="AK84" r:id="rId1074" display="https://scontent.xx.fbcdn.net/v/t15.5256-10/p130x130/37766847_232962734049757_5103604917944188928_n.jpg?_nc_cat=109&amp;_nc_ht=scontent.xx&amp;oh=7b096cb5a9076b64001f61a5da846a6f&amp;oe=5CB2CE37"/>
    <hyperlink ref="AK85" r:id="rId1075" display="https://scontent.xx.fbcdn.net/v/t15.5256-10/p130x130/38953243_588801411549044_5086837477289754624_n.jpg?_nc_cat=108&amp;_nc_ht=scontent.xx&amp;oh=83ec0b7efaecfc91144cae3a2bdcba5a&amp;oe=5CB364B6"/>
    <hyperlink ref="AK86" r:id="rId1076" display="https://scontent.xx.fbcdn.net/v/t15.5256-10/p130x130/38290934_673931492976562_2567928399016230912_n.jpg?_nc_cat=111&amp;_nc_ht=scontent.xx&amp;oh=968c33905ae45a3fb6cdda41f44756fa&amp;oe=5CC541E3"/>
    <hyperlink ref="AK87" r:id="rId1077" display="https://scontent.xx.fbcdn.net/v/t15.5256-10/s130x130/37897511_967674416774230_5398498824186494976_n.jpg?_nc_cat=110&amp;_nc_ht=scontent.xx&amp;oh=280e11616916bdaf10031743e864fa20&amp;oe=5CF2067B"/>
    <hyperlink ref="AK88" r:id="rId1078" display="https://scontent.xx.fbcdn.net/v/t1.0-0/s130x130/40363733_10156194770953300_91491268785340416_n.jpg?_nc_cat=110&amp;_nc_ht=scontent.xx&amp;oh=5b88d3123fade56dad3c41f14d16bbfb&amp;oe=5CC2C16D"/>
    <hyperlink ref="AK89" r:id="rId1079" display="https://scontent.xx.fbcdn.net/v/t15.5256-10/s130x130/38945149_464694080700540_4976674744423153664_n.jpg?_nc_cat=109&amp;_nc_ht=scontent.xx&amp;oh=e701e07f242a20a996b4611985cedbb1&amp;oe=5CF76091"/>
    <hyperlink ref="AK90" r:id="rId1080" display="https://scontent.xx.fbcdn.net/v/t15.5256-10/p130x130/38494022_287301675192491_241086555958018048_n.jpg?_nc_cat=104&amp;_nc_ht=scontent.xx&amp;oh=7432e389b8e3386980f0a8105436afd0&amp;oe=5CC50D07"/>
    <hyperlink ref="AK91" r:id="rId1081" display="https://scontent.xx.fbcdn.net/v/t15.5256-10/p130x130/37791028_1091802534312331_2074973312869466112_n.jpg?_nc_cat=100&amp;_nc_ht=scontent.xx&amp;oh=4e743d6ead94d194ee27e2178abd000d&amp;oe=5CC78ADF"/>
    <hyperlink ref="AK92" r:id="rId1082" display="https://scontent.xx.fbcdn.net/v/t15.5256-10/p130x130/38821468_313338412789645_238571401634643968_n.jpg?_nc_cat=110&amp;_nc_ht=scontent.xx&amp;oh=7d02b02347d2c1b63718e23a31b10826&amp;oe=5CB9B28B"/>
    <hyperlink ref="AK93" r:id="rId1083" display="https://scontent.xx.fbcdn.net/v/t15.5256-10/p130x130/38973486_2124739024444426_5441549274259128320_n.jpg?_nc_cat=107&amp;_nc_ht=scontent.xx&amp;oh=e0f22dca8dd00a42c8990432ab74cf5c&amp;oe=5CC4F1C2"/>
    <hyperlink ref="AK94" r:id="rId1084" display="https://external.xx.fbcdn.net/safe_image.php?d=AQBeL1hU3vgMP1RS&amp;w=130&amp;h=130&amp;url=https%3A%2F%2Fi2.wp.com%2Fhellosolar.info%2Fwp-content%2Fuploads%2F2018%2F08%2Fhoodh-ahmed-681146-unsplash.jpg%3Ffit%3D1200%252C690&amp;cfs=1&amp;_nc_hash=AQCqS7R5lS9s2vp_"/>
    <hyperlink ref="AK95" r:id="rId1085" display="https://scontent.xx.fbcdn.net/v/t15.5256-10/p130x130/38671981_562487270874923_4315522146190229504_n.jpg?_nc_cat=105&amp;_nc_ht=scontent.xx&amp;oh=e0ac77033e74e36564b18cb68720ab17&amp;oe=5CBE7FDA"/>
    <hyperlink ref="AK96" r:id="rId1086" display="https://scontent.xx.fbcdn.net/v/t15.5256-10/s130x130/38980074_420079221853374_2178243404910034944_n.jpg?_nc_cat=100&amp;_nc_ht=scontent.xx&amp;oh=2e01b735c7caf7d2d0c2df18295d4ec3&amp;oe=5CB93156"/>
    <hyperlink ref="AK97" r:id="rId1087" display="https://scontent.xx.fbcdn.net/v/t15.5256-10/s130x130/38648444_293464958050012_5200694247103135744_n.jpg?_nc_cat=106&amp;_nc_ht=scontent.xx&amp;oh=374c489619b997d4b8a03037d0210c7b&amp;oe=5CBC8E08"/>
    <hyperlink ref="AK98" r:id="rId1088" display="https://scontent.xx.fbcdn.net/v/t15.5256-10/s130x130/40450167_705768166457730_2132111766774087680_n.jpg?_nc_cat=103&amp;_nc_ht=scontent.xx&amp;oh=47e240c789c64db5236b737092b47a8c&amp;oe=5CC0F380"/>
    <hyperlink ref="AK99" r:id="rId1089" display="https://scontent.xx.fbcdn.net/v/t15.5256-10/s130x130/38961689_1767901939993320_4941317968052092928_n.jpg?_nc_cat=111&amp;_nc_ht=scontent.xx&amp;oh=1076f2dc925ec5ac86b2e1154eed9f60&amp;oe=5CC454C4"/>
    <hyperlink ref="AK100" r:id="rId1090" display="https://external.xx.fbcdn.net/safe_image.php?d=AQCybazYoii6Vnmw&amp;w=130&amp;h=130&amp;url=https%3A%2F%2Fassets.teenvogue.com%2Fphotos%2F5b9147041770162e12e72019%2F3%3A2%2Fw_1200%2Ch_630%2Cc_limit%2Ffb.jpg&amp;cfs=1&amp;_nc_hash=AQA8248vJo5eJIQE"/>
    <hyperlink ref="AK101" r:id="rId1091" display="https://scontent.xx.fbcdn.net/v/t15.5256-10/s130x130/38903155_330260951078677_3127694411576639488_n.jpg?_nc_cat=100&amp;_nc_ht=scontent.xx&amp;oh=5346869e3cd3758cc56f936efd14db4e&amp;oe=5CBB360D"/>
    <hyperlink ref="AK102" r:id="rId1092" display="https://scontent.xx.fbcdn.net/v/t15.5256-10/p130x130/38953796_543387389423470_4226993369752010752_n.jpg?_nc_cat=102&amp;_nc_ht=scontent.xx&amp;oh=f34ea82df420c9c73c5341f864f12dae&amp;oe=5CB2AAE8"/>
    <hyperlink ref="AK103" r:id="rId1093" display="https://scontent.xx.fbcdn.net/v/t15.5256-10/p130x130/38761557_1707575879365440_8704814195390021632_n.jpg?_nc_cat=108&amp;_nc_ht=scontent.xx&amp;oh=54e1a3ba0b02bc526c12c409abe7fcbb&amp;oe=5CFA38EE"/>
    <hyperlink ref="AK104" r:id="rId1094" display="https://scontent.xx.fbcdn.net/v/t15.5256-10/s130x130/38945056_503353446796102_4559373144963416064_n.jpg?_nc_cat=102&amp;_nc_ht=scontent.xx&amp;oh=54a5fc3d52c55bc694dc980d749dd370&amp;oe=5CB610AD"/>
    <hyperlink ref="AK105" r:id="rId1095" display="https://scontent.xx.fbcdn.net/v/t15.5256-10/p130x130/38102752_1269766493164275_4083925767149322240_n.jpg?_nc_cat=111&amp;_nc_ht=scontent.xx&amp;oh=04b501d8d7b7ecf668497a0cab9f5143&amp;oe=5CC35EB7"/>
    <hyperlink ref="AK106" r:id="rId1096" display="https://scontent.xx.fbcdn.net/v/t15.5256-10/p130x130/38951973_225871994946520_5653195165137895424_n.jpg?_nc_cat=107&amp;_nc_ht=scontent.xx&amp;oh=948b0a239a9c85c9d609634cdbfa1acc&amp;oe=5CFEF4AB"/>
    <hyperlink ref="AK107" r:id="rId1097" display="https://scontent.xx.fbcdn.net/v/t15.13418-10/s130x130/38969670_1102988063212638_265045275104509952_n.jpg?_nc_cat=103&amp;_nc_ht=scontent.xx&amp;oh=25c00cdf0bf8764e4a69d8146f646f97&amp;oe=5CC1E978"/>
    <hyperlink ref="AK108" r:id="rId1098" display="https://scontent.xx.fbcdn.net/v/t15.5256-10/p130x130/28757570_10155297192066479_5703115325206167552_n.jpg?_nc_cat=111&amp;_nc_ht=scontent.xx&amp;oh=410bde00d295f621ed42a88598da3268&amp;oe=5CFD18AD"/>
    <hyperlink ref="AK109" r:id="rId1099" display="https://scontent.xx.fbcdn.net/v/t15.5256-10/p130x130/40574541_489307551551710_4469070388118159360_n.jpg?_nc_cat=105&amp;_nc_ht=scontent.xx&amp;oh=a18854aea486e255c12ac11876221938&amp;oe=5CFBBA72"/>
    <hyperlink ref="AK110" r:id="rId1100" display="https://scontent.xx.fbcdn.net/v/t15.5256-10/p130x130/38981899_1149214481893770_4965405630706745344_n.jpg?_nc_cat=104&amp;_nc_ht=scontent.xx&amp;oh=6899d53d51cffa78c5237876f0fbc5bb&amp;oe=5CFA77C5"/>
    <hyperlink ref="AK111" r:id="rId1101" display="https://scontent.xx.fbcdn.net/v/t1.0-0/p130x130/41807195_10156230126383300_8997065034592944128_n.jpg?_nc_cat=103&amp;_nc_ht=scontent.xx&amp;oh=bcbf14a27c1f94d4425fd776c024d3a4&amp;oe=5CC6759E"/>
    <hyperlink ref="AK112" r:id="rId1102" display="https://external.xx.fbcdn.net/safe_image.php?d=AQDi151Fcu81d2DV&amp;w=130&amp;h=130&amp;url=https%3A%2F%2Fi.guim.co.uk%2Fimg%2Fmedia%2F718df224c8c66f5f588612ba18907e1282228a85%2F0_195_3644_2186%2Fmaster%2F3644.jpg%3Fwidth%3D1200%26height%3D630%26quality%3D85%26auto%3Dformat%26usm%3D12%26fit%3Dcrop%26crop%3Dfaces%252Centropy%26bm%3Dnormal%26ba%3Dbottom%252Cleft%26blend64%3DaHR0cHM6Ly9hc3NldHMuZ3VpbS5jby51ay9pbWFnZXMvb3ZlcmxheXMvZDM1ODZhNWVmNTc4MTc1NmQyMWEzYjYzNWU1MTcxNDEvdGctZGVmYXVsdC5wbmc%26s%3Dbc35fbb4ebabd9bfca6ffc3311f8ec7a&amp;cfs=1&amp;_nc_hash=AQBAE3zSaG9BxJcC"/>
    <hyperlink ref="AK113" r:id="rId1103" display="https://scontent.xx.fbcdn.net/v/t15.5256-10/s130x130/38973095_457123264781948_6802577401944473600_n.jpg?_nc_cat=111&amp;_nc_ht=scontent.xx&amp;oh=6a4c5f5ea97f909ec2966543e01df6ad&amp;oe=5D0070DF"/>
    <hyperlink ref="AK114" r:id="rId1104" display="https://scontent.xx.fbcdn.net/v/t1.0-0/p130x130/42189077_10156241279378300_3293403338007117824_n.jpg?_nc_cat=104&amp;_nc_ht=scontent.xx&amp;oh=374ae95a793cfd735c706c738eaf5f55&amp;oe=5CFA0499"/>
    <hyperlink ref="AK115" r:id="rId1105" display="https://scontent.xx.fbcdn.net/v/t1.0-0/q88/s130x130/42222134_10156241922863300_6252304349439983616_n.jpg?_nc_cat=111&amp;_nc_ht=scontent.xx&amp;oh=45542cf5830f7311d28d0ec64e1987c6&amp;oe=5CBBA428"/>
    <hyperlink ref="AK116" r:id="rId1106" display="https://scontent.xx.fbcdn.net/v/t15.5256-10/s130x130/38969545_1887415664900417_4244092472076009472_n.jpg?_nc_cat=102&amp;_nc_ht=scontent.xx&amp;oh=a95ee1fdc9f51a4c01058c695a9e2e6c&amp;oe=5CC70D40"/>
    <hyperlink ref="AK117" r:id="rId1107" display="https://scontent.xx.fbcdn.net/v/t15.5256-10/s130x130/38969861_1580207048751420_1896505163884003328_n.jpg?_nc_cat=103&amp;_nc_ht=scontent.xx&amp;oh=c11fc63ce485dae94279971d49bb765b&amp;oe=5CF943DD"/>
    <hyperlink ref="AK118" r:id="rId1108" display="https://scontent.xx.fbcdn.net/v/t1.0-0/s130x130/42177543_10156246726883300_2868771766971400192_n.jpg?_nc_cat=100&amp;_nc_ht=scontent.xx&amp;oh=c212a08363328504cbe12006c15873e9&amp;oe=5D00CC39"/>
    <hyperlink ref="AK119" r:id="rId1109" display="https://scontent.xx.fbcdn.net/v/t15.5256-10/p130x130/38972412_1134268550061311_1477984188849192960_n.jpg?_nc_cat=101&amp;_nc_ht=scontent.xx&amp;oh=3e0f04725643154a7305564288f906d2&amp;oe=5CC1185D"/>
    <hyperlink ref="AK120" r:id="rId1110" display="https://scontent.xx.fbcdn.net/v/t15.5256-10/p130x130/38961990_683191478729380_6316749367348822016_n.jpg?_nc_cat=103&amp;_nc_ht=scontent.xx&amp;oh=2bfc53e3f747bfb904b6771f5f4f8437&amp;oe=5CC79994"/>
    <hyperlink ref="AK121" r:id="rId1111" display="https://scontent.xx.fbcdn.net/v/t1.0-0/p130x130/42301331_10156944417199684_3129543094349856768_n.jpg?_nc_cat=104&amp;_nc_ht=scontent.xx&amp;oh=cc2101f2803c03d60b835ec4aec164e3&amp;oe=5CF84EC6"/>
    <hyperlink ref="AK122" r:id="rId1112" display="https://scontent.xx.fbcdn.net/v/t15.5256-10/p130x130/41263159_2145380372349193_8625377615609331712_n.jpg?_nc_cat=104&amp;_nc_ht=scontent.xx&amp;oh=62866006b74572284996d5a7a63de6c3&amp;oe=5D01712F"/>
    <hyperlink ref="AK123" r:id="rId1113" display="https://scontent.xx.fbcdn.net/v/t1.0-0/q83/p130x130/42304104_10156250201503300_8872505936422371328_n.jpg?_nc_cat=101&amp;_nc_ht=scontent.xx&amp;oh=608bc5b68af9c0b16d6d9fbca35ddbe3&amp;oe=5CFB008F"/>
    <hyperlink ref="AK124" r:id="rId1114" display="https://scontent.xx.fbcdn.net/v/t15.5256-10/s130x130/38969545_1887415664900417_4244092472076009472_n.jpg?_nc_cat=102&amp;_nc_ht=scontent.xx&amp;oh=a95ee1fdc9f51a4c01058c695a9e2e6c&amp;oe=5CC70D40"/>
    <hyperlink ref="AK125" r:id="rId1115" display="https://scontent.xx.fbcdn.net/v/t15.13418-10/s130x130/38966503_2289057187989879_6970042012221308928_n.jpg?_nc_cat=103&amp;_nc_ht=scontent.xx&amp;oh=c4a80b8729a53524bb968f50030030a6&amp;oe=5CFE8B79"/>
    <hyperlink ref="AK126" r:id="rId1116" display="https://scontent.xx.fbcdn.net/v/t1.0-0/s130x130/42410869_10156254148308300_149693212427026432_n.jpg?_nc_cat=102&amp;_nc_ht=scontent.xx&amp;oh=bf5278491a5d2dd4320dc4fb6a137141&amp;oe=5CC5F572"/>
    <hyperlink ref="AK127" r:id="rId1117" display="https://scontent.xx.fbcdn.net/v/t15.13418-10/p130x130/40513954_299321997531565_5021480599169269760_n.jpg?_nc_cat=105&amp;_nc_ht=scontent.xx&amp;oh=b92ed1de54f594a99abd7f0e1378508e&amp;oe=5CC4C524"/>
    <hyperlink ref="AK128" r:id="rId1118" display="https://scontent.xx.fbcdn.net/v/t15.5256-10/s130x130/38969783_144880546457397_811576560690659328_n.jpg?_nc_cat=107&amp;_nc_ht=scontent.xx&amp;oh=ce9c54d37113847534a2ecd2428ea802&amp;oe=5CC255B6"/>
    <hyperlink ref="AK129" r:id="rId1119" display="https://scontent.xx.fbcdn.net/v/t15.5256-10/p130x130/40500169_342768166464125_2056692527603384320_n.jpg?_nc_cat=108&amp;_nc_ht=scontent.xx&amp;oh=c070453898b2d52ba9b6dce00d89036f&amp;oe=5CC93054"/>
    <hyperlink ref="AK130" r:id="rId1120" display="https://scontent.xx.fbcdn.net/v/t15.5256-10/s130x130/41602446_1938082019572988_5759966458683588608_n.jpg?_nc_cat=101&amp;_nc_ht=scontent.xx&amp;oh=ddfc967e8baefd62d99aaa7e400e2cb3&amp;oe=5CFD1E77"/>
    <hyperlink ref="AK131" r:id="rId1121" display="https://scontent.xx.fbcdn.net/v/t1.0-0/p130x130/42604400_10156258393848300_1066534233222152192_n.jpg?_nc_cat=105&amp;_nc_ht=scontent.xx&amp;oh=0194f5a0fc0aec134c59fd91a2ac6b2c&amp;oe=5CB83BDD"/>
    <hyperlink ref="AK132" r:id="rId1122" display="https://scontent.xx.fbcdn.net/v/t1.0-0/p130x130/42625759_10156258948098300_1888826647122018304_n.jpg?_nc_cat=108&amp;_nc_ht=scontent.xx&amp;oh=fee5d5c8749e12fd85c2b71ab3ce4a46&amp;oe=5CB79474"/>
    <hyperlink ref="AK133" r:id="rId1123" display="https://external.xx.fbcdn.net/safe_image.php?d=AQA8o1hVz5HRZkKy&amp;w=130&amp;h=130&amp;url=https%3A%2F%2Fstorage.googleapis.com%2Fp4-production-content%2Finternational%2Fwp-content%2Fuploads%2F2018%2F09%2F88d2bc2e-gp0stsep4_medium_res.jpg&amp;cfs=1&amp;_nc_hash=AQCpJ0AyhwT73nb0"/>
    <hyperlink ref="AK134" r:id="rId1124" display="https://scontent.xx.fbcdn.net/v/t15.5256-10/p130x130/38980735_1854206321299708_2229559901795909632_n.jpg?_nc_cat=103&amp;_nc_ht=scontent.xx&amp;oh=aef895a4c8d299e0c15c160a2eb2cee7&amp;oe=5CB3829B"/>
    <hyperlink ref="AK135" r:id="rId1125" display="https://scontent.xx.fbcdn.net/v/t15.5256-10/p130x130/38982789_1227901677360488_5108362268534374400_n.jpg?_nc_cat=104&amp;_nc_ht=scontent.xx&amp;oh=e7d49fbaf7072ba82bc53cdfbb70a655&amp;oe=5CB8BF17"/>
    <hyperlink ref="AK136" r:id="rId1126" display="https://external.xx.fbcdn.net/safe_image.php?d=AQCpWZ_sOJO9hn98&amp;w=130&amp;h=130&amp;url=https%3A%2F%2Fwww3.nhk.or.jp%2Fnews%2Fhtml%2F20180926%2FK10011645321_1809262228_1809262230_01_02.jpg&amp;cfs=1&amp;_nc_hash=AQDPFUAaX_V_EyHb"/>
    <hyperlink ref="AK137" r:id="rId1127" display="https://scontent.xx.fbcdn.net/v/t15.13418-10/p130x130/38979298_170564860487393_944357239878057984_n.jpg?_nc_cat=104&amp;_nc_ht=scontent.xx&amp;oh=37eb5f3d3a2a915a08b88175a622f1cd&amp;oe=5CFFF921"/>
    <hyperlink ref="AK138" r:id="rId1128" display="https://scontent.xx.fbcdn.net/v/t15.5256-10/p130x130/38983551_2102117389800869_3794039784184217600_n.jpg?_nc_cat=108&amp;_nc_ht=scontent.xx&amp;oh=6cc7964ace843a0be66b0819cef3511e&amp;oe=5CC7DA03"/>
    <hyperlink ref="AK139" r:id="rId1129" display="https://scontent.xx.fbcdn.net/v/t15.5256-10/s130x130/40283155_478297632689004_5017769914929250304_n.jpg?_nc_cat=102&amp;_nc_ht=scontent.xx&amp;oh=4130d04724968d5be978cca669cde79d&amp;oe=5CFE7E0C"/>
    <hyperlink ref="AK140" r:id="rId1130" display="https://scontent.xx.fbcdn.net/v/t15.5256-10/p130x130/38982010_2217884561802522_8286847064977965056_n.jpg?_nc_cat=108&amp;_nc_ht=scontent.xx&amp;oh=92444892088d2bef1a9ad0f9e0804006&amp;oe=5CB3CA2C"/>
    <hyperlink ref="AK141" r:id="rId1131" display="https://scontent.xx.fbcdn.net/v/t15.5256-10/p130x130/38983957_341662446570521_2430056761948897280_n.jpg?_nc_cat=102&amp;_nc_ht=scontent.xx&amp;oh=51cf11ad1cbdc15e850098b0782a0684&amp;oe=5CB70FA4"/>
    <hyperlink ref="AK142" r:id="rId1132" display="https://scontent.xx.fbcdn.net/v/t15.5256-10/s130x130/40976515_1883757951699854_2752964605264265216_n.jpg?_nc_cat=106&amp;_nc_ht=scontent.xx&amp;oh=38a186f5d1fc20b13ac75ed36d26a83e&amp;oe=5CB53412"/>
    <hyperlink ref="AK143" r:id="rId1133" display="https://scontent.xx.fbcdn.net/v/t15.5256-10/s130x130/41287360_339569753455576_1773730491480932352_n.jpg?_nc_cat=108&amp;_nc_ht=scontent.xx&amp;oh=2db8deceefb3aad88ffac7bebb244b5e&amp;oe=5CBC7932"/>
    <hyperlink ref="AK144" r:id="rId1134" display="https://scontent.xx.fbcdn.net/v/t15.5256-10/s130x130/40344730_971142359745446_4034997942094921728_n.jpg?_nc_cat=111&amp;_nc_ht=scontent.xx&amp;oh=b1ed326f206a847eb6ad38fb3eb7df12&amp;oe=5CBB5EE5"/>
    <hyperlink ref="AK145" r:id="rId1135" display="https://scontent.xx.fbcdn.net/v/t15.5256-10/p130x130/40483754_110355599848576_7830593805815382016_n.jpg?_nc_cat=104&amp;_nc_ht=scontent.xx&amp;oh=8c33ac538ef78dd63e41625f7240f13d&amp;oe=5CFEE10F"/>
    <hyperlink ref="AK146" r:id="rId1136" display="https://scontent.xx.fbcdn.net/v/t1.0-0/s130x130/43119625_10156272845123300_5854954586762117120_n.png?_nc_cat=103&amp;_nc_ht=scontent.xx&amp;oh=d9cb94beedfbd3602552af3d60c90691&amp;oe=5CC2B4DD"/>
    <hyperlink ref="AK147" r:id="rId1137" display="https://scontent.xx.fbcdn.net/v/t15.5256-10/s130x130/27603806_10155761134458300_631215108516741120_n.jpg?_nc_cat=108&amp;_nc_ht=scontent.xx&amp;oh=1ae85a24048d8ce006e0723fd1815a93&amp;oe=5CFCF083"/>
    <hyperlink ref="AK148" r:id="rId1138" display="https://external.xx.fbcdn.net/safe_image.php?d=AQCCeJexSb036O-_&amp;w=130&amp;h=130&amp;url=https%3A%2F%2Fcdn-images-1.medium.com%2Fmax%2F1200%2F1%2AgIildA1opgx_euzShiCisw.jpeg&amp;cfs=1&amp;sx=400&amp;sy=0&amp;sw=800&amp;sh=800&amp;_nc_hash=AQC_IijNca6ZXO_Q"/>
    <hyperlink ref="AK149" r:id="rId1139" display="https://external.xx.fbcdn.net/safe_image.php?d=AQAhljlf6UWTwxbw&amp;w=130&amp;h=130&amp;url=https%3A%2F%2Faaf1a18515da0e792f78-c27fdabe952dfc357fe25ebf5c8897ee.ssl.cf5.rackcdn.com%2F1844%2FGP0STSF5F_Medium_res_with_credit_line.jpg%3Fv%3D1537701362000&amp;cfs=1&amp;sx=137&amp;sy=0&amp;sw=800&amp;sh=800&amp;_nc_hash=AQDPCZrW3FXJv1Wz"/>
    <hyperlink ref="AK150" r:id="rId1140" display="https://scontent.xx.fbcdn.net/v/t15.5256-10/p130x130/41091269_1000881470114371_4914416221350264832_n.jpg?_nc_cat=106&amp;_nc_ht=scontent.xx&amp;oh=d5eead569701f32edfed0ae6aba01d51&amp;oe=5CF70DC9"/>
    <hyperlink ref="AK151" r:id="rId1141" display="https://scontent.xx.fbcdn.net/v/t15.5256-10/p130x130/38972618_1814259732022435_4085316623588655104_n.jpg?_nc_cat=102&amp;_nc_ht=scontent.xx&amp;oh=90be8d4b5f2681b71d259978fdce5ed9&amp;oe=5CC34E51"/>
    <hyperlink ref="AK152" r:id="rId1142" display="https://scontent.xx.fbcdn.net/v/t1.0-0/p130x130/43133281_10156277954778300_4595987281600315392_n.jpg?_nc_cat=109&amp;_nc_ht=scontent.xx&amp;oh=12451b8ae0c505870b73cf8c218c6f13&amp;oe=5D0014DB"/>
    <hyperlink ref="AK153" r:id="rId1143" display="https://scontent.xx.fbcdn.net/v/t15.5256-10/s130x130/41287360_339569753455576_1773730491480932352_n.jpg?_nc_cat=108&amp;_nc_ht=scontent.xx&amp;oh=2db8deceefb3aad88ffac7bebb244b5e&amp;oe=5CBC7932"/>
    <hyperlink ref="AK154" r:id="rId1144" display="https://scontent.xx.fbcdn.net/v/t15.13418-10/p130x130/40434461_1155782497911266_4693434944175734784_n.jpg?_nc_cat=110&amp;_nc_ht=scontent.xx&amp;oh=902bc2b033eeb32bf979e94faf96bf9e&amp;oe=5CF7E4B9"/>
    <hyperlink ref="AK155" r:id="rId1145" display="https://external.xx.fbcdn.net/safe_image.php?d=AQA_lqv1K_i0MFHO&amp;w=130&amp;h=130&amp;url=https%3A%2F%2Funearthed.greenpeace.org%2Fwp-content%2Fuploads%2F2018%2F09%2FGettyImages-110129512.jpg&amp;cfs=1&amp;sx=1&amp;sy=0&amp;sw=2015&amp;sh=2015&amp;_nc_hash=AQCqaGIzqbN4b3A_"/>
    <hyperlink ref="AK156" r:id="rId1146" display="https://scontent.xx.fbcdn.net/v/t15.5256-10/p130x130/41553582_279062906278832_3186777076917075968_n.jpg?_nc_cat=105&amp;_nc_ht=scontent.xx&amp;oh=0a36407b889c1a78f2b704a5c191bad6&amp;oe=5CBECC6E"/>
    <hyperlink ref="AK157" r:id="rId1147" display="https://scontent.xx.fbcdn.net/v/t15.5256-10/s130x130/41370665_284652312151100_1389062470148030464_n.jpg?_nc_cat=101&amp;_nc_ht=scontent.xx&amp;oh=523dee61abe3c35e86e48ba5649fa957&amp;oe=5CB8D454"/>
    <hyperlink ref="AK158" r:id="rId1148" display="https://scontent.xx.fbcdn.net/v/t1.0-0/p130x130/43407025_10156287343083300_7415516793256542208_n.jpg?_nc_cat=107&amp;_nc_ht=scontent.xx&amp;oh=6b5391eedbb416686bf0828fc1f09e4c&amp;oe=5CF3C85F"/>
    <hyperlink ref="AK159" r:id="rId1149" display="https://scontent.xx.fbcdn.net/v/t15.5256-10/s130x130/40949206_921523901379316_8610175578865139712_n.jpg?_nc_cat=105&amp;_nc_ht=scontent.xx&amp;oh=c717a27e680c968fa17a4b617b550ff0&amp;oe=5CBAEED7"/>
    <hyperlink ref="AK160" r:id="rId1150" display="https://external.xx.fbcdn.net/safe_image.php?d=AQBIemtdA-JKPknO&amp;w=130&amp;h=130&amp;url=https%3A%2F%2Fo.aolcdn.com%2Fimages%2Fdims3%2FGLOB%2Fcrop%2F1200x630%2B0%2B86%2Fresize%2F1200x630%21%2Fformat%2Fjpg%2Fquality%2F85%2Fhttp%253A%252F%252Fo.aolcdn.com%252Fhss%252Fstorage%252Fmidas%252F47c70f18a13833c2bd26ad3c9abd8d2a%252F206722051%252FGP0STSH52.jpg&amp;cfs=1&amp;_nc_hash=AQC8KDZZcuALMEJI"/>
    <hyperlink ref="AK161" r:id="rId1151" display="https://scontent.xx.fbcdn.net/v/t15.5256-10/p130x130/40678591_1970852022973645_2297515973864849408_n.jpg?_nc_cat=105&amp;_nc_ht=scontent.xx&amp;oh=f347131fb522475a7b2f1d8e8c0c385d&amp;oe=5CB562C9"/>
    <hyperlink ref="AK162" r:id="rId1152" display="https://scontent.xx.fbcdn.net/v/t1.0-0/s130x130/43599377_10156291147993300_2684386020635443200_n.png?_nc_cat=108&amp;_nc_ht=scontent.xx&amp;oh=caf6a969bf063c12acf6b7a308d5be1f&amp;oe=5CC45A90"/>
    <hyperlink ref="AK163" r:id="rId1153" display="https://scontent.xx.fbcdn.net/v/t1.0-0/p130x130/43509353_10156291159578300_4851757536174407680_n.jpg?_nc_cat=1&amp;_nc_ht=scontent.xx&amp;oh=76641fa72dda657c60adacb8ef2afa86&amp;oe=5CC0509E"/>
    <hyperlink ref="AK164" r:id="rId1154" display="https://scontent.xx.fbcdn.net/v/t1.0-0/p130x130/43551196_10156293157308300_4684568551128825856_n.jpg?_nc_cat=111&amp;_nc_ht=scontent.xx&amp;oh=45200aff7e3e4e2a259751bdb0b03e1c&amp;oe=5CBBAA88"/>
    <hyperlink ref="AK165" r:id="rId1155" display="https://external.xx.fbcdn.net/safe_image.php?d=AQCtuV3vLuEpMXTT&amp;w=130&amp;h=130&amp;url=http%3A%2F%2Fgrist.files.wordpress.com%2F2018%2F09%2Fhurricane-michael-shell-point-beach.jpg%3Fw%3D1200%26h%3D675%26crop%3D1&amp;cfs=1&amp;_nc_hash=AQC1S1EVCi1072Pd"/>
    <hyperlink ref="AK166" r:id="rId1156" display="https://scontent.xx.fbcdn.net/v/t15.13418-10/p130x130/40696936_2239793159591877_5427196803520921600_n.jpg?_nc_cat=104&amp;_nc_ht=scontent.xx&amp;oh=2b4efde9ebf688c04b6a8e8f20e64e7b&amp;oe=5CF56704"/>
    <hyperlink ref="AK167" r:id="rId1157" display="https://scontent.xx.fbcdn.net/v/t15.13418-10/s130x130/40637393_2379553292268305_7534524388498997248_n.jpg?_nc_cat=107&amp;_nc_ht=scontent.xx&amp;oh=37fba00adeb96cb5dbae47ac333970e7&amp;oe=5CF30691"/>
    <hyperlink ref="AK168" r:id="rId1158" display="https://scontent.xx.fbcdn.net/v/t15.5256-10/p130x130/41606868_277399286450672_893797584949215232_n.jpg?_nc_cat=100&amp;_nc_ht=scontent.xx&amp;oh=b917404e7b1743216628d7e1bef13d28&amp;oe=5CC1FA6A"/>
    <hyperlink ref="AK169" r:id="rId1159" display="https://scontent.xx.fbcdn.net/v/t15.5256-10/s130x130/40949206_921523901379316_8610175578865139712_n.jpg?_nc_cat=105&amp;_nc_ht=scontent.xx&amp;oh=c717a27e680c968fa17a4b617b550ff0&amp;oe=5CBAEED7"/>
    <hyperlink ref="AK170" r:id="rId1160" display="https://scontent.xx.fbcdn.net/v/t15.5256-10/p130x130/41556105_335015460388727_3826478937731497984_n.jpg?_nc_cat=109&amp;_nc_ht=scontent.xx&amp;oh=bd3ff551b51a340e41b8965f43263b45&amp;oe=5CF3A179"/>
    <hyperlink ref="AK171" r:id="rId1161" display="https://scontent.xx.fbcdn.net/v/t15.5256-10/p130x130/41169843_1618205244950054_3744857744310534144_n.jpg?_nc_cat=111&amp;_nc_ht=scontent.xx&amp;oh=0ea26320eec738f03ccdd8ea5c79a9d7&amp;oe=5CF3FF9B"/>
    <hyperlink ref="AK172" r:id="rId1162" display="https://scontent.xx.fbcdn.net/v/t15.5256-10/p130x130/42772958_310004572930106_8069952354696298496_n.jpg?_nc_cat=111&amp;_nc_ht=scontent.xx&amp;oh=79775cb7280615e6089b853892bae221&amp;oe=5CC1C4CB"/>
    <hyperlink ref="AK173" r:id="rId1163" display="https://scontent.xx.fbcdn.net/v/t15.5256-10/s130x130/41560126_927843924077304_4013985982830346240_n.jpg?_nc_cat=103&amp;_nc_ht=scontent.xx&amp;oh=62bad95d785d3494507fe0b3f864fe44&amp;oe=5CC3CD18"/>
    <hyperlink ref="AK174" r:id="rId1164" display="https://scontent.xx.fbcdn.net/v/t15.5256-10/s130x130/42152271_2043693835961413_417654194799902720_n.jpg?_nc_cat=104&amp;_nc_ht=scontent.xx&amp;oh=b8c267412dff086d6d89ca0406025fcd&amp;oe=5CC8DBF4"/>
    <hyperlink ref="AK175" r:id="rId1165" display="https://scontent.xx.fbcdn.net/v/t15.5256-10/p130x130/43291401_513132892492528_2887949246919606272_n.jpg?_nc_cat=111&amp;_nc_ht=scontent.xx&amp;oh=246d15e28b6c3903140b668d3fa3eaf4&amp;oe=5CFC3ADB"/>
    <hyperlink ref="AK176" r:id="rId1166" display="https://scontent.xx.fbcdn.net/v/t15.5256-10/p130x130/27599751_10155766997648515_1329750904525553664_n.jpg?_nc_cat=108&amp;_nc_ht=scontent.xx&amp;oh=775edd8fa2102c9bb2f963f71a5ff151&amp;oe=5CC38D4F"/>
    <hyperlink ref="AK177" r:id="rId1167" display="https://scontent.xx.fbcdn.net/v/t15.5256-10/p130x130/43786063_275246036454049_6143066722464169984_n.jpg?_nc_cat=106&amp;_nc_ht=scontent.xx&amp;oh=62c5ff63f947d3e760ce4d78e5994137&amp;oe=5CFF4430"/>
    <hyperlink ref="AK178" r:id="rId1168" display="https://scontent.xx.fbcdn.net/v/t15.5256-10/s130x130/42551516_1143925832442084_3786798082776104960_n.jpg?_nc_cat=108&amp;_nc_ht=scontent.xx&amp;oh=1ebd9f808c4145eaafda7a05fd09e2f0&amp;oe=5CFBAD4C"/>
    <hyperlink ref="AK179" r:id="rId1169" display="https://scontent.xx.fbcdn.net/v/t15.5256-10/p130x130/41817085_322065655260417_270752822784425984_n.jpg?_nc_cat=100&amp;_nc_ht=scontent.xx&amp;oh=289bb3261fc9ce9ada01765acec00ee6&amp;oe=5CC33206"/>
    <hyperlink ref="AK180" r:id="rId1170" display="https://scontent.xx.fbcdn.net/v/t15.5256-10/p130x130/41924277_2062916037122677_4404276923807563776_n.jpg?_nc_cat=110&amp;_nc_ht=scontent.xx&amp;oh=b2beb0f66aef31365ddcd9de134099b2&amp;oe=5CC167E0"/>
    <hyperlink ref="AK181" r:id="rId1171" display="https://scontent.xx.fbcdn.net/v/t15.5256-10/s130x130/43223386_315330069277851_6248787247965929472_n.jpg?_nc_cat=110&amp;_nc_ht=scontent.xx&amp;oh=cfa16b5be31acbf1241a600652dcf171&amp;oe=5CF78343"/>
    <hyperlink ref="AK182" r:id="rId1172" display="https://scontent.xx.fbcdn.net/v/t15.5256-10/s130x130/42811275_611240149278995_4287876794620575744_n.jpg?_nc_cat=103&amp;_nc_ht=scontent.xx&amp;oh=17f1f0b9b4bbb15b2131d384ddd689e3&amp;oe=5CB28BDD"/>
    <hyperlink ref="AK183" r:id="rId1173" display="https://scontent.xx.fbcdn.net/v/t1.0-0/p130x130/44598621_10156322361918300_3530393641921019904_n.jpg?_nc_cat=102&amp;_nc_ht=scontent.xx&amp;oh=84d9f517d0a34eb50c54a03f96009c94&amp;oe=5CC74BD4"/>
    <hyperlink ref="AK184" r:id="rId1174" display="https://scontent.xx.fbcdn.net/v/t15.5256-10/s130x130/43917742_252841318911569_2656250067836469248_n.jpg?_nc_cat=102&amp;_nc_ht=scontent.xx&amp;oh=0e95f48825a7a422c7c8498c937622b1&amp;oe=5CB7C7A0"/>
    <hyperlink ref="AK185" r:id="rId1175" display="https://scontent.xx.fbcdn.net/v/t15.13418-10/s130x130/43295672_278829222750007_2212475050173399040_n.jpg?_nc_cat=104&amp;_nc_ht=scontent.xx&amp;oh=89f694adcf404724e06348ad2cf19958&amp;oe=5CC6A53F"/>
    <hyperlink ref="AK186" r:id="rId1176" display="https://scontent.xx.fbcdn.net/v/t15.5256-10/s130x130/43785060_2085620458322200_8919282038696050688_n.jpg?_nc_cat=103&amp;_nc_ht=scontent.xx&amp;oh=cd151835a48d108a87db1457d6561fbe&amp;oe=5CFE7BD3"/>
    <hyperlink ref="AK187" r:id="rId1177" display="https://scontent.xx.fbcdn.net/v/t15.5256-10/s130x130/42496318_2296384880647879_7621155296198524928_n.jpg?_nc_cat=106&amp;_nc_ht=scontent.xx&amp;oh=be0b297098d8dc43e87d41d8c3fa80fe&amp;oe=5CB751BF"/>
    <hyperlink ref="AK188" r:id="rId1178" display="https://scontent.xx.fbcdn.net/v/t15.5256-10/p130x130/43135124_1239264842893009_830284063842500608_n.jpg?_nc_cat=111&amp;_nc_ht=scontent.xx&amp;oh=595e3936af5e4f5a9351319430c13e2c&amp;oe=5CFB52CC"/>
    <hyperlink ref="AK189" r:id="rId1179" display="https://scontent.xx.fbcdn.net/v/t15.5256-10/p130x130/41868296_729015130789918_870051174626099200_n.jpg?_nc_cat=106&amp;_nc_ht=scontent.xx&amp;oh=bcd4d622acd49c396a56f0b11bc241f1&amp;oe=5CC0CC56"/>
    <hyperlink ref="AK190" r:id="rId1180" display="https://scontent.xx.fbcdn.net/v/t1.0-0/p130x130/44865282_10156330848303300_3490203180506021888_n.jpg?_nc_cat=102&amp;_nc_ht=scontent.xx&amp;oh=d0296b38b2a2a896b35f758e8f4e6ac7&amp;oe=5CFA795F"/>
    <hyperlink ref="AK191" r:id="rId1181" display="https://external.xx.fbcdn.net/safe_image.php?d=AQAOisDvvw490FuA&amp;w=130&amp;h=130&amp;url=https%3A%2F%2Fpmdvod.nationalgeographic.com%2FNG_Video%2F599%2F391%2Fsmpost_1526423457673.jpg&amp;cfs=1&amp;_nc_hash=AQAgbqOGx2kTOtVU"/>
    <hyperlink ref="AK192" r:id="rId1182" display="https://scontent.xx.fbcdn.net/v/t15.5256-10/s130x130/43496093_315821015876008_520230619557396480_n.jpg?_nc_cat=101&amp;_nc_ht=scontent.xx&amp;oh=3658fb17592f06cfbac51c2b82c8a6e5&amp;oe=5CFD98C6"/>
    <hyperlink ref="AK193" r:id="rId1183" display="https://scontent.xx.fbcdn.net/v/t15.5256-10/p130x130/43784355_1319604431510256_8998650981331763200_n.jpg?_nc_cat=103&amp;_nc_ht=scontent.xx&amp;oh=8124f1f2e10ca46ec40768a2aa934812&amp;oe=5CBEB21C"/>
    <hyperlink ref="AK194" r:id="rId1184" display="https://scontent.xx.fbcdn.net/v/t1.0-0/p130x130/44976648_10156336944363300_6002511808873627648_n.jpg?_nc_cat=107&amp;_nc_ht=scontent.xx&amp;oh=609fd26c6d2d167cc2317453c11b41c3&amp;oe=5CB28B0C"/>
    <hyperlink ref="AK195" r:id="rId1185" display="https://scontent.xx.fbcdn.net/v/t15.5256-10/p130x130/43626050_271450630221549_1314817629654876160_n.jpg?_nc_cat=100&amp;_nc_ht=scontent.xx&amp;oh=cc9b6513e8ba338a4354e991c04cdbd7&amp;oe=5CFAC38D"/>
    <hyperlink ref="AK196" r:id="rId1186" display="https://scontent.xx.fbcdn.net/v/t15.5256-10/s130x130/43496093_315821015876008_520230619557396480_n.jpg?_nc_cat=101&amp;_nc_ht=scontent.xx&amp;oh=3658fb17592f06cfbac51c2b82c8a6e5&amp;oe=5CFD98C6"/>
    <hyperlink ref="AK197" r:id="rId1187" display="https://scontent.xx.fbcdn.net/v/t15.5256-10/p130x130/44759747_2196464344013152_2922624081268310016_n.jpg?_nc_cat=102&amp;_nc_ht=scontent.xx&amp;oh=b3b17ee88f8c934c35dea64825dd6bef&amp;oe=5CC09E6E"/>
    <hyperlink ref="AK198" r:id="rId1188" display="https://scontent.xx.fbcdn.net/v/t15.13418-10/p130x130/43643904_548566382215397_163593161115959296_n.jpg?_nc_cat=102&amp;_nc_ht=scontent.xx&amp;oh=8a2328630fd9bcf1d7d7fe029f01333b&amp;oe=5CF4F71E"/>
    <hyperlink ref="AK199" r:id="rId1189" display="https://scontent.xx.fbcdn.net/v/t15.5256-10/p130x130/27862897_10154646131684229_935602065009278976_n.jpg?_nc_cat=100&amp;_nc_ht=scontent.xx&amp;oh=614b2da68e8f67132b96253989129f99&amp;oe=5CFC44FA"/>
    <hyperlink ref="AK200" r:id="rId1190" display="https://scontent.xx.fbcdn.net/v/t15.5256-10/p130x130/42013930_2076016469128669_4370585847423041536_n.jpg?_nc_cat=101&amp;_nc_ht=scontent.xx&amp;oh=28680b17cc2d2201f32543f33c544a2a&amp;oe=5CF14ED3"/>
    <hyperlink ref="AK201" r:id="rId1191" display="https://scontent.xx.fbcdn.net/v/t15.5256-10/p130x130/42846565_320815828720124_4563954672477405184_n.jpg?_nc_cat=104&amp;_nc_ht=scontent.xx&amp;oh=ecb9564bfd7d26e0249d7de69df885a5&amp;oe=5CC82F91"/>
    <hyperlink ref="AK202" r:id="rId1192" display="https://scontent.xx.fbcdn.net/v/t1.0-0/p130x130/45231159_10156880716839138_3377902949790384128_n.jpg?_nc_cat=110&amp;_nc_ht=scontent.xx&amp;oh=fb841921c6132ade516a2332d89f505c&amp;oe=5CF1283E"/>
    <hyperlink ref="AK203" r:id="rId1193" display="https://scontent.xx.fbcdn.net/v/t15.5256-10/p130x130/43626050_271450630221549_1314817629654876160_n.jpg?_nc_cat=100&amp;_nc_ht=scontent.xx&amp;oh=cc9b6513e8ba338a4354e991c04cdbd7&amp;oe=5CFAC38D"/>
    <hyperlink ref="AK204" r:id="rId1194" display="https://scontent.xx.fbcdn.net/v/t15.5256-10/p130x130/41323104_1926734684069687_142341757424631808_n.jpg?_nc_cat=102&amp;_nc_ht=scontent.xx&amp;oh=deba72a7c9a162546fecddd5bbd98cc0&amp;oe=5CC8936F"/>
    <hyperlink ref="AK205" r:id="rId1195" display="https://scontent.xx.fbcdn.net/v/t15.5256-10/s130x130/43717631_326119924881262_2799994179327885312_n.jpg?_nc_cat=102&amp;_nc_ht=scontent.xx&amp;oh=7916b1c18d2bb73f6dbbb68b7bdb7831&amp;oe=5CC452F9"/>
    <hyperlink ref="AK206" r:id="rId1196" display="https://scontent.xx.fbcdn.net/v/t15.5256-10/s130x130/43400424_1890042974424985_570206150344048640_n.jpg?_nc_cat=109&amp;_nc_ht=scontent.xx&amp;oh=ee5cb2484f5e0f5414ff86898bc4c67c&amp;oe=5CF41F37"/>
    <hyperlink ref="AK207" r:id="rId1197" display="https://scontent.xx.fbcdn.net/v/t15.5256-10/s130x130/43784932_499500420562912_4442482079539658752_n.jpg?_nc_cat=101&amp;_nc_ht=scontent.xx&amp;oh=3f6119dcc3ed5927414e14bfbe35a5dc&amp;oe=5D006F59"/>
    <hyperlink ref="AK208" r:id="rId1198" display="https://scontent.xx.fbcdn.net/v/t15.5256-10/s130x130/43729919_901929083528354_4299081462352707584_n.jpg?_nc_cat=103&amp;_nc_ht=scontent.xx&amp;oh=b43b600b595dd74292e14d1803296c38&amp;oe=5CF52179"/>
    <hyperlink ref="AK209" r:id="rId1199" display="https://scontent.xx.fbcdn.net/v/t1.0-0/s130x130/45477115_10156354872383300_3912444361723346944_n.jpg?_nc_cat=100&amp;_nc_ht=scontent.xx&amp;oh=6e409966b7bed4620b257cb9160a80d2&amp;oe=5CBF9778"/>
    <hyperlink ref="AK210" r:id="rId1200" display="https://scontent.xx.fbcdn.net/v/t15.5256-10/s130x130/43987047_318322488948140_4488910895052750848_n.jpg?_nc_cat=105&amp;_nc_ht=scontent.xx&amp;oh=b0be4ebb86bd21417f8d793e8628714c&amp;oe=5CC453CB"/>
    <hyperlink ref="AK211" r:id="rId1201" display="https://scontent.xx.fbcdn.net/v/t15.5256-10/s130x130/43917972_565787110501603_3582363540771569664_n.jpg?_nc_cat=108&amp;_nc_ht=scontent.xx&amp;oh=22b740e11ed26b286fa2ba6273c19bc0&amp;oe=5CFC86E8"/>
    <hyperlink ref="AK212" r:id="rId1202" display="https://scontent.xx.fbcdn.net/v/t15.5256-10/p130x130/38544186_673931489643229_734639016221081600_n.jpg?_nc_cat=101&amp;_nc_ht=scontent.xx&amp;oh=84a5e345de6cd7fdc5c7da55e1025e63&amp;oe=5CFD9B4D"/>
    <hyperlink ref="AK213" r:id="rId1203" display="https://scontent.xx.fbcdn.net/v/t1.0-0/p130x130/46092878_10156366867088300_6980677605376655360_n.jpg?_nc_cat=103&amp;_nc_ht=scontent.xx&amp;oh=22a44861565d02684ed2acb0b4dc8812&amp;oe=5CC77907"/>
    <hyperlink ref="AK214" r:id="rId1204" display="https://scontent.xx.fbcdn.net/v/t15.5256-10/s130x130/43982345_281034199210299_485943350172581888_n.jpg?_nc_cat=109&amp;_nc_ht=scontent.xx&amp;oh=1ada82c786f8f5dc3ba3f9384e634b5d&amp;oe=5CC077EC"/>
    <hyperlink ref="AK215" r:id="rId1205" display="https://scontent.xx.fbcdn.net/v/t1.0-0/p130x130/46091038_10156370261753300_4106038762755063808_n.jpg?_nc_cat=108&amp;_nc_ht=scontent.xx&amp;oh=62a69da35e81d01971d486d67322df75&amp;oe=5CC2345B"/>
    <hyperlink ref="AK216" r:id="rId1206" display="https://external.xx.fbcdn.net/safe_image.php?d=AQBal-h4Da-scVKE&amp;w=130&amp;h=130&amp;url=https%3A%2F%2Fstorage.googleapis.com%2Fplanet4-international-stateless%2F2018%2F11%2F4306d168-gp0stsnwx_web_size.jpg&amp;cfs=1&amp;_nc_hash=AQBa5cez8SENoG4S"/>
    <hyperlink ref="AK217" r:id="rId1207" display="https://scontent.xx.fbcdn.net/v/t1.0-0/p130x130/46273220_2005465659491882_1762722679279845376_n.jpg?_nc_cat=109&amp;_nc_ht=scontent.xx&amp;oh=af89a92b664a7fece168f516c149dd96&amp;oe=5CB8E65F"/>
    <hyperlink ref="AK218" r:id="rId1208" display="https://scontent.xx.fbcdn.net/v/t15.13418-10/p130x130/43982623_336829780232938_3449024717699153920_n.jpg?_nc_cat=107&amp;_nc_ht=scontent.xx&amp;oh=8a0a204408fbabb5ccddf65bf90005f7&amp;oe=5CC6A727"/>
    <hyperlink ref="AK219" r:id="rId1209" display="https://scontent.xx.fbcdn.net/v/t1.0-0/p130x130/46002459_10156374859168300_7291641922030927872_n.jpg?_nc_cat=111&amp;_nc_ht=scontent.xx&amp;oh=bcd59e78054dddca1c58770d04f23aac&amp;oe=5CF39693"/>
    <hyperlink ref="AK220" r:id="rId1210" display="https://scontent.xx.fbcdn.net/v/t15.5256-10/s130x130/45519853_499244317235810_1533823986377424896_n.jpg?_nc_cat=111&amp;_nc_ht=scontent.xx&amp;oh=c8f4bb14fffc84db3a514c66b221f2d8&amp;oe=5CF47F48"/>
    <hyperlink ref="AK221" r:id="rId1211" display="https://scontent.xx.fbcdn.net/v/t15.5256-10/p130x130/43988344_189923405274947_2645075086918287360_n.jpg?_nc_cat=104&amp;_nc_ht=scontent.xx&amp;oh=1956751a4057b0c3fcba599fa2e171aa&amp;oe=5CBB2EE1"/>
    <hyperlink ref="AK222" r:id="rId1212" display="https://scontent.xx.fbcdn.net/v/t15.5256-10/p130x130/43916267_946657995529615_902440489372876800_n.jpg?_nc_cat=106&amp;_nc_ht=scontent.xx&amp;oh=8927e12cada82348303e35f97adf1c01&amp;oe=5CC71760"/>
    <hyperlink ref="AK223" r:id="rId1213" display="https://scontent.xx.fbcdn.net/v/t15.5256-10/p130x130/43916142_321980911723652_68199291771944960_n.jpg?_nc_cat=108&amp;_nc_ht=scontent.xx&amp;oh=6bdaff1182a60c6da612230ccb54b5fe&amp;oe=5CF5FF3A"/>
    <hyperlink ref="AK224" r:id="rId1214" display="https://scontent.xx.fbcdn.net/v/t15.13418-10/p130x130/43918512_748858852133843_5607143881545089024_n.jpg?_nc_cat=108&amp;_nc_ht=scontent.xx&amp;oh=dce8a938427f3f2451db197d4f6d12de&amp;oe=5CF40E2E"/>
    <hyperlink ref="AK225" r:id="rId1215" display="https://scontent.xx.fbcdn.net/v/t1.0-0/p130x130/46467826_10156378016768300_3369283848075476992_n.png?_nc_cat=103&amp;_nc_ht=scontent.xx&amp;oh=4a832165c4a2ea313ae1861c22b2c1a2&amp;oe=5CBB3A2F"/>
    <hyperlink ref="AK226" r:id="rId1216" display="https://scontent.xx.fbcdn.net/v/t15.13418-10/p130x130/45786233_180637412874343_3039709223379271680_n.jpg?_nc_cat=106&amp;_nc_ht=scontent.xx&amp;oh=94b6654274e745a4bcbcd23d93f4cce2&amp;oe=5CC3A071"/>
    <hyperlink ref="AK227" r:id="rId1217" display="https://scontent.xx.fbcdn.net/v/t15.5256-10/s130x130/43916706_557228231366030_7122999301009047552_n.jpg?_nc_cat=110&amp;_nc_ht=scontent.xx&amp;oh=060314271587d82be3e99c740cd13aac&amp;oe=5CFADF7D"/>
    <hyperlink ref="AK228" r:id="rId1218" display="https://scontent.xx.fbcdn.net/v/t15.5256-10/s130x130/21978706_10155093230752058_1505578572041945088_n.jpg?_nc_cat=103&amp;_nc_ht=scontent.xx&amp;oh=47fd69ec912fb006a2dcdee4eef6848e&amp;oe=5CF55AC7"/>
    <hyperlink ref="AK229" r:id="rId1219" display="https://scontent.xx.fbcdn.net/v/t1.0-0/s130x130/46483138_10156380092753300_9045406575136604160_n.png?_nc_cat=103&amp;_nc_ht=scontent.xx&amp;oh=93adbdda0d2ce9d2254f52b7b5baf63b&amp;oe=5CFD10B3"/>
    <hyperlink ref="AK230" r:id="rId1220" display="https://scontent.xx.fbcdn.net/v/t15.5256-10/s130x130/44809120_2244010099211082_219808940081283072_n.jpg?_nc_cat=108&amp;_nc_ht=scontent.xx&amp;oh=1dcac6f989eb16727f789431d9f069fb&amp;oe=5CF433C4"/>
    <hyperlink ref="AK231" r:id="rId1221" display="https://external.xx.fbcdn.net/safe_image.php?d=AQAJNqXCKF2a1p0K&amp;w=130&amp;h=130&amp;url=https%3A%2F%2Fvideo-images.vice.com%2Farticles%2F5bdb1ee9faa45a0006b7cad4%2Flede%2F1541086954632-diver_scuba_underwater_ocean_sea_activity_explore_water-747035.jpeg%3Fcrop%3D1xw%3A0.7558790593505039xh%3Bcenter%2Ccenter%26resize%3D1200%3A%2A&amp;cfs=1&amp;_nc_hash=AQAO8PNO-EfV-_AI"/>
    <hyperlink ref="AK232" r:id="rId1222" display="https://scontent.xx.fbcdn.net/v/t15.5256-10/p130x130/43988736_761329130870081_2330789029672386560_n.jpg?_nc_cat=100&amp;_nc_ht=scontent.xx&amp;oh=8482d3b0db0ee844fbf5a93b03529e18&amp;oe=5CB5B0F3"/>
    <hyperlink ref="AK233" r:id="rId1223" display="https://external.xx.fbcdn.net/safe_image.php?d=AQDDfad32h3d0A33&amp;w=130&amp;h=130&amp;url=https%3A%2F%2Fstorage.googleapis.com%2Fplanet4-international-stateless%2F2018%2F11%2F3ee510ad-gp0stsoot_medium_res.jpg&amp;cfs=1&amp;sx=238&amp;sy=0&amp;sw=800&amp;sh=800&amp;_nc_hash=AQC6VPfEOpBxEUnO"/>
    <hyperlink ref="AK234" r:id="rId1224" display="https://scontent.xx.fbcdn.net/v/t15.5256-10/s130x130/45571665_297114667565089_4387630395072446464_n.jpg?_nc_cat=100&amp;_nc_ht=scontent.xx&amp;oh=48319d58cc3887ccd0ee42fe7a183293&amp;oe=5CF496ED"/>
    <hyperlink ref="AK235" r:id="rId1225" display="https://scontent.xx.fbcdn.net/v/t15.5256-10/p130x130/44277935_959993024209185_4360276603062714368_n.jpg?_nc_cat=110&amp;_nc_ht=scontent.xx&amp;oh=79df6f709ce8365b3833092fb2636ef0&amp;oe=5CB3F7BA"/>
    <hyperlink ref="AK236" r:id="rId1226" display="https://scontent.xx.fbcdn.net/v/t15.5256-10/s130x130/43988509_974008886119765_6436563952586457088_n.jpg?_nc_cat=102&amp;_nc_ht=scontent.xx&amp;oh=114ba6fef66a50428b77e7e71d32e236&amp;oe=5CFB3764"/>
    <hyperlink ref="AK237" r:id="rId1227" display="https://scontent.xx.fbcdn.net/v/t15.5256-10/s130x130/45688829_1016535768519997_4515864593678991360_n.jpg?_nc_cat=111&amp;_nc_ht=scontent.xx&amp;oh=41351c4680c30f165e25826ad8e01a2f&amp;oe=5CF343D6"/>
    <hyperlink ref="AK238" r:id="rId1228" display="https://scontent.xx.fbcdn.net/v/t15.13418-10/p130x130/42146544_252049552337009_4941226850320908288_n.jpg?_nc_cat=104&amp;_nc_ht=scontent.xx&amp;oh=05c122a2b28b503c0abec2c59462d9ec&amp;oe=5CFCFC51"/>
    <hyperlink ref="AK239" r:id="rId1229" display="https://scontent.xx.fbcdn.net/v/t15.13418-10/s130x130/44361134_1977020062380734_3408699686368837632_n.jpg?_nc_cat=108&amp;_nc_ht=scontent.xx&amp;oh=94364d728404b21308cbbaf29fe6b7fb&amp;oe=5CF49B82"/>
    <hyperlink ref="AK240" r:id="rId1230" display="https://scontent.xx.fbcdn.net/v/t1.0-0/p130x130/46476109_559574247829604_8730852056664899584_n.jpg?_nc_cat=105&amp;_nc_ht=scontent.xx&amp;oh=bbaf3b5c62be5902bfb9f3f0c74bcf5a&amp;oe=5CB6AF2F"/>
    <hyperlink ref="AK241" r:id="rId1231" display="https://scontent.xx.fbcdn.net/v/t15.5256-10/p130x130/45336002_558993141209024_1730202703037988864_n.jpg?_nc_cat=110&amp;_nc_ht=scontent.xx&amp;oh=925e08293e8ccb34ec2436d00df1482d&amp;oe=5CBE0A36"/>
    <hyperlink ref="AK242" r:id="rId1232" display="https://scontent.xx.fbcdn.net/v/t1.0-0/p130x130/46507345_10156386343903300_3170697397965684736_n.jpg?_nc_cat=110&amp;_nc_ht=scontent.xx&amp;oh=d999b38c8f0491d168f27bce5c276436&amp;oe=5CFE2BAD"/>
    <hyperlink ref="AK243" r:id="rId1233" display="https://scontent.xx.fbcdn.net/v/t15.13418-10/p130x130/44471793_1434779406653484_2546758337710522368_n.jpg?_nc_cat=103&amp;_nc_ht=scontent.xx&amp;oh=3ca41d3086554376780f7b6b07491b3d&amp;oe=5CBD06F0"/>
    <hyperlink ref="AK244" r:id="rId1234" display="https://scontent.xx.fbcdn.net/v/t1.0-0/p130x130/46495743_10156387602373300_453328648427012096_n.jpg?_nc_cat=105&amp;_nc_ht=scontent.xx&amp;oh=498d2e5a4b842130ba49d80a492a75cf&amp;oe=5CFD5EDE"/>
    <hyperlink ref="AK245" r:id="rId1235" display="https://scontent.xx.fbcdn.net/v/t1.0-0/s130x130/46511197_10156736764362488_1476608661148139520_n.jpg?_nc_cat=109&amp;_nc_ht=scontent.xx&amp;oh=160a341e8d5ae55d9cb4b3c0b1e134fe&amp;oe=5CF470D6"/>
    <hyperlink ref="AK246" r:id="rId1236" display="https://scontent.xx.fbcdn.net/v/t15.5256-10/p130x130/46473733_1078765878990446_4742606551573856256_n.jpg?_nc_cat=110&amp;_nc_ht=scontent.xx&amp;oh=c0f0c2bdc7cdbbdc992fa5d20328185b&amp;oe=5CBE852E"/>
    <hyperlink ref="AK247" r:id="rId1237" display="https://scontent.xx.fbcdn.net/v/t15.5256-10/s130x130/44567296_942286456159022_8485526144647430144_n.jpg?_nc_cat=107&amp;_nc_ht=scontent.xx&amp;oh=5fe8ecee0c1f0b7925c2b8901099bb99&amp;oe=5CC92683"/>
    <hyperlink ref="AK248" r:id="rId1238" display="https://scontent.xx.fbcdn.net/v/t15.13418-10/s130x130/45395109_522226701578462_4738582901656911872_n.jpg?_nc_cat=100&amp;_nc_ht=scontent.xx&amp;oh=b27ba360c49e89ff379a02dc6079e460&amp;oe=5D0077CF"/>
    <hyperlink ref="AK249" r:id="rId1239" display="https://external.xx.fbcdn.net/safe_image.php?d=AQC9mYfj_qlJjRzA&amp;w=130&amp;h=130&amp;url=https%3A%2F%2Fstatic01.nyt.com%2Fimages%2F2018%2F11%2F25%2Fmagazine%2F25mag-palmoil-slideshow-slide-Z031%2F25mag-palmoil-slideshow-slide-Z031-facebookJumbo.png&amp;cfs=1&amp;_nc_hash=AQA_yuK3j0u0UHbn"/>
    <hyperlink ref="AK250" r:id="rId1240" display="https://scontent.xx.fbcdn.net/v/t1.0-0/p130x130/46505885_10156390583383300_1520252143125135360_n.jpg?_nc_cat=102&amp;_nc_ht=scontent.xx&amp;oh=b2efe5becd2afd902c3824dbeb69e933&amp;oe=5CB50DF5"/>
    <hyperlink ref="AK251" r:id="rId1241" display="https://external.xx.fbcdn.net/safe_image.php?d=AQAwieD-0eUsXWKK&amp;w=130&amp;h=130&amp;url=https%3A%2F%2Fstorage.googleapis.com%2Fplanet4-international-stateless%2F2018%2F11%2Fa43abde4-gp0stsosg.jpg&amp;cfs=1&amp;sx=280&amp;sy=0&amp;sw=801&amp;sh=801&amp;_nc_hash=AQA8xS2qRjsIWYXv"/>
    <hyperlink ref="AK252" r:id="rId1242" display="https://scontent.xx.fbcdn.net/v/t15.5256-10/s130x130/44604527_1012023339005183_4814735308924911616_n.jpg?_nc_cat=110&amp;_nc_ht=scontent.xx&amp;oh=fb268624c4edbf67600c6142a101f0e0&amp;oe=5CC87852"/>
    <hyperlink ref="AK253" r:id="rId1243" display="https://external.xx.fbcdn.net/safe_image.php?d=AQDacTbH0Sj9p4Er&amp;w=130&amp;h=130&amp;url=https%3A%2F%2Fimg.huffingtonpost.com%2Fasset%2F5bf596ff220000f605de3efc.jpeg%3Fcache%3Dp5wbwaurnv%26ops%3D1910_1000&amp;cfs=1&amp;sx=0&amp;sy=0&amp;sw=1000&amp;sh=1000&amp;_nc_hash=AQDfBD9Rg03arqEG"/>
    <hyperlink ref="AK254" r:id="rId1244" display="https://scontent.xx.fbcdn.net/v/t15.5256-10/p130x130/44556356_366884640553541_8902821860001972224_n.jpg?_nc_cat=104&amp;_nc_ht=scontent.xx&amp;oh=30ec62b237eb5a8e9d494c6917554260&amp;oe=5CFE28D8"/>
    <hyperlink ref="AK255" r:id="rId1245" display="https://scontent.xx.fbcdn.net/v/t15.5256-10/p130x130/44773144_356605068425421_922044124566126592_n.jpg?_nc_cat=107&amp;_nc_ht=scontent.xx&amp;oh=507be9996eb4479afc2ed8c32fa13992&amp;oe=5CBF0F69"/>
    <hyperlink ref="AK256" r:id="rId1246" display="https://scontent.xx.fbcdn.net/v/t1.0-0/p130x130/46759362_10156393410343300_8549970964987772928_n.jpg?_nc_cat=111&amp;_nc_ht=scontent.xx&amp;oh=edc4a1bbba9b8723abf92a85312ea9b3&amp;oe=5CF8577B"/>
    <hyperlink ref="AK257" r:id="rId1247" display="https://external.xx.fbcdn.net/safe_image.php?d=AQBk1C16jieTcJut&amp;w=130&amp;h=130&amp;url=https%3A%2F%2Fwww.nationalgeographic.com%2Fcontent%2Fdam%2Fenvironment%2F2018%2F11%2Fblack_friday_environment%2Fblack_friday_environment_h_14736264.ngsversion.1542644555526.adapt.1900.1.jpg&amp;cfs=1&amp;_nc_hash=AQC1RajZ4xeUHRYH"/>
    <hyperlink ref="AK258" r:id="rId1248" display="https://external.xx.fbcdn.net/safe_image.php?d=AQAaoB9ZSSHTeF0a&amp;w=130&amp;h=130&amp;url=https%3A%2F%2Fimages.fastcompany.net%2Fimage%2Fupload%2Fw_1280%2Cf_auto%2Cq_auto%2Cfl_lossy%2Fwp-cms%2Fuploads%2F2018%2F07%2Fp-1-90208079-stop-buying-crap-and-companies-will-stop-making-crap.jpg&amp;cfs=1&amp;_nc_hash=AQC7TUY0bPCr1Qq6"/>
    <hyperlink ref="AK259" r:id="rId1249" display="https://external.xx.fbcdn.net/safe_image.php?d=AQBaIR1eNRxVPdqY&amp;w=130&amp;h=130&amp;url=https%3A%2F%2Fpmdvod.nationalgeographic.com%2FNG_Video%2F397%2F131%2Fsmpost_1542816295530.jpg&amp;cfs=1&amp;_nc_hash=AQCAMcVGqX-XKjPX"/>
    <hyperlink ref="AK260" r:id="rId1250" display="https://scontent.xx.fbcdn.net/v/t1.0-0/s130x130/46801489_10156397866553300_7798839321594691584_n.jpg?_nc_cat=106&amp;_nc_ht=scontent.xx&amp;oh=edf0867f04456479b9b2794dbbe41666&amp;oe=5CB6E830"/>
    <hyperlink ref="AK261" r:id="rId1251" display="https://scontent.xx.fbcdn.net/v/t15.5256-10/s130x130/45636728_2196348330633586_6341120759838015488_n.jpg?_nc_cat=105&amp;_nc_ht=scontent.xx&amp;oh=dcb68ab0e68f7c7539fa73f13e057cef&amp;oe=5CFC7E7B"/>
    <hyperlink ref="AK262" r:id="rId1252" display="https://scontent.xx.fbcdn.net/v/t15.5256-10/s130x130/44897428_2201989296722520_6957573662031478784_n.jpg?_nc_cat=101&amp;_nc_ht=scontent.xx&amp;oh=799ff44888af05181ec1cb3d1bdad987&amp;oe=5CB49E8D"/>
    <hyperlink ref="AK263" r:id="rId1253" display="https://scontent.xx.fbcdn.net/v/t1.0-0/s130x130/47104162_10156398710013300_5743549934037106688_n.jpg?_nc_cat=111&amp;_nc_ht=scontent.xx&amp;oh=080d00a10ab1dd46e2ee8f924853bc47&amp;oe=5CF39EAC"/>
    <hyperlink ref="AK264" r:id="rId1254" display="https://scontent.xx.fbcdn.net/v/t15.13418-10/p130x130/46190935_1983059941760776_7332370066106744832_n.jpg?_nc_cat=109&amp;_nc_ht=scontent.xx&amp;oh=161a49cfb4eeb6744c7dc5217cf4e77e&amp;oe=5CC19758"/>
    <hyperlink ref="AK265" r:id="rId1255" display="https://scontent.xx.fbcdn.net/v/t1.0-0/p130x130/46820688_10156570688469961_7485486131245481984_n.jpg?_nc_cat=104&amp;_nc_ht=scontent.xx&amp;oh=b50bee14cdfa5bb5a1a2feec1afc6527&amp;oe=5CC961B0"/>
    <hyperlink ref="AK266" r:id="rId1256" display="https://scontent.xx.fbcdn.net/v/t15.5256-10/p130x130/40223830_694334010945348_6112408352552124416_n.jpg?_nc_cat=105&amp;_nc_ht=scontent.xx&amp;oh=fffadb1a7bf76f2381f93620879361a9&amp;oe=5CC5D39D"/>
    <hyperlink ref="AK268" r:id="rId1257" display="https://scontent.xx.fbcdn.net/v/t15.5256-10/s130x130/45598661_502426116943667_1859342869161050112_n.jpg?_nc_cat=100&amp;_nc_ht=scontent.xx&amp;oh=c16b69f83262d4625d2ab0bdf0e37a38&amp;oe=5CC3EEA8"/>
    <hyperlink ref="AK269" r:id="rId1258" display="https://scontent.xx.fbcdn.net/v/t1.0-0/q90/s130x130/46796530_10156401515918300_8276052450658484224_n.jpg?_nc_cat=104&amp;_nc_ht=scontent.xx&amp;oh=736d7899d7805a7a27adcea5fc397d74&amp;oe=5CF32956"/>
    <hyperlink ref="AK270" r:id="rId1259" display="https://scontent.xx.fbcdn.net/v/t15.5256-10/p130x130/44800605_386412225436353_7278908387675340800_n.jpg?_nc_cat=103&amp;_nc_ht=scontent.xx&amp;oh=3ba0d5d15fcdac80b96fb75920c35b3c&amp;oe=5CF9E01E"/>
    <hyperlink ref="AK271" r:id="rId1260" display="https://scontent.xx.fbcdn.net/v/t1.0-0/q89/s130x130/46868924_10156402737068300_2329164101810388992_n.jpg?_nc_cat=111&amp;_nc_ht=scontent.xx&amp;oh=b631c468f9ce77e67cdbeb9be47b36e1&amp;oe=5CBED55C"/>
    <hyperlink ref="AK272" r:id="rId1261" display="https://scontent.xx.fbcdn.net/v/t15.5256-10/s130x130/45525475_186405388980447_3106068263398801408_n.jpg?_nc_cat=109&amp;_nc_ht=scontent.xx&amp;oh=db7aeeb2e02b77c66285000a659cc4c9&amp;oe=5CBA2E08"/>
    <hyperlink ref="AK273" r:id="rId1262" display="https://scontent.xx.fbcdn.net/v/t15.5256-10/p130x130/46089628_204620623796472_2272398395232485376_n.jpg?_nc_cat=104&amp;_nc_ht=scontent.xx&amp;oh=6658f51a5c3f04c4384269d7fc5e778d&amp;oe=5CC46453"/>
    <hyperlink ref="AK274" r:id="rId1263" display="https://scontent.xx.fbcdn.net/v/t15.5256-10/s130x130/45601827_2084797358498161_8176653833548595200_n.jpg?_nc_cat=111&amp;_nc_ht=scontent.xx&amp;oh=bf72f73a83eaf4702577faad98ae8afb&amp;oe=5D0160E8"/>
    <hyperlink ref="AK275" r:id="rId1264" display="https://external.xx.fbcdn.net/safe_image.php?d=AQA6xA-HJo8N3bXJ&amp;w=130&amp;h=130&amp;url=https%3A%2F%2Fassets3.thrillist.com%2Fv1%2Fimage%2F2796198%2Fsize%2Ftmg-facebook_social.jpg&amp;cfs=1&amp;_nc_hash=AQAvGmtgdCEeiRnH"/>
    <hyperlink ref="AK276" r:id="rId1265" display="https://scontent.xx.fbcdn.net/v/t15.5256-10/p130x130/43128435_2694371557454814_9016904648174338048_n.jpg?_nc_cat=1&amp;_nc_ht=scontent.xx&amp;oh=ee7b7701fc81c98907dfdb448a885afc&amp;oe=5CFB7151"/>
    <hyperlink ref="AK277" r:id="rId1266" display="https://scontent.xx.fbcdn.net/v/t39.2147-6/c32.0.130.130a/p130x130/47160447_294476961185933_1186684865290960896_n.jpg?_nc_cat=111&amp;_nc_ht=scontent.xx&amp;oh=76a03667d30357dfa6dc7e5610a2ce29&amp;oe=5CF3F6C4"/>
    <hyperlink ref="AK278" r:id="rId1267" display="https://scontent.xx.fbcdn.net/v/t15.5256-10/s130x130/44790335_1902273406535747_2003689495844618240_n.jpg?_nc_cat=100&amp;_nc_ht=scontent.xx&amp;oh=9ada23c6a26599d18fc3a947dff747b0&amp;oe=5CFF3E8D"/>
    <hyperlink ref="AK279" r:id="rId1268" display="https://scontent.xx.fbcdn.net/v/t1.0-0/p130x130/47024095_10156405582738300_1749987315268190208_n.jpg?_nc_cat=102&amp;_nc_ht=scontent.xx&amp;oh=43bf5d2dd49dfa31e8ce848e1306dc29&amp;oe=5CF86AC5"/>
    <hyperlink ref="AK280" r:id="rId1269" display="https://scontent.xx.fbcdn.net/v/t1.0-0/s130x130/46745347_2151907711742023_737282431152816128_n.png?_nc_cat=109&amp;_nc_ht=scontent.xx&amp;oh=cf74438cc7c13a8053b28752821391b0&amp;oe=5CC13B97"/>
    <hyperlink ref="AK281" r:id="rId1270" display="https://scontent.xx.fbcdn.net/v/t15.5256-10/p130x130/46433845_190994505176755_3314472768229081088_n.jpg?_nc_cat=100&amp;_nc_ht=scontent.xx&amp;oh=b5f5baee4a88113da6294b6991af0cf0&amp;oe=5CB7D072"/>
    <hyperlink ref="AK282" r:id="rId1271" display="https://scontent.xx.fbcdn.net/v/t15.5256-10/p130x130/46471585_306793216711086_6753451626142367744_n.jpg?_nc_cat=100&amp;_nc_ht=scontent.xx&amp;oh=35f08476da67b30ca31cb0b06048e19b&amp;oe=5CB9B90D"/>
    <hyperlink ref="AK283" r:id="rId1272" display="https://scontent.xx.fbcdn.net/v/t15.5256-10/p130x130/45622036_1771062726356829_4212029561958825984_n.jpg?_nc_cat=103&amp;_nc_ht=scontent.xx&amp;oh=0c12e579fa692e7d94c837dde82259ae&amp;oe=5CB6DF1C"/>
    <hyperlink ref="AK284" r:id="rId1273" display="https://scontent.xx.fbcdn.net/v/t1.0-0/s130x130/47199080_10156408143318300_355338531482107904_n.jpg?_nc_cat=108&amp;_nc_ht=scontent.xx&amp;oh=0a5f205848113ca0f0c0d9f9cbdb5c20&amp;oe=5CBF0A7F"/>
    <hyperlink ref="AK285" r:id="rId1274" display="https://scontent.xx.fbcdn.net/v/t1.0-0/q88/s130x130/47249485_10161072232775623_698552365992640512_n.jpg?_nc_cat=108&amp;_nc_ht=scontent.xx&amp;oh=a495f4c38d8160c13d4edff7bd167691&amp;oe=5CFFCAC8"/>
    <hyperlink ref="AK286" r:id="rId1275" display="https://scontent.xx.fbcdn.net/v/t15.5256-10/p130x130/46085776_467509617109947_5853370594233417728_n.jpg?_nc_cat=1&amp;_nc_ht=scontent.xx&amp;oh=af16961bbc62b31ac937eeb23cae9df7&amp;oe=5CBFEC9C"/>
    <hyperlink ref="AK287" r:id="rId1276" display="https://scontent.xx.fbcdn.net/v/t15.5256-10/p130x130/46234618_266386990743252_2720435107079913472_n.jpg?_nc_cat=103&amp;_nc_ht=scontent.xx&amp;oh=1c9e7cc50bb4911707a0eceada85b3dd&amp;oe=5CFB0048"/>
    <hyperlink ref="AK288" r:id="rId1277" display="https://scontent.xx.fbcdn.net/v/t15.13418-10/p130x130/45561679_730413383989665_2612134079327371264_n.jpg?_nc_cat=106&amp;_nc_ht=scontent.xx&amp;oh=ce66fcc244cf552fdc676f59a7e36d79&amp;oe=5CC0D58E"/>
    <hyperlink ref="AK289" r:id="rId1278" display="https://scontent.xx.fbcdn.net/v/t15.5256-10/s130x130/46052630_292052798104498_451200234433806336_n.jpg?_nc_cat=109&amp;_nc_ht=scontent.xx&amp;oh=455aa10783ceade002bdfbc088c78b44&amp;oe=5CBAB383"/>
    <hyperlink ref="AK290" r:id="rId1279" display="https://scontent.xx.fbcdn.net/v/t15.5256-10/p130x130/45984311_301357967147925_2000716729935724544_n.jpg?_nc_cat=102&amp;_nc_ht=scontent.xx&amp;oh=289ccc6b3b67583ec481cc14156e618a&amp;oe=5CFB382B"/>
    <hyperlink ref="AK291" r:id="rId1280" display="https://scontent.xx.fbcdn.net/v/t15.13418-10/s130x130/45694581_185888289030752_5995658896495083520_n.jpg?_nc_cat=106&amp;_nc_ht=scontent.xx&amp;oh=0d4e573ea418d2d734cbec363227043a&amp;oe=5CC185B0"/>
    <hyperlink ref="AK292" r:id="rId1281" display="https://scontent.xx.fbcdn.net/v/t1.0-0/p130x130/47183383_10156408794703300_6789404462369734656_n.jpg?_nc_cat=106&amp;_nc_ht=scontent.xx&amp;oh=2ed20c8de241ca45f7ac34c2731ffcd2&amp;oe=5CB8F58D"/>
    <hyperlink ref="AK293" r:id="rId1282" display="https://external.xx.fbcdn.net/safe_image.php?d=AQCpnvCYrOfwHL6O&amp;w=130&amp;h=130&amp;url=https%3A%2F%2Fimg.jakpost.net%2Fc%2F2018%2F04%2F05%2F2018_04_05_43426_1522917395._large.jpg&amp;cfs=1&amp;_nc_hash=AQAbl7Gt7G4KBpW-"/>
    <hyperlink ref="AK294" r:id="rId1283" display="https://scontent.xx.fbcdn.net/v/t15.5256-10/s130x130/46781773_1946117212350822_5149149519950118912_n.jpg?_nc_cat=105&amp;_nc_ht=scontent.xx&amp;oh=59c7e0ddcbb878c80b40a27d71e2d6fc&amp;oe=5CBDE08D"/>
    <hyperlink ref="AK295" r:id="rId1284" display="https://scontent.xx.fbcdn.net/v/t15.5256-10/s130x130/46091003_296633764299891_7598237440901382144_n.jpg?_nc_cat=109&amp;_nc_ht=scontent.xx&amp;oh=f4228fbe479e1714d1b9d8ee507481be&amp;oe=5CFFE7AB"/>
    <hyperlink ref="AK296" r:id="rId1285" display="https://scontent.xx.fbcdn.net/v/t1.0-0/p130x130/47574599_10156415038718300_6691704006609207296_n.jpg?_nc_cat=108&amp;_nc_ht=scontent.xx&amp;oh=182adafb01c3fe0e0845a09231b1e615&amp;oe=5CBA6AB4"/>
    <hyperlink ref="AK297" r:id="rId1286" display="https://scontent.xx.fbcdn.net/v/t15.5256-10/p130x130/46393166_199796740925374_7115149518131167232_n.jpg?_nc_cat=104&amp;_nc_ht=scontent.xx&amp;oh=914f0de658d73dcf3f957f5326d991f7&amp;oe=5CFA6D9D"/>
    <hyperlink ref="AK298" r:id="rId1287" display="https://scontent.xx.fbcdn.net/v/t15.5256-10/p130x130/46770740_367564000659848_6973192512466845696_n.jpg?_nc_cat=109&amp;_nc_ht=scontent.xx&amp;oh=572674b31b75224c837bb12207097de2&amp;oe=5CB3D5F1"/>
    <hyperlink ref="AK299" r:id="rId1288" display="https://scontent.xx.fbcdn.net/v/t15.5256-10/p130x130/45612775_336709150248372_7217541126150946816_n.jpg?_nc_cat=105&amp;_nc_ht=scontent.xx&amp;oh=26dccf384bdcfd1680fab852e153e31e&amp;oe=5D012262"/>
    <hyperlink ref="AK300" r:id="rId1289" display="https://scontent.xx.fbcdn.net/v/t15.5256-10/p130x130/46710518_202299160703056_7384064756337868800_n.jpg?_nc_cat=106&amp;_nc_ht=scontent.xx&amp;oh=6a519990d1c48a5a742b97d27fb226f8&amp;oe=5CFDCF2A"/>
    <hyperlink ref="AK301" r:id="rId1290" display="https://scontent.xx.fbcdn.net/v/t1.0-0/q83/s130x130/47351327_10156417198303300_1773248806603718656_n.jpg?_nc_cat=106&amp;_nc_ht=scontent.xx&amp;oh=d8f81680eab535cbe83cb306624235ed&amp;oe=5CFCB9A6"/>
    <hyperlink ref="AK302" r:id="rId1291" display="https://scontent.xx.fbcdn.net/v/t1.0-0/p130x130/47167939_10156417420653300_6390534637751369728_n.jpg?_nc_cat=109&amp;_nc_ht=scontent.xx&amp;oh=c83411084179ced784065f2550056ee7&amp;oe=5CC0C0FA"/>
    <hyperlink ref="AK303" r:id="rId1292" display="https://scontent.xx.fbcdn.net/v/t15.5256-10/s130x130/46406215_791183561222632_5853957905241341952_n.jpg?_nc_cat=107&amp;_nc_ht=scontent.xx&amp;oh=a133a3a3b4b156b94e6628189559d930&amp;oe=5CC38E60"/>
    <hyperlink ref="AK304" r:id="rId1293" display="https://scontent.xx.fbcdn.net/v/t15.5256-10/p130x130/46294996_367494167334142_5822521579313037312_n.jpg?_nc_cat=101&amp;_nc_ht=scontent.xx&amp;oh=ffc2ae91db2d069acc54787306410b6a&amp;oe=5CF41BE3"/>
    <hyperlink ref="AK305" r:id="rId1294" display="https://scontent.xx.fbcdn.net/v/t15.5256-10/s130x130/47113878_371330760081170_3883690586468777984_n.jpg?_nc_cat=108&amp;_nc_ht=scontent.xx&amp;oh=7a26506c37f23e36054c7e76264423d0&amp;oe=5CC31DD3"/>
    <hyperlink ref="AK306" r:id="rId1295" display="https://scontent.xx.fbcdn.net/v/t15.5256-10/s130x130/46756869_371324306748482_9126586013991305216_n.jpg?_nc_cat=110&amp;_nc_ht=scontent.xx&amp;oh=8048012b419e19dfad3fef6da192afe0&amp;oe=5CFEB718"/>
    <hyperlink ref="AK307" r:id="rId1296" display="https://scontent.xx.fbcdn.net/v/t1.0-0/s130x130/47396787_10156419105403300_6477489738172334080_n.jpg?_nc_cat=108&amp;_nc_ht=scontent.xx&amp;oh=29c82840c9b0b7cd6bc9cb7a68b3089f&amp;oe=5CFADCB1"/>
    <hyperlink ref="AK308" r:id="rId1297" display="https://scontent.xx.fbcdn.net/v/t15.5256-10/p130x130/46374409_776232719378003_1954721706119528448_n.jpg?_nc_cat=101&amp;_nc_ht=scontent.xx&amp;oh=5825b37816bfc6b476e0d7c18fdbed03&amp;oe=5CFFDEC3"/>
    <hyperlink ref="AK309" r:id="rId1298" display="https://scontent.xx.fbcdn.net/v/t1.0-0/p130x130/47386463_10155123138319229_1793916154872332288_n.jpg?_nc_cat=106&amp;_nc_ht=scontent.xx&amp;oh=34acba460e7afb2ec84f2a4e4d8a5eba&amp;oe=5CBA20FC"/>
    <hyperlink ref="AK310" r:id="rId1299" display="https://external.xx.fbcdn.net/safe_image.php?d=AQClQRDAozTK_1UZ&amp;w=130&amp;h=130&amp;url=https%3A%2F%2Fcms.qz.com%2Fwp-content%2Fuploads%2F2018%2F12%2FCamp-fire-California.jpg%3Fquality%3D75%26strip%3Dall%26w%3D1400&amp;cfs=1&amp;sx=636&amp;sy=0&amp;sw=764&amp;sh=764&amp;_nc_hash=AQAi8ohGQv3AOXrr"/>
    <hyperlink ref="AK311" r:id="rId1300" display="https://external.xx.fbcdn.net/safe_image.php?d=AQAM4ahvMaiceKoF&amp;w=130&amp;h=130&amp;url=https%3A%2F%2Fstorage.googleapis.com%2Fplanet4-international-stateless%2F2018%2F12%2F1230a037-gp0stspu7.jpg&amp;cfs=1&amp;_nc_hash=AQBsiOqz-pI8Q0jl"/>
    <hyperlink ref="AK312" r:id="rId1301" display="https://scontent.xx.fbcdn.net/v/t15.5256-10/s130x130/45812048_505641076586097_6604261440285048832_n.jpg?_nc_cat=105&amp;_nc_ht=scontent.xx&amp;oh=7c835ce8ed72b1da7cb7e81cbfa1bca8&amp;oe=5CBFD0DF"/>
    <hyperlink ref="AK313" r:id="rId1302" display="https://scontent.xx.fbcdn.net/v/t15.5256-10/p130x130/46602243_439025169964296_7601147448748146688_n.jpg?_nc_cat=106&amp;_nc_ht=scontent.xx&amp;oh=8b89b7a0015e2c25391efbb12ed614b3&amp;oe=5CFE3921"/>
    <hyperlink ref="AK314" r:id="rId1303" display="https://external.xx.fbcdn.net/safe_image.php?d=AQCkQrValqPaE_br&amp;w=130&amp;h=130&amp;url=https%3A%2F%2Fcdn.iflscience.com%2Fimages%2F8dba3e91-b3e7-5a6f-9986-0162d6c12d54%2Fdefault-1544105727-cover-image.jpg&amp;cfs=1&amp;_nc_hash=AQCONCogMjcxHAwn"/>
    <hyperlink ref="AK315" r:id="rId1304" display="https://external.xx.fbcdn.net/safe_image.php?d=AQCcjbuiDPWnP0-A&amp;w=130&amp;h=130&amp;url=https%3A%2F%2Fwww.nationalgeographic.com%2Fcontent%2Fdam%2Fmagazine%2Frights-exempt%2F2018%2F12%2Fpalm_oil%2Fpalm-oil-road-oil-palm-plantation-2.ngsversion.1543917605124.adapt.1900.1.jpg&amp;cfs=1&amp;_nc_hash=AQDpqBzii8elRp7y"/>
    <hyperlink ref="AK316" r:id="rId1305" display="https://external.xx.fbcdn.net/safe_image.php?d=AQBIN8b1kLsARB5N&amp;w=130&amp;h=130&amp;url=https%3A%2F%2Fi.guim.co.uk%2Fimg%2Fmedia%2F430dc1e239fcaa8b70078f18ae6df43347b701dd%2F0_325_4800_2881%2Fmaster%2F4800.jpg%3Fwidth%3D1200%26height%3D630%26quality%3D85%26auto%3Dformat%26fit%3Dcrop%26overlay-align%3Dbottom%252Cleft%26overlay-width%3D100p%26overlay-base64%3DL2ltZy9zdGF0aWMvb3ZlcmxheXMvdGctZGVmYXVsdC5wbmc%26s%3D281f736bad22e62a837fbd6df593c833&amp;cfs=1&amp;_nc_hash=AQBHxaNUKin73bkE"/>
    <hyperlink ref="AK317" r:id="rId1306" display="https://scontent.xx.fbcdn.net/v/t15.5256-10/s130x130/47101870_210542283188866_7295898402124988416_n.jpg?_nc_cat=103&amp;_nc_ht=scontent.xx&amp;oh=2e68b4e1b8326a171e7bd9621912655e&amp;oe=5CC71B94"/>
    <hyperlink ref="AK318" r:id="rId1307" display="https://scontent.xx.fbcdn.net/v/t15.5256-10/s130x130/46401100_2332576580310498_3588680351037259776_n.jpg?_nc_cat=106&amp;_nc_ht=scontent.xx&amp;oh=28a1c3e18bbaa60964c750a8238eb410&amp;oe=5D014C25"/>
    <hyperlink ref="AK319" r:id="rId1308" display="https://scontent.xx.fbcdn.net/v/t1.0-0/q84/p130x130/48190401_10156424886833300_6999532554755768320_n.jpg?_nc_cat=109&amp;_nc_ht=scontent.xx&amp;oh=c15832710eba510730794d8889e7806e&amp;oe=5CB34355"/>
    <hyperlink ref="AK320" r:id="rId1309" display="https://scontent.xx.fbcdn.net/v/t15.5256-10/p130x130/46124596_306793220044419_9109717023130124288_n.jpg?_nc_cat=108&amp;_nc_ht=scontent.xx&amp;oh=1031c7ddbe5b5c818dab8f3ee038fc0b&amp;oe=5CC383C3"/>
    <hyperlink ref="AK321" r:id="rId1310" display="https://scontent.xx.fbcdn.net/v/t15.5256-10/p130x130/46999252_273533446687993_7964649463224467456_n.jpg?_nc_cat=110&amp;_nc_ht=scontent.xx&amp;oh=a46d8d70295bd62d4b876dc8496c32c5&amp;oe=5CF97EBB"/>
    <hyperlink ref="AK322" r:id="rId1311" display="https://scontent.xx.fbcdn.net/v/t15.5256-10/p130x130/27852011_809703365896998_9082670248267612160_n.jpg?_nc_cat=1&amp;_nc_ht=scontent.xx&amp;oh=bfd872514dda4ce51689f38de1848984&amp;oe=5CC790A6"/>
    <hyperlink ref="AK323" r:id="rId1312" display="https://scontent.xx.fbcdn.net/v/t15.5256-10/p130x130/47176739_259210551656311_5821631181052968960_n.jpg?_nc_cat=107&amp;_nc_ht=scontent.xx&amp;oh=4015c4a1c7c3392c422414f7040051eb&amp;oe=5CB7BBBE"/>
    <hyperlink ref="AK325" r:id="rId1313" display="https://external.xx.fbcdn.net/safe_image.php?w=130&amp;h=130&amp;url=https%3A%2F%2Fstorage.googleapis.com%2Fplanet4-international-stateless%2F2018%2F12%2F1fd3b0d2-gp0stryby.jpg&amp;cfs=1&amp;_nc_hash=AQCejJlY9EJnAoEK"/>
    <hyperlink ref="AK327" r:id="rId1314" display="https://scontent.xx.fbcdn.net/v/t1.0-0/p130x130/47688241_10156432321363300_2006605280422395904_n.jpg?_nc_cat=101&amp;_nc_ht=scontent.xx&amp;oh=9a7a62e41845d493598a3e3227d81aa7&amp;oe=5CBAEE2D"/>
    <hyperlink ref="AK328" r:id="rId1315" display="https://scontent.xx.fbcdn.net/v/t15.5256-10/s130x130/47240293_522914831524202_6669016125335928832_n.jpg?_nc_cat=106&amp;_nc_ht=scontent.xx&amp;oh=b2debb23d6d89cede86500f2e5af9258&amp;oe=5CB63C3C"/>
    <hyperlink ref="AK329" r:id="rId1316" display="https://scontent.xx.fbcdn.net/v/t15.5256-10/p130x130/48319309_1950544218584119_7678006927892152320_n.jpg?_nc_cat=110&amp;_nc_ht=scontent.xx&amp;oh=341a7ba266fa33185caf1997fee13270&amp;oe=5CFE380B"/>
    <hyperlink ref="AK330" r:id="rId1317" display="https://scontent.xx.fbcdn.net/v/t1.0-0/p130x130/47681639_10156433266023300_3402936218214727680_n.jpg?_nc_cat=105&amp;_nc_ht=scontent.xx&amp;oh=cf9ce9edc3dbcb4554d751d307926b6a&amp;oe=5CC3BB36"/>
    <hyperlink ref="AK331" r:id="rId1318" display="https://scontent.xx.fbcdn.net/v/t15.5256-10/p130x130/46790043_343556093112594_681540004828151808_n.jpg?_nc_cat=100&amp;_nc_ht=scontent.xx&amp;oh=5db0bde28056ae7337090501959a85ea&amp;oe=5CFDB36A"/>
    <hyperlink ref="AK332" r:id="rId1319" display="https://scontent.xx.fbcdn.net/v/t15.5256-10/p130x130/47384978_278805402986572_1104737297305174016_n.jpg?_nc_cat=103&amp;_nc_ht=scontent.xx&amp;oh=1bd1719241f95a7bef7bb5c674185f60&amp;oe=5CF48F1A"/>
    <hyperlink ref="AK333" r:id="rId1320" display="https://scontent.xx.fbcdn.net/v/t15.5256-10/s130x130/47398745_2082924298687031_2476504552627503104_n.jpg?_nc_cat=111&amp;_nc_ht=scontent.xx&amp;oh=21976947bb77808d12c4b52960d26732&amp;oe=5CBC7CCE"/>
    <hyperlink ref="AK334" r:id="rId1321" display="https://external.xx.fbcdn.net/safe_image.php?d=AQAv7wjUiF-Gspt_&amp;w=130&amp;h=130&amp;url=https%3A%2F%2Fstorage.googleapis.com%2Fplanet4-international-stateless%2F2018%2F12%2Ff2ab60cf-copy_of_2018-12-04-1110_gp0ststcj_web_size.jpg&amp;cfs=1&amp;_nc_hash=AQD1k1pcAYMjmb7o"/>
    <hyperlink ref="AK335" r:id="rId1322" display="https://scontent.xx.fbcdn.net/v/t15.5256-10/p130x130/48258298_368589520357050_4190065747747143680_n.jpg?_nc_cat=101&amp;_nc_ht=scontent.xx&amp;oh=a40ce4b803e099c6a7bd5d86907345ad&amp;oe=5CF7B8D0"/>
    <hyperlink ref="AK336" r:id="rId1323" display="https://external.xx.fbcdn.net/safe_image.php?d=AQCkT1kCxEMwzDQX&amp;w=130&amp;h=130&amp;url=https%3A%2F%2Fwww.amnesty.org%3A443%2Fremote.axd%2Faineupstrmediaprd.blob.core.windows.net%2Fmedia%2F19741%2F_mg_0039_gp0stpc1j_low_res_with_credit_line.jpg%3Fpreset%3Dfixed_1200_630&amp;cfs=1&amp;_nc_hash=AQCzdgZWVF99ECo1"/>
    <hyperlink ref="AK337" r:id="rId1324" display="https://scontent.xx.fbcdn.net/v/t1.0-0/s130x130/48375100_10157330735712971_7916896200056373248_n.jpg?_nc_cat=102&amp;_nc_ht=scontent.xx&amp;oh=61bf5bb0862831a2de87160778b4ffa1&amp;oe=5CF885CC"/>
    <hyperlink ref="AK338" r:id="rId1325" display="https://scontent.xx.fbcdn.net/v/t15.5256-10/s130x130/47695181_266902213986244_436456616728985600_n.jpg?_nc_cat=110&amp;_nc_ht=scontent.xx&amp;oh=32295d46c0fa9010cc707c3c78621bd0&amp;oe=5D0141A4"/>
    <hyperlink ref="AK339" r:id="rId1326" display="https://scontent.xx.fbcdn.net/v/t15.5256-10/s130x130/47696119_200489717573015_7149697852808101888_n.jpg?_nc_cat=109&amp;_nc_ht=scontent.xx&amp;oh=733ee50154fd6b399e670f27fee59416&amp;oe=5CBC9940"/>
    <hyperlink ref="AK340" r:id="rId1327" display="https://scontent.xx.fbcdn.net/v/t15.5256-10/s130x130/47839412_344924516287191_8845234096683614208_n.jpg?_nc_cat=100&amp;_nc_ht=scontent.xx&amp;oh=566b894f86e70191a50217fb0407863d&amp;oe=5CF863DA"/>
    <hyperlink ref="AK341" r:id="rId1328" display="https://scontent.xx.fbcdn.net/v/t15.13418-10/s130x130/47696082_2028182413913827_2350488257952743424_n.jpg?_nc_cat=109&amp;_nc_ht=scontent.xx&amp;oh=8c1cf9125545967637fe318651b76133&amp;oe=5CC4C5BE"/>
    <hyperlink ref="AK342" r:id="rId1329" display="https://scontent.xx.fbcdn.net/v/t1.0-0/s130x130/48086982_10156439082998300_2040727481329123328_n.png?_nc_cat=103&amp;_nc_ht=scontent.xx&amp;oh=88a480674a79383c33cd5ba98b146552&amp;oe=5CF27D48"/>
    <hyperlink ref="AK343" r:id="rId1330" display="https://scontent.xx.fbcdn.net/v/t15.5256-10/p130x130/47695220_299680000888694_8746490629590089728_n.jpg?_nc_cat=106&amp;_nc_ht=scontent.xx&amp;oh=78e999016452a36b9422ac061a690019&amp;oe=5CC21B27"/>
    <hyperlink ref="AK344" r:id="rId1331" display="https://scontent.xx.fbcdn.net/v/t1.0-1/p100x100/15976953_1232265353533852_3270267333440719134_n.jpg?_nc_cat=108&amp;_nc_ht=scontent.xx&amp;oh=f3f8c9ff172e3687ddb05b6ec0e21f7e&amp;oe=5CB83C0C"/>
    <hyperlink ref="AK345" r:id="rId1332" display="https://external.xx.fbcdn.net/safe_image.php?d=AQBq8UZJvfbkHcWL&amp;w=130&amp;h=130&amp;url=https%3A%2F%2Fd2jhuj1whasmze.cloudfront.net%2Fphotos%2Foriginal%2FK7wVu.jpg&amp;cfs=1&amp;_nc_hash=AQAzOFcjIF3uSC8Q"/>
    <hyperlink ref="AK346" r:id="rId1333" display="https://scontent.xx.fbcdn.net/v/t15.5256-10/p130x130/47698951_277049246196028_6789050737453170688_n.jpg?_nc_cat=100&amp;_nc_ht=scontent.xx&amp;oh=ed302832af56b1769eb4bc938688cac1&amp;oe=5CFB22D9"/>
    <hyperlink ref="AK347" r:id="rId1334" display="https://scontent.xx.fbcdn.net/v/t15.5256-10/p130x130/46085776_467509617109947_5853370594233417728_n.jpg?_nc_cat=1&amp;_nc_ht=scontent.xx&amp;oh=af16961bbc62b31ac937eeb23cae9df7&amp;oe=5CBFEC9C"/>
    <hyperlink ref="AK348" r:id="rId1335" display="https://scontent.xx.fbcdn.net/v/t15.5256-10/s130x130/47780437_2244214625792283_7531420376979472384_n.jpg?_nc_cat=100&amp;_nc_ht=scontent.xx&amp;oh=f4aca7ff63ca381ff8786839a4e9c0f5&amp;oe=5CC87209"/>
    <hyperlink ref="AK349" r:id="rId1336" display="https://scontent.xx.fbcdn.net/v/t15.5256-10/s130x130/47779289_2157826224238616_6003969134226833408_n.jpg?_nc_cat=105&amp;_nc_ht=scontent.xx&amp;oh=7df45130cab062bdbe602b3deadfc43d&amp;oe=5CB58F1B"/>
    <hyperlink ref="AK350" r:id="rId1337" display="https://scontent.xx.fbcdn.net/v/t15.5256-10/s130x130/38972787_875132129277199_1440760171151228928_n.jpg?_nc_cat=102&amp;_nc_ht=scontent.xx&amp;oh=6f9fe70722f01fccbc9b0df518be2bfd&amp;oe=5CC47713"/>
    <hyperlink ref="AK351" r:id="rId1338" display="https://scontent.xx.fbcdn.net/v/t15.5256-10/p130x130/48305781_2229628950609392_7767470456717705216_n.jpg?_nc_cat=101&amp;_nc_ht=scontent.xx&amp;oh=b3c1603ab28d2cb4e9e349c52312d5e8&amp;oe=5CB8394F"/>
    <hyperlink ref="AK352" r:id="rId1339" display="https://scontent.xx.fbcdn.net/v/t15.5256-10/p130x130/48251136_590927204671067_525755845875597312_n.jpg?_nc_cat=104&amp;_nc_ht=scontent.xx&amp;oh=b6032068a35fdcd960719ef2afacbc73&amp;oe=5CC3429F"/>
    <hyperlink ref="AK353" r:id="rId1340" display="https://external.xx.fbcdn.net/safe_image.php?d=AQAWJw_PMimvGsYg&amp;w=130&amp;h=130&amp;url=https%3A%2F%2Fwww.washingtonpost.com%2Fresizer%2Fh-QALgUR_uT2dJSuzn6SGg9FiBE%3D%2F1484x0%2Farc-anglerfish-washpost-prod-washpost.s3.amazonaws.com%2Fpublic%2FJZDEBNQAVQI6TIL6CYVXCLUPYI.jpg&amp;cfs=1&amp;sx=554&amp;sy=0&amp;sw=930&amp;sh=930&amp;_nc_hash=AQAnkYvvhifCxgMt"/>
    <hyperlink ref="AK354" r:id="rId1341" display="https://scontent.xx.fbcdn.net/v/t15.5256-10/p130x130/47796191_761174654235508_4655651506987466752_n.jpg?_nc_cat=104&amp;_nc_ht=scontent.xx&amp;oh=8e0476cf0788f174803c636fd0e5e03b&amp;oe=5CC64E1A"/>
    <hyperlink ref="AK355" r:id="rId1342" display="https://external.xx.fbcdn.net/safe_image.php?d=AQDcfDK6905LF5dz&amp;w=130&amp;h=130&amp;url=https%3A%2F%2Fi.guim.co.uk%2Fimg%2Fmedia%2Fe6c46cd10857bd7d7a03200fec8df1411aff2c4c%2F0_374_5557_3335%2Fmaster%2F5557.jpg%3Fwidth%3D1200%26height%3D630%26quality%3D85%26auto%3Dformat%26fit%3Dcrop%26overlay-align%3Dbottom%252Cleft%26overlay-width%3D100p%26overlay-base64%3DL2ltZy9zdGF0aWMvb3ZlcmxheXMvdGctZGVmYXVsdC5wbmc%26s%3D37f09c9a60f09b8c6b43e057fda867b8&amp;cfs=1&amp;_nc_hash=AQCgjCDTNwcpvK2Z"/>
    <hyperlink ref="AK356" r:id="rId1343" display="https://scontent.xx.fbcdn.net/v/t15.5256-10/s130x130/48402444_922363724635124_5208697549292044288_n.jpg?_nc_cat=107&amp;_nc_ht=scontent.xx&amp;oh=2f65fb4765692f61e3003b4735989b97&amp;oe=5CB8FE91"/>
    <hyperlink ref="AK357" r:id="rId1344" display="https://scontent.xx.fbcdn.net/v/t15.5256-10/p130x130/48537772_206309346914847_4679666881047560192_n.jpg?_nc_cat=109&amp;_nc_ht=scontent.xx&amp;oh=5e174488a494b44cbf40470f91525b84&amp;oe=5CFFEE42"/>
    <hyperlink ref="AK358" r:id="rId1345" display="https://scontent.xx.fbcdn.net/v/t15.5256-10/p130x130/27853311_10155227102126479_6994292965237587968_n.jpg?_nc_cat=100&amp;_nc_ht=scontent.xx&amp;oh=bb0cca200561d80ef6b034d9be02ecbc&amp;oe=5CC197E5"/>
    <hyperlink ref="AK359" r:id="rId1346" display="https://scontent.xx.fbcdn.net/v/t15.13418-10/s130x130/47838735_2020884614655051_3596090110220697600_n.jpg?_nc_cat=103&amp;_nc_ht=scontent.xx&amp;oh=2de5923b190fb749b40384dceb5d3921&amp;oe=5CBC0F8C"/>
    <hyperlink ref="AK360" r:id="rId1347" display="https://external.xx.fbcdn.net/safe_image.php?d=AQCNO2vXSQLJvDnV&amp;w=130&amp;h=130&amp;url=https%3A%2F%2Fassets.teenvogue.com%2Fphotos%2F5c17da0d5086104dad44759c%2F3%3A2%2Fw_1200%2Ch_630%2Cc_limit%2FPC_SOCIAL.jpg&amp;cfs=1&amp;_nc_hash=AQC3oCbVBgeOpHrw"/>
    <hyperlink ref="AK361" r:id="rId1348" display="https://scontent.xx.fbcdn.net/v/t15.5256-10/p130x130/48275898_368849900591631_2347069695913361408_n.jpg?_nc_cat=106&amp;_nc_ht=scontent.xx&amp;oh=dccf40814c0cac89ba264ee725955b6e&amp;oe=5CF88D46"/>
    <hyperlink ref="AK362" r:id="rId1349" display="https://external.xx.fbcdn.net/safe_image.php?d=AQA5Xbdrk3i91AVr&amp;w=130&amp;h=130&amp;url=https%3A%2F%2Fstorage.googleapis.com%2Fplanet4-international-stateless%2F2018%2F12%2F2877781e-gp0stsgjh_medium_res.jpg&amp;cfs=1&amp;sx=400&amp;sy=0&amp;sw=800&amp;sh=800&amp;_nc_hash=AQD32YKWqmpoc-DR"/>
    <hyperlink ref="AK363" r:id="rId1350" display="https://scontent.xx.fbcdn.net/v/t15.5256-10/s130x130/47589481_2140960519303485_4430441735725776896_n.jpg?_nc_cat=108&amp;_nc_ht=scontent.xx&amp;oh=b5cdd358823afb31d60a098d48fa4835&amp;oe=5CC92453"/>
    <hyperlink ref="AK364" r:id="rId1351" display="https://external.xx.fbcdn.net/safe_image.php?d=AQCYymHs4uyt5_2S&amp;w=130&amp;h=130&amp;url=https%3A%2F%2Fassets.teenvogue.com%2Fphotos%2F5c180702c90dcf24200e1602%2F16%3A9%2Fw_1280%2FPS_SOCIAL.jpg&amp;cfs=1&amp;_nc_hash=AQA9_VAKgLFSHOVN"/>
    <hyperlink ref="AK365" r:id="rId1352" display="https://external.xx.fbcdn.net/safe_image.php?d=AQA8MEvv128lwnsG&amp;w=130&amp;h=130&amp;url=https%3A%2F%2Fi.kinja-img.com%2Fgawker-media%2Fimage%2Fupload%2Fs--tEJrz3kn--%2Fc_fill%2Cfl_progressive%2Cg_center%2Ch_900%2Cq_80%2Cw_1600%2Fp4suernlss40a0mv5bsh.jpg&amp;cfs=1&amp;_nc_hash=AQD3Gv1HR5-osDj6"/>
    <hyperlink ref="AK366" r:id="rId1353" display="https://external.xx.fbcdn.net/safe_image.php?d=AQDCmjxhzF7uHcZq&amp;w=130&amp;h=130&amp;url=https%3A%2F%2Fstorage.googleapis.com%2Fplanet4-international-stateless%2F2018%2F12%2F5755d19d-gp0sts9dx.jpg&amp;cfs=1&amp;sx=259&amp;sy=0&amp;sw=770&amp;sh=770&amp;_nc_hash=AQDP3-pGMyn2X3rG"/>
    <hyperlink ref="AK367" r:id="rId1354" display="https://scontent.xx.fbcdn.net/v/t15.13418-10/p130x130/48504255_1041628112704201_6991576119249993728_n.jpg?_nc_cat=102&amp;_nc_ht=scontent.xx&amp;oh=389022b78f44cf8ad053b41a7722e81e&amp;oe=5CC6A050"/>
    <hyperlink ref="AK368" r:id="rId1355" display="https://external.xx.fbcdn.net/safe_image.php?d=AQBfllTZVD1dNWuC&amp;w=130&amp;h=130&amp;url=https%3A%2F%2Fimg.buzzfeed.com%2Fbuzzfeed-static%2Fstatic%2F2018-11%2F27%2F23%2Fcampaign_images%2Fbuzzfeed-prod-web-06%2Fwhat-reusable-straw-are-you-2-17283-1543379608-11_dblbig.jpg&amp;cfs=1&amp;_nc_hash=AQCEOefTJa0DthhV"/>
    <hyperlink ref="AK369" r:id="rId1356" display="https://scontent.xx.fbcdn.net/v/t15.5256-10/p130x130/48439448_196388504645605_3706462308642324480_n.jpg?_nc_cat=111&amp;_nc_ht=scontent.xx&amp;oh=349780473995713f322ceea64055892c&amp;oe=5CF6178D"/>
    <hyperlink ref="AK370" r:id="rId1357" display="https://scontent.xx.fbcdn.net/v/t1.0-0/s130x130/48405748_10156455819313300_8356630130235277312_n.jpg?_nc_cat=107&amp;_nc_ht=scontent.xx&amp;oh=ac32ae12563a7423995cc5789b63cea9&amp;oe=5CB3315E"/>
    <hyperlink ref="AK371" r:id="rId1358" display="https://scontent.xx.fbcdn.net/v/t15.5256-10/p130x130/47780936_262598507741563_2529654347713740800_n.jpg?_nc_cat=110&amp;_nc_ht=scontent.xx&amp;oh=f0bd36160565767bb0c9a6c49b7628d0&amp;oe=5CC28DAC"/>
    <hyperlink ref="AK372" r:id="rId1359" display="https://scontent.xx.fbcdn.net/v/t15.5256-10/p130x130/48524103_2314001285591064_655495808476512256_n.jpg?_nc_cat=109&amp;_nc_ht=scontent.xx&amp;oh=425b1c34cdc009d9a4c337751395acc3&amp;oe=5CF7380B"/>
    <hyperlink ref="AK373" r:id="rId1360" display="https://scontent.xx.fbcdn.net/v/t15.5256-10/p130x130/48336121_274266759927895_5340115014449627136_n.jpg?_nc_cat=110&amp;_nc_ht=scontent.xx&amp;oh=169af0a7bbb458b6368c27584f7e8294&amp;oe=5CFE7865"/>
    <hyperlink ref="AK374" r:id="rId1361" display="https://external.xx.fbcdn.net/safe_image.php?d=AQDSddfDMh2BoTkh&amp;w=130&amp;h=130&amp;url=https%3A%2F%2Fstorage.googleapis.com%2Fplanet4-international-stateless%2F2018%2F10%2F2864ce71-gp0stsiby_medium_res.jpg&amp;cfs=1&amp;sx=288&amp;sy=0&amp;sw=801&amp;sh=801&amp;_nc_hash=AQBGzPM-wp9GDSM5"/>
    <hyperlink ref="AK375" r:id="rId1362" display="https://scontent.xx.fbcdn.net/v/t1.0-0/p130x130/48429901_10156459482783300_5210931610890797056_n.jpg?_nc_cat=100&amp;_nc_ht=scontent.xx&amp;oh=26e6c0845d654769ac2f53f4e1ab122c&amp;oe=5CB4639B"/>
    <hyperlink ref="AK376" r:id="rId1363" display="https://external.xx.fbcdn.net/safe_image.php?d=AQAiL1BCAPNzrwSY&amp;w=130&amp;h=130&amp;url=https%3A%2F%2Fi.guim.co.uk%2Fimg%2Fmedia%2F4146b8e14252dbded40c30dd36f852a969dd5419%2F0_0_5568_3341%2Fmaster%2F5568.jpg%3Fwidth%3D1200%26height%3D630%26quality%3D85%26auto%3Dformat%26fit%3Dcrop%26overlay-align%3Dbottom%252Cleft%26overlay-width%3D100p%26overlay-base64%3DL2ltZy9zdGF0aWMvb3ZlcmxheXMvdGctZGVmYXVsdC5wbmc%26s%3Dd817dbd8dc33d85f546df218a4954368&amp;cfs=1&amp;_nc_hash=AQCbbPeo5ewsV3ak"/>
    <hyperlink ref="AK377" r:id="rId1364" display="https://scontent.xx.fbcdn.net/v/t15.5256-10/p130x130/48537363_2426069697613068_3209741429530165248_n.jpg?_nc_cat=101&amp;_nc_ht=scontent.xx&amp;oh=b4c7ded2bd98d8643d45f50d90419d97&amp;oe=5CB36BEF"/>
    <hyperlink ref="AK378" r:id="rId1365" display="https://scontent.xx.fbcdn.net/v/t15.5256-10/p130x130/43918716_560186871107966_3354875937899413504_n.jpg?_nc_cat=102&amp;_nc_ht=scontent.xx&amp;oh=8562ec10b361165233e36e17e5025944&amp;oe=5CB879B5"/>
    <hyperlink ref="AK379" r:id="rId1366" display="https://scontent.xx.fbcdn.net/v/t1.0-0/p130x130/48991412_10156456213708300_2379743410509578240_n.jpg?_nc_cat=103&amp;_nc_ht=scontent.xx&amp;oh=c28345ea0da8010ccc87a53d05758a9f&amp;oe=5CBE13D3"/>
    <hyperlink ref="AK380" r:id="rId1367" display="https://scontent.xx.fbcdn.net/v/t1.0-0/p130x130/47423825_10156420895168300_2054272502510649344_n.jpg?_nc_cat=105&amp;_nc_ht=scontent.xx&amp;oh=a2a0a8f933aeec86a822668519a8a3ea&amp;oe=5CC06531"/>
    <hyperlink ref="AK381" r:id="rId1368" display="https://scontent.xx.fbcdn.net/v/t1.0-0/p130x130/48392417_10156453860228300_405005799581024256_n.jpg?_nc_cat=106&amp;_nc_ht=scontent.xx&amp;oh=cbf8cb3ee825747ff5816960b2cdf7b2&amp;oe=5CC4BBBF"/>
    <hyperlink ref="AK382" r:id="rId1369" display="https://scontent.xx.fbcdn.net/v/t1.0-0/p130x130/49039600_10156464003373300_4787544356305240064_n.jpg?_nc_cat=106&amp;_nc_ht=scontent.xx&amp;oh=d2deca2f219eb396e5c803b9dd7bb699&amp;oe=5CF7681C"/>
    <hyperlink ref="AK383" r:id="rId1370" display="https://scontent.xx.fbcdn.net/v/t15.5256-10/p130x130/48336121_274266759927895_5340115014449627136_n.jpg?_nc_cat=110&amp;_nc_ht=scontent.xx&amp;oh=169af0a7bbb458b6368c27584f7e8294&amp;oe=5CFE7865"/>
    <hyperlink ref="AK384" r:id="rId1371" display="https://scontent.xx.fbcdn.net/v/t1.0-0/p130x130/48387664_10156454020498300_4750973100621824000_n.jpg?_nc_cat=106&amp;_nc_ht=scontent.xx&amp;oh=e7f4539de7712f35ea21f757db8bb46a&amp;oe=5CB98207"/>
    <hyperlink ref="AK385" r:id="rId1372" display="https://scontent.xx.fbcdn.net/v/t1.0-0/p130x130/49237443_10156463432403300_7914082369412268032_n.jpg?_nc_cat=111&amp;_nc_ht=scontent.xx&amp;oh=db17d2251f0d5259e5c8f3f34ab38a38&amp;oe=5CF33977"/>
    <hyperlink ref="AK386" r:id="rId1373" display="https://external.xx.fbcdn.net/safe_image.php?d=AQA5XuzRm1dq3LHQ&amp;w=130&amp;h=130&amp;url=https%3A%2F%2Fcdn-images-1.medium.com%2Fmax%2F1200%2F1%2AxR_Qb1gQGPuxcneTkM_axA.jpeg&amp;cfs=1&amp;sx=227&amp;sy=0&amp;sw=900&amp;sh=900&amp;_nc_hash=AQBn5JhtaPdzKF1G"/>
    <hyperlink ref="AK387" r:id="rId1374" display="https://scontent.xx.fbcdn.net/v/t15.5256-10/s130x130/48308614_996825053840807_106586214814973952_n.jpg?_nc_cat=102&amp;_nc_ht=scontent.xx&amp;oh=3c0a32fb9c04f8fe2960b5d3637041f7&amp;oe=5CC70453"/>
    <hyperlink ref="AK388" r:id="rId1375" display="https://scontent.xx.fbcdn.net/v/t15.5256-10/p130x130/48247405_274970516548247_6757799382881402880_n.jpg?_nc_cat=107&amp;_nc_ht=scontent.xx&amp;oh=67bd5224d4b127f25a2ea9fdc109247b&amp;oe=5CB7B08C"/>
    <hyperlink ref="AK389" r:id="rId1376" display="https://external.xx.fbcdn.net/safe_image.php?d=AQBN3yaRIQdN2pDd&amp;w=130&amp;h=130&amp;url=https%3A%2F%2Fstatic.scientificamerican.com%2Fblogs%2Fcache%2Ffile%2F953DE9CD-4ACF-4651-AD50755E9F31BEDE.jpg&amp;cfs=1&amp;_nc_hash=AQA4yEuGfGmJIvce"/>
    <hyperlink ref="AK390" r:id="rId1377" display="https://scontent.xx.fbcdn.net/v/t15.5256-10/p130x130/48493732_330825310840262_9170377930038050816_n.jpg?_nc_cat=109&amp;_nc_ht=scontent.xx&amp;oh=3ffaf3b1f2b7f3e12de59de956ae05c6&amp;oe=5CC53760"/>
    <hyperlink ref="AK391" r:id="rId1378" display="https://scontent.xx.fbcdn.net/v/t15.5256-10/p130x130/48434198_502638816910560_4357328507445968896_n.jpg?_nc_cat=103&amp;_nc_ht=scontent.xx&amp;oh=d5f934a31161bc0d65f3109c75503991&amp;oe=5CB51CAA"/>
    <hyperlink ref="AK392" r:id="rId1379" display="https://external.xx.fbcdn.net/safe_image.php?d=AQBz6cVfWqQcuFC9&amp;w=130&amp;h=130&amp;url=https%3A%2F%2Fcdn-images-1.medium.com%2Fmax%2F1200%2F1%2AnLtjmrXIFUKZDcClI-IEwQ.jpeg&amp;cfs=1&amp;_nc_hash=AQCsctNRkjmgoSmL"/>
    <hyperlink ref="AK393" r:id="rId1380" display="https://scontent.xx.fbcdn.net/v/t15.5256-10/p130x130/48308676_592206777885370_789009196199706624_n.jpg?_nc_cat=103&amp;_nc_ht=scontent.xx&amp;oh=2887cc8f6944a19fb5f5ecdecf9de07d&amp;oe=5CBBD531"/>
    <hyperlink ref="AK394" r:id="rId1381" display="https://external.xx.fbcdn.net/safe_image.php?d=AQChyB_N-r4SAvb5&amp;w=130&amp;h=130&amp;url=https%3A%2F%2Fstorage.googleapis.com%2Fplanet4-international-stateless%2F2018%2F07%2FGP023Z9_Medium_res.jpg&amp;cfs=1&amp;sx=105&amp;sy=0&amp;sw=800&amp;sh=800&amp;_nc_hash=AQD8nqf8v_Yjgjgo"/>
    <hyperlink ref="AK395" r:id="rId1382" display="https://external.xx.fbcdn.net/safe_image.php?w=130&amp;h=130&amp;url=https%3A%2F%2Fstorage.googleapis.com%2Fplanet4-international-stateless%2F2018%2F12%2F41748e5b-gp0stssp8.jpg&amp;cfs=1&amp;_nc_hash=AQBNJsLvdCw0Nm22"/>
    <hyperlink ref="AK396" r:id="rId1383" display="https://scontent.xx.fbcdn.net/v/t15.5256-10/p130x130/45308681_348229109268305_8604032203673829376_n.jpg?_nc_cat=107&amp;_nc_ht=scontent.xx&amp;oh=b221f797c2c862f8e36bdfd24a006c4b&amp;oe=5CC1ADFD"/>
    <hyperlink ref="AK397" r:id="rId1384" display="https://external.xx.fbcdn.net/safe_image.php?d=AQBWvbALTOuCosfc&amp;w=130&amp;h=130&amp;url=https%3A%2F%2Fstatic01.nyt.com%2Fimages%2F2018%2F12%2F20%2Fclimate%2F00GALAPAGOS-slide-JZEO%2F00GALAPAGOS-slide-JZEO-facebookJumbo-v2.jpg&amp;cfs=1&amp;_nc_hash=AQAz5J0zcxXvtEkl"/>
    <hyperlink ref="AK398" r:id="rId1385" display="https://external.xx.fbcdn.net/safe_image.php?d=AQAeKu213ZOM10GE&amp;w=130&amp;h=130&amp;url=https%3A%2F%2Fassets.teenvogue.com%2Fphotos%2F5bdc88d51423681fe9491736%2F3%3A2%2Fw_1200%2Ch_630%2Cc_limit%2FJamie.jpg&amp;cfs=1&amp;sx=271&amp;sy=0&amp;sw=628&amp;sh=628&amp;_nc_hash=AQArXAuEfM4N90Tc"/>
    <hyperlink ref="AK399" r:id="rId1386" display="https://scontent.xx.fbcdn.net/v/t15.5256-10/p130x130/47590975_1255498297931469_3625747997565911040_n.jpg?_nc_cat=100&amp;_nc_ht=scontent.xx&amp;oh=0e875ff9d191021280fa86f9321fa982&amp;oe=5CFA1F68"/>
    <hyperlink ref="AK400" r:id="rId1387" display="https://external.xx.fbcdn.net/safe_image.php?w=130&amp;h=130&amp;url=https%3A%2F%2Fassets.teenvogue.com%2Fphotos%2F5c180702c90dcf24200e1602%2F16%3A9%2Fw_1280%2FPS_SOCIAL.jpg&amp;cfs=1&amp;_nc_hash=AQCdJVPnW049CIn3"/>
    <hyperlink ref="AK401" r:id="rId1388" display="https://scontent.xx.fbcdn.net/v/t15.13418-10/p130x130/48757266_465601543969106_1211280098590720000_n.jpg?_nc_cat=100&amp;_nc_ht=scontent.xx&amp;oh=2398c5f3974e26a8fc8e999bc1e28a79&amp;oe=5CC178FD"/>
    <hyperlink ref="AK402" r:id="rId1389" display="https://scontent.xx.fbcdn.net/v/t1.0-0/q83/p130x130/48417286_10156453863218300_9177224198102188032_n.jpg?_nc_cat=109&amp;_nc_ht=scontent.xx&amp;oh=2c3ff52826866087818f85835da8a6c8&amp;oe=5CFE8715"/>
    <hyperlink ref="AK403" r:id="rId1390" display="https://scontent.xx.fbcdn.net/v/t15.13418-10/p130x130/27599938_1882543341787446_2605512201829613568_n.jpg?_nc_cat=101&amp;_nc_ht=scontent.xx&amp;oh=9b591545b283edae930d6c356bda681c&amp;oe=5CF903FB"/>
    <hyperlink ref="AK404" r:id="rId1391" display="https://scontent.xx.fbcdn.net/v/t15.13418-10/s130x130/48463454_360313101421385_2642647193445466112_n.jpg?_nc_cat=110&amp;_nc_ht=scontent.xx&amp;oh=266552afd595ce0e2046b6e3c5cbcd6a&amp;oe=5CB5F124"/>
    <hyperlink ref="AK405" r:id="rId1392" display="https://scontent.xx.fbcdn.net/v/t15.13418-10/p130x130/41448654_240140666666996_6545078255530016768_n.jpg?_nc_cat=104&amp;_nc_ht=scontent.xx&amp;oh=a9cd5eb4f1593635561b2649f8ab66c2&amp;oe=5CB83224"/>
    <hyperlink ref="AK406" r:id="rId1393" display="https://scontent.xx.fbcdn.net/v/t1.0-0/p130x130/48376783_10156456248118300_3404180895442141184_n.jpg?_nc_cat=106&amp;_nc_ht=scontent.xx&amp;oh=382dac2fd0d45fa371883b5d6f90c02e&amp;oe=5CF74D56"/>
    <hyperlink ref="AK407" r:id="rId1394" display="https://scontent.xx.fbcdn.net/v/t1.0-0/p130x130/47572757_10156420941883300_243505150826643456_n.jpg?_nc_cat=107&amp;_nc_ht=scontent.xx&amp;oh=86068c47440075654ee8901f32cdd84f&amp;oe=5CB3BB2F"/>
    <hyperlink ref="AK408" r:id="rId1395" display="https://scontent.xx.fbcdn.net/v/t1.0-0/p130x130/49301918_10156482373693300_5748545981729734656_n.png?_nc_cat=105&amp;_nc_ht=scontent.xx&amp;oh=35db2c6737ee3e1036f7e3079d874446&amp;oe=5CC8A3E6"/>
    <hyperlink ref="AK409" r:id="rId1396" display="https://scontent.xx.fbcdn.net/v/t1.0-0/s130x130/49402058_10156471488053300_8283392536882446336_n.png?_nc_cat=100&amp;_nc_ht=scontent.xx&amp;oh=e6e389120c74d43414659f10a79465b7&amp;oe=5CC57655"/>
    <hyperlink ref="AK410" r:id="rId1397" display="https://scontent.xx.fbcdn.net/v/t1.0-0/q86/p130x130/49076970_10156454019813300_9112597378522677248_n.jpg?_nc_cat=109&amp;_nc_ht=scontent.xx&amp;oh=b1e3a1b230bdaef533c923b018d4acd7&amp;oe=5CC638A1"/>
    <hyperlink ref="AK411" r:id="rId1398" display="https://scontent.xx.fbcdn.net/v/t1.0-0/s130x130/49343244_10156484404323300_2664925017011126272_n.jpg?_nc_cat=110&amp;_nc_ht=scontent.xx&amp;oh=1a5b76093e3e7e85583b40f75f16ec74&amp;oe=5CB88338"/>
    <hyperlink ref="AK412" r:id="rId1399" display="https://external.xx.fbcdn.net/safe_image.php?d=AQDjys-Sts6oJVHW&amp;w=130&amp;h=130&amp;url=https%3A%2F%2Fpmdvod.nationalgeographic.com%2FNG_Video%2F465%2F947%2Fsmpost_1500475553317.jpg&amp;cfs=1&amp;_nc_hash=AQDjfKKmcu-fmGUU"/>
    <hyperlink ref="AK413" r:id="rId1400" display="https://scontent.xx.fbcdn.net/v/t39.2147-6/c32.0.130.130a/p130x130/49839740_2236246103366357_1568605975865196544_n.jpg?_nc_cat=109&amp;_nc_ht=scontent.xx&amp;oh=305e0944b56ecc32f41311f4d4af3214&amp;oe=5CBDB096"/>
    <hyperlink ref="AK414" r:id="rId1401" display="https://external.xx.fbcdn.net/safe_image.php?d=AQA0PwDFI6uG_lwk&amp;w=130&amp;h=130&amp;url=https%3A%2F%2Fwww.washingtonpost.com%2Fresizer%2FbZbZGwujBBkGmsgubrynDjWQQNQ%3D%2F1484x0%2Farc-anglerfish-washpost-prod-washpost.s3.amazonaws.com%2Fpublic%2FQG3KVFAO3II6TBH42WGDHVWIY4.jpg&amp;cfs=1&amp;sx=0&amp;sy=0&amp;sw=989&amp;sh=989&amp;_nc_hash=AQCDPp2yirbYR4_W"/>
    <hyperlink ref="AK415" r:id="rId1402" display="https://scontent.xx.fbcdn.net/v/t15.5256-10/p130x130/48807185_336703873588126_8109409952956678144_n.jpg?_nc_cat=108&amp;_nc_ht=scontent.xx&amp;oh=4079837cd78238c7dd29b9915b244601&amp;oe=5CF95C85"/>
    <hyperlink ref="AK416" r:id="rId1403" display="https://external.xx.fbcdn.net/safe_image.php?d=AQD5aQ2zb9KE7vin&amp;w=130&amp;h=130&amp;url=http%3A%2F%2Fgrist.files.wordpress.com%2F2018%2F11%2FBurning-Gas-Can.jpg%3Fw%3D1200%26h%3D675%26crop%3D1&amp;cfs=1&amp;_nc_hash=AQDKoVwC5jgXQruQ"/>
    <hyperlink ref="AK417" r:id="rId1404" display="https://scontent.xx.fbcdn.net/v/t1.0-0/s130x130/48403315_2210175592383465_6457493044752023552_n.png?_nc_cat=110&amp;_nc_ht=scontent.xx&amp;oh=4c80e3c674cb06eca8141c0ef455088e&amp;oe=5CF4B274"/>
    <hyperlink ref="AK418" r:id="rId1405" display="https://external.xx.fbcdn.net/safe_image.php?d=AQDoUQbjrSCGuAzu&amp;w=130&amp;h=130&amp;url=https%3A%2F%2Fi.guim.co.uk%2Fimg%2Fmedia%2F5456eed8b041786049ae81998bd6db02b9217509%2F0_244_4764_2859%2Fmaster%2F4764.jpg%3Fwidth%3D1200%26height%3D630%26quality%3D85%26auto%3Dformat%26fit%3Dcrop%26overlay-align%3Dbottom%252Cleft%26overlay-width%3D100p%26overlay-base64%3DL2ltZy9zdGF0aWMvb3ZlcmxheXMvdGctZGVmYXVsdC5wbmc%26s%3Dbee73731532777da50f5a1c60be9e876&amp;cfs=1&amp;_nc_hash=AQCCE_ksXwgSyQzS"/>
    <hyperlink ref="AK419" r:id="rId1406" display="https://scontent.xx.fbcdn.net/v/t15.5256-10/s130x130/49633092_2217185691902198_6526956899449962496_n.jpg?_nc_cat=106&amp;_nc_ht=scontent.xx&amp;oh=b30f02295cb9ec6b0c3e6800b8569727&amp;oe=5CF6CBD2"/>
    <hyperlink ref="AK420" r:id="rId1407" display="https://scontent.xx.fbcdn.net/v/t15.5256-10/p130x130/48793045_2229542520637886_3024121769154838528_n.jpg?_nc_cat=106&amp;_nc_ht=scontent.xx&amp;oh=fcc36b9d594dde9dac771a8f78314bdc&amp;oe=5CB3BDA4"/>
    <hyperlink ref="AK421" r:id="rId1408" display="https://scontent.xx.fbcdn.net/v/t15.5256-10/p130x130/48434198_502638816910560_4357328507445968896_n.jpg?_nc_cat=103&amp;_nc_ht=scontent.xx&amp;oh=d5f934a31161bc0d65f3109c75503991&amp;oe=5CB51CAA"/>
    <hyperlink ref="AK422" r:id="rId1409" display="https://scontent.xx.fbcdn.net/v/t1.0-0/s130x130/49793753_10156485930068300_6999492117638676480_n.jpg?_nc_cat=101&amp;_nc_ht=scontent.xx&amp;oh=c5646b06ad7a4a5cec404014b5438019&amp;oe=5CF881F8"/>
    <hyperlink ref="AK423" r:id="rId1410" display="https://external.xx.fbcdn.net/safe_image.php?d=AQB4bStdQSDdwc--&amp;w=130&amp;h=130&amp;url=https%3A%2F%2Fstorage.googleapis.com%2Fplanet4-international-stateless%2F2019%2F01%2Fb5172c98-gp0stsm73_medium_res.jpg&amp;cfs=1&amp;_nc_hash=AQBa0ZCf5yQrUJgX"/>
    <hyperlink ref="AK424" r:id="rId1411" display="https://scontent.xx.fbcdn.net/v/t1.0-0/s130x130/49342295_10156488667443300_238381701519114240_n.png?_nc_cat=110&amp;_nc_ht=scontent.xx&amp;oh=0860eb2fa29211332a59cc9184f19386&amp;oe=5CB61831"/>
    <hyperlink ref="AK425" r:id="rId1412" display="https://external.xx.fbcdn.net/safe_image.php?d=AQCLgiI0gTjSA6Yj&amp;w=130&amp;h=130&amp;url=https%3A%2F%2Fi.guim.co.uk%2Fimg%2Fmedia%2Fc0820aabc9c151087c45912f5b350b3c42ed3251%2F0_223_5859_3515%2Fmaster%2F5859.jpg%3Fwidth%3D1200%26height%3D630%26quality%3D85%26auto%3Dformat%26fit%3Dcrop%26overlay-align%3Dbottom%252Cleft%26overlay-width%3D100p%26overlay-base64%3DL2ltZy9zdGF0aWMvb3ZlcmxheXMvdGctZGVmYXVsdC5wbmc%26s%3Da344a007a35e1e85b6cb4393f65a87e1&amp;cfs=1&amp;_nc_hash=AQBvQU7sZ5JJQnsk"/>
    <hyperlink ref="AK426" r:id="rId1413" display="https://scontent.xx.fbcdn.net/v/t15.5256-10/p130x130/44550067_181286492822328_3084353475685908480_n.jpg?_nc_cat=1&amp;_nc_ht=scontent.xx&amp;oh=e46f32daea3d1831a118d8bd7330ad08&amp;oe=5CB3B154"/>
    <hyperlink ref="AK427" r:id="rId1414" display="https://external.xx.fbcdn.net/safe_image.php?d=AQBidGS4GuqtPDS6&amp;w=130&amp;h=130&amp;url=https%3A%2F%2Fwww.radionz.co.nz%2Fassets%2Fnews%2F181700%2Feight_col_solomon_flooded_road.jpg%3F1546653067&amp;cfs=1&amp;_nc_hash=AQBxCoCIfVE4WIUM"/>
    <hyperlink ref="AK428" r:id="rId1415" display="https://external.xx.fbcdn.net/safe_image.php?d=AQBT-1vsRGurXlHM&amp;w=130&amp;h=130&amp;url=https%3A%2F%2Fimages.fastcompany.net%2Fimage%2Fupload%2Fw_1280%2Cf_auto%2Cq_auto%2Cfl_lossy%2Fwp-cms%2Fuploads%2F2019%2F01%2Fi-6-90287147-10-simple-inexpensive-ways-to-be-a-more-ethical-consumer-in-2019.jpg&amp;cfs=1&amp;_nc_hash=AQBSgXBuYQbRsbGi"/>
    <hyperlink ref="AK429" r:id="rId1416" display="https://scontent.xx.fbcdn.net/v/t15.5256-10/p130x130/47390371_1981795155457639_105606562839527424_n.jpg?_nc_cat=111&amp;_nc_ht=scontent.xx&amp;oh=c5855179fe391d9f45d2ed2924b2c3ba&amp;oe=5CF93570"/>
    <hyperlink ref="AK430" r:id="rId1417" display="https://external.xx.fbcdn.net/safe_image.php?d=AQA2I8KU-ZJSJBv7&amp;w=130&amp;h=130&amp;url=https%3A%2F%2Fimg.buzzfeed.com%2Fthumbnailer-prod-us-east-1%2Fvideo-api%2Fassets%2F175721.jpg&amp;cfs=1&amp;_nc_hash=AQC_qEo9vYRyd9gC"/>
    <hyperlink ref="AK431" r:id="rId1418" display="https://external.xx.fbcdn.net/safe_image.php?d=AQD-wgE0-cbg8vLF&amp;w=130&amp;h=130&amp;url=https%3A%2F%2Fassets.teenvogue.com%2Fphotos%2F5c1e570f7f2f0852e2b9d52b%2F16%3A9%2Fw_1280%2FAL_SOCIAL.jpg&amp;cfs=1&amp;_nc_hash=AQDPps4lTLVYTcdL"/>
    <hyperlink ref="AK432" r:id="rId1419" display="https://external.xx.fbcdn.net/safe_image.php?d=AQBt7l28U8VM6_dn&amp;w=130&amp;h=130&amp;url=https%3A%2F%2Fcms.qz.com%2Fwp-content%2Fuploads%2F2019%2F01%2FIMG_9011_edited-e1546480994780.jpg%3Fquality%3D75%26strip%3Dall%26w%3D1400&amp;cfs=1&amp;sx=85&amp;sy=0&amp;sw=790&amp;sh=790&amp;_nc_hash=AQDA0TfYyQMLQqWX"/>
    <hyperlink ref="AK433" r:id="rId1420" display="https://scontent.xx.fbcdn.net/v/t1.0-0/q82/s130x130/49612702_10156497170083300_9041900898275557376_n.jpg?_nc_cat=103&amp;_nc_ht=scontent.xx&amp;oh=1720ce2855a159495c9e756a2e435265&amp;oe=5CC4C314"/>
    <hyperlink ref="AK434" r:id="rId1421" display="https://scontent.xx.fbcdn.net/v/t15.13418-10/p130x130/47397628_1384001515075052_6128234138806779904_n.jpg?_nc_cat=107&amp;_nc_ht=scontent.xx&amp;oh=9d3f71823392fe1c873573ebc0fe185d&amp;oe=5CC155A7"/>
    <hyperlink ref="AK435" r:id="rId1422" display="https://external.xx.fbcdn.net/safe_image.php?d=AQAvPpevunVX4uO9&amp;w=130&amp;h=130&amp;url=https%3A%2F%2Fi.guim.co.uk%2Fimg%2Fmedia%2Fe579f371c13752463eeca5090f36060b656b374b%2F0_0_5184_3110%2Fmaster%2F5184.jpg%3Fwidth%3D1200%26height%3D630%26quality%3D85%26auto%3Dformat%26fit%3Dcrop%26overlay-align%3Dbottom%252Cleft%26overlay-width%3D100p%26overlay-base64%3DL2ltZy9zdGF0aWMvb3ZlcmxheXMvdGctZGVmYXVsdC5wbmc%26s%3D02c4664986db6cc8d1d679eb5fb1e3e7&amp;cfs=1&amp;_nc_hash=AQAm7t9Df2tHaJoi"/>
    <hyperlink ref="AK436" r:id="rId1423" display="https://scontent.xx.fbcdn.net/v/t1.0-0/p130x130/49661456_10156498528758300_6729023110588137472_n.png?_nc_cat=100&amp;_nc_ht=scontent.xx&amp;oh=496cd64f6ee923a11ed48d1e600ff3f9&amp;oe=5D008FD8"/>
    <hyperlink ref="AK437" r:id="rId1424" display="https://scontent.xx.fbcdn.net/v/t15.5256-10/p130x130/29780637_2549792518579386_9020190560148783104_n.jpg?_nc_cat=100&amp;_nc_ht=scontent.xx&amp;oh=afd8120e3ff8aa931c70e6977a11794b&amp;oe=5CFC50B3"/>
    <hyperlink ref="AK438" r:id="rId1425" display="https://scontent.xx.fbcdn.net/v/t15.5256-10/p130x130/49055089_333806050799013_3968446577734844416_n.jpg?_nc_cat=106&amp;_nc_ht=scontent.xx&amp;oh=770de995ec5ffdd5655382e59f7e71a0&amp;oe=5CF54FAF"/>
    <hyperlink ref="AK439" r:id="rId1426" display="https://scontent.xx.fbcdn.net/v/t15.5256-10/s130x130/49550288_2234663080105826_2880053675395383296_n.jpg?_nc_cat=108&amp;_nc_ht=scontent.xx&amp;oh=e068d01835c3baf543dfebf1638cf905&amp;oe=5CC58724"/>
    <hyperlink ref="AK440" r:id="rId1427" display="https://scontent.xx.fbcdn.net/v/t15.5256-10/p130x130/35681858_10156812328744684_3326685649469177856_n.jpg?_nc_cat=102&amp;_nc_ht=scontent.xx&amp;oh=9f2f4791715f9e64bfcbe8054f281eff&amp;oe=5CB45925"/>
    <hyperlink ref="AK441" r:id="rId1428" display="https://scontent.xx.fbcdn.net/v/t1.0-0/p130x130/50223052_10156500689363300_994076674649751552_n.jpg?_nc_cat=105&amp;_nc_ht=scontent.xx&amp;oh=e6294e2a7f4e46d221d181247a7d08a5&amp;oe=5CB938BD"/>
    <hyperlink ref="AK442" r:id="rId1429" display="https://scontent.xx.fbcdn.net/v/t15.5256-10/p130x130/49043135_587178761747045_4728118265379815424_n.jpg?_nc_cat=101&amp;_nc_ht=scontent.xx&amp;oh=8ec120dc20d2703d1d1334fdd32426d4&amp;oe=5CFF221F"/>
    <hyperlink ref="AK443" r:id="rId1430" display="https://scontent.xx.fbcdn.net/v/t15.5256-10/p130x130/49341913_581621668947180_2591494356288405504_n.jpg?_nc_cat=1&amp;_nc_ht=scontent.xx&amp;oh=8b083dd949186d3e510c0d79596c64c1&amp;oe=5CB88221"/>
    <hyperlink ref="AK444" r:id="rId1431" display="https://external.xx.fbcdn.net/safe_image.php?d=AQByaP_wA-uVbba0&amp;w=130&amp;h=130&amp;url=https%3A%2F%2Fs2.reutersmedia.net%2Fresources%2Fr%2F%3Fm%3D02%26d%3D20190110%26t%3D2%26i%3D1344301882%26w%3D1200%26r%3DLYNXNPEF091RI&amp;cfs=1&amp;_nc_hash=AQBi8IyBElOWdRsQ"/>
    <hyperlink ref="AK446" r:id="rId1432" display="https://scontent.xx.fbcdn.net/v/t15.5256-10/p130x130/38960985_488987438282789_4039718240002244608_n.jpg?_nc_cat=1&amp;_nc_ht=scontent.xx&amp;oh=a5599757667edcb21eb823e2215b87ef&amp;oe=5CB751E4"/>
    <hyperlink ref="AK447" r:id="rId1433" display="https://scontent.xx.fbcdn.net/v/t15.5256-10/p130x130/49411019_527788667722896_7790430114931539968_n.jpg?_nc_cat=111&amp;_nc_ht=scontent.xx&amp;oh=c84625efa8a091f7b2475bd7968b56b2&amp;oe=5CF95790"/>
    <hyperlink ref="AK448" r:id="rId1434" display="https://external.xx.fbcdn.net/safe_image.php?w=130&amp;h=130&amp;url=https%3A%2F%2Finhabitat.com%2Fwp-content%2Fblogs.dir%2F1%2Ffiles%2F2019%2F01%2Fsustainable-living-706x369.jpg&amp;cfs=1&amp;_nc_hash=AQAJzkfJyqHc_EgG"/>
    <hyperlink ref="AK449" r:id="rId1435" display="https://external.xx.fbcdn.net/safe_image.php?d=AQDAjNd4n3XTKy03&amp;w=130&amp;h=130&amp;url=https%3A%2F%2Fi.guim.co.uk%2Fimg%2Fmedia%2F43ef740529dc2212b236e2543611911fb3442c32%2F0_6_3000_1800%2Fmaster%2F3000.jpg%3Fwidth%3D1200%26height%3D630%26quality%3D85%26auto%3Dformat%26fit%3Dcrop%26overlay-align%3Dbottom%252Cleft%26overlay-width%3D100p%26overlay-base64%3DL2ltZy9zdGF0aWMvb3ZlcmxheXMvdGctZGVmYXVsdC5wbmc%26s%3Db09609de5be97b03a1284f0e8100eb9b&amp;cfs=1&amp;sx=570&amp;sy=0&amp;sw=630&amp;sh=630&amp;_nc_hash=AQDLnCLJUmMdXt1Z"/>
    <hyperlink ref="AK450" r:id="rId1436" display="https://scontent.xx.fbcdn.net/v/t1.0-0/s130x130/49785996_10156507516688300_1414722095127986176_n.jpg?_nc_cat=107&amp;_nc_ht=scontent.xx&amp;oh=97d4f2e3eb0bf655d14f20d410c36b70&amp;oe=5CB9D541"/>
    <hyperlink ref="AK451" r:id="rId1437" display="https://scontent.xx.fbcdn.net/v/t1.0-0/s130x130/49564189_10156504402003300_3212459826000953344_n.jpg?_nc_cat=106&amp;_nc_ht=scontent.xx&amp;oh=417d28e27ff7591f00f956a104805faa&amp;oe=5CF10F75"/>
    <hyperlink ref="AK452" r:id="rId1438" display="https://scontent.xx.fbcdn.net/v/t1.0-0/p130x130/50103889_10156509913718300_8272629920069320704_n.jpg?_nc_cat=108&amp;_nc_ht=scontent.xx&amp;oh=e72692f007615831d52a5f870ee7e4f8&amp;oe=5CFE2DA4"/>
    <hyperlink ref="AK453" r:id="rId1439" display="https://external.xx.fbcdn.net/safe_image.php?d=AQAdF6sXRwe1BlmO&amp;w=130&amp;h=130&amp;url=https%3A%2F%2Fi.guim.co.uk%2Fimg%2Fmedia%2F8807b9886d9875fda83e17f442f28558ed0de741%2F0_4_5100_3060%2Fmaster%2F5100.jpg%3Fwidth%3D1200%26height%3D630%26quality%3D85%26auto%3Dformat%26fit%3Dcrop%26overlay-align%3Dbottom%252Cleft%26overlay-width%3D100p%26overlay-base64%3DL2ltZy9zdGF0aWMvb3ZlcmxheXMvdGctZGVmYXVsdC5wbmc%26s%3D6c71f94609fd8e3788d6d1b3a792027a&amp;cfs=1&amp;_nc_hash=AQAVgJFrWoVdjhaD"/>
    <hyperlink ref="AK454" r:id="rId1440" display="https://scontent.xx.fbcdn.net/v/t15.5256-10/p130x130/49349075_283798052488959_8646221946595311616_n.jpg?_nc_cat=1&amp;_nc_ht=scontent.xx&amp;oh=4bd36ebe1c10be129e38ba95caad403a&amp;oe=5CBC04D7"/>
    <hyperlink ref="AK455" r:id="rId1441" display="https://external.xx.fbcdn.net/safe_image.php?d=AQBCXvV2cOz-OqEX&amp;w=130&amp;h=130&amp;url=https%3A%2F%2Fimg.huffingtonpost.com%2Fasset%2F5c3a056a25000051007daf10.jpeg%3Fcache%3Dm8wmcztkpe%26ops%3D1910_1000&amp;cfs=1&amp;_nc_hash=AQAOBJxV13ctA7Rb"/>
    <hyperlink ref="AK456" r:id="rId1442" display="https://scontent.xx.fbcdn.net/v/t15.5256-10/s130x130/49245587_343428862915456_8641024941677871104_n.jpg?_nc_cat=104&amp;_nc_ht=scontent.xx&amp;oh=e82323a8b600be8e4f4a76e0b796278e&amp;oe=5CB81812"/>
    <hyperlink ref="AK457" r:id="rId1443" display="https://external.xx.fbcdn.net/safe_image.php?d=AQD9XERs_WeWfFuU&amp;w=130&amp;h=130&amp;url=https%3A%2F%2Fstatic.scientificamerican.com%2Fsciam%2Fcache%2Ffile%2F71D545C4-F553-458E-B022C5C2A87938F2.jpg&amp;cfs=1&amp;sx=48&amp;sy=0&amp;sw=496&amp;sh=496&amp;_nc_hash=AQB8I-YbTFOItTss"/>
    <hyperlink ref="AK459" r:id="rId1444" display="https://external.xx.fbcdn.net/safe_image.php?d=AQCrGryEDNHki3iI&amp;w=130&amp;h=130&amp;url=https%3A%2F%2Fwww.washingtonpost.com%2Fresizer%2FqEMbrA5XtjB9i8dVsmtpYs_Lz6A%3D%2F1484x0%2Farc-anglerfish-washpost-prod-washpost.s3.amazonaws.com%2Fpublic%2FTCLAVRAI74I6TCKCB32EFZMQSQ.jpg&amp;cfs=1&amp;_nc_hash=AQBE4gC8Ali065fA"/>
    <hyperlink ref="AK460" r:id="rId1445" display="https://scontent.xx.fbcdn.net/v/t1.0-0/p130x130/49938219_10157247909014684_544511362466840576_n.png?_nc_cat=106&amp;_nc_ht=scontent.xx&amp;oh=94b8526d6e41b24f0c35404a56dc626f&amp;oe=5CB69ADA"/>
    <hyperlink ref="AK461" r:id="rId1446" display="https://external.xx.fbcdn.net/safe_image.php?d=AQA468UZW3I_JEyf&amp;w=130&amp;h=130&amp;url=https%3A%2F%2Fmedia.npr.org%2Fassets%2Fimg%2F2019%2F01%2F09%2Fnpr_plastics_d5_20180928_0035-2_wide-84cdf8b04766b9b94f20298fe574c477c90de4e2.jpg%3Fs%3D1400&amp;cfs=1&amp;_nc_hash=AQAQfTh5ud0cdfIg"/>
    <hyperlink ref="AK462" r:id="rId1447" display="https://scontent.xx.fbcdn.net/v/t15.5256-10/p130x130/49347845_357704661717596_5625942682816741376_n.jpg?_nc_cat=1&amp;_nc_ht=scontent.xx&amp;oh=54b709a5ff33aef6c386ab59fab44e4c&amp;oe=5CF55432"/>
    <hyperlink ref="AK463" r:id="rId1448" display="https://scontent.xx.fbcdn.net/v/t15.5256-10/s130x130/38972787_875132129277199_1440760171151228928_n.jpg?_nc_cat=102&amp;_nc_ht=scontent.xx&amp;oh=6f9fe70722f01fccbc9b0df518be2bfd&amp;oe=5CC47713"/>
    <hyperlink ref="AK464" r:id="rId1449" display="https://external.xx.fbcdn.net/safe_image.php?d=AQD0u8LgHC3nkt33&amp;w=130&amp;h=130&amp;url=https%3A%2F%2Fi.guim.co.uk%2Fimg%2Fmedia%2F14db1b0c19359da5f1603dc27ce2fff27ff51878%2F0_161_2421_1453%2Fmaster%2F2421.jpg%3Fwidth%3D1200%26height%3D630%26quality%3D85%26auto%3Dformat%26fit%3Dcrop%26overlay-align%3Dbottom%252Cleft%26overlay-width%3D100p%26overlay-base64%3DL2ltZy9zdGF0aWMvb3ZlcmxheXMvdGctZGVmYXVsdC5wbmc%26s%3Dcc325b431e7044871343893138592dc3&amp;cfs=1&amp;sx=87&amp;sy=0&amp;sw=630&amp;sh=630&amp;_nc_hash=AQA0V56KJK-hbgji"/>
    <hyperlink ref="AK465" r:id="rId1450" display="https://scontent.xx.fbcdn.net/v/t1.0-0/s130x130/50177571_10156516140373300_2268788256176865280_n.jpg?_nc_cat=111&amp;_nc_ht=scontent.xx&amp;oh=a9c31514ed366fdbd56d0664954e98e6&amp;oe=5CBD3E0F"/>
    <hyperlink ref="AK466" r:id="rId1451" display="https://scontent.xx.fbcdn.net/v/t15.5256-10/s130x130/49667377_2069295036446780_5671469160060682240_n.jpg?_nc_cat=105&amp;_nc_ht=scontent.xx&amp;oh=47d46bd2b32812616bf9683a69e135b2&amp;oe=5CBD151D"/>
    <hyperlink ref="AK467" r:id="rId1452" display="https://scontent.xx.fbcdn.net/v/t1.0-0/s130x130/50340736_10156516421863300_9203090728836661248_n.png?_nc_cat=102&amp;_nc_ht=scontent.xx&amp;oh=964d3d3debf433a08421b727ae6c9bfe&amp;oe=5CBEC579"/>
    <hyperlink ref="AK468" r:id="rId1453" display="https://scontent.xx.fbcdn.net/v/t1.0-0/p130x130/50316991_10156517363333300_7252571021151043584_n.jpg?_nc_cat=109&amp;_nc_ht=scontent.xx&amp;oh=20e12f6ab7dd7fe79165a5728ddf4112&amp;oe=5CFB31CD"/>
    <hyperlink ref="AK469" r:id="rId1454" display="https://scontent.xx.fbcdn.net/v/t1.0-0/p130x130/50045971_10156518238408300_1952596401682644992_n.jpg?_nc_cat=109&amp;_nc_ht=scontent.xx&amp;oh=cec17b9fe6d109dea4d5994fada990a6&amp;oe=5CC2CA7F"/>
    <hyperlink ref="AK470" r:id="rId1455" display="https://scontent.xx.fbcdn.net/v/t39.2147-6/c32.0.130.130a/p130x130/50804072_285988168780991_359983079051231232_n.jpg?_nc_cat=103&amp;_nc_ht=scontent.xx&amp;oh=b9dd161d9be33ed00c6692123107fb33&amp;oe=5CFBC3A3"/>
    <hyperlink ref="AK471" r:id="rId1456" display="https://scontent.xx.fbcdn.net/v/t15.5256-10/s130x130/49702804_1971808049562943_8384036698803142656_n.jpg?_nc_cat=111&amp;_nc_ht=scontent.xx&amp;oh=06fb45735b33745fc5376f3569d3aa3a&amp;oe=5CB7E962"/>
    <hyperlink ref="AK472" r:id="rId1457" display="https://scontent.xx.fbcdn.net/v/t15.5256-10/s130x130/49144970_1170060973162012_1575098939919564800_n.jpg?_nc_cat=111&amp;_nc_ht=scontent.xx&amp;oh=6fa06def9326be70bd06f3a4d29a3a7e&amp;oe=5CC26B4D"/>
    <hyperlink ref="AK473" r:id="rId1458" display="https://scontent.xx.fbcdn.net/v/t15.5256-10/p130x130/49807024_2211343962462023_969620542455808000_n.jpg?_nc_cat=101&amp;_nc_ht=scontent.xx&amp;oh=d6e263b5ab3a62d8b0f55836d3a0a384&amp;oe=5CC4EFBF"/>
    <hyperlink ref="AK474" r:id="rId1459" display="https://external.xx.fbcdn.net/safe_image.php?d=AQA07RWLx_bpYnj5&amp;w=130&amp;h=130&amp;url=https%3A%2F%2Fi.guim.co.uk%2Fimg%2Fmedia%2Fb87eee384507d49a79a828fffc80b7eed7501313%2F0_495_7360_4417%2Fmaster%2F7360.jpg%3Fwidth%3D1200%26height%3D630%26quality%3D85%26auto%3Dformat%26fit%3Dcrop%26overlay-align%3Dbottom%252Cleft%26overlay-width%3D100p%26overlay-base64%3DL2ltZy9zdGF0aWMvb3ZlcmxheXMvdGctZGVmYXVsdC5wbmc%26s%3Dd2c84ebc6b53755652f945231beb70c5&amp;cfs=1&amp;_nc_hash=AQB86x8gff4qk_K3"/>
    <hyperlink ref="AK475" r:id="rId1460" display="https://external.xx.fbcdn.net/safe_image.php?d=AQDjY4oSbBH9XLso&amp;w=130&amp;h=130&amp;url=https%3A%2F%2Fwww.commondreams.org%2Fsites%2Fdefault%2Ffiles%2Fheadline%2Fthumbs%2Fscreen_shot_2019-01-17_at_9.35.07_am.jpg&amp;cfs=1&amp;_nc_hash=AQBJF5yWh0prOm2a"/>
    <hyperlink ref="AK476" r:id="rId1461" display="https://scontent.xx.fbcdn.net/v/t1.0-0/p130x130/50767725_10157254439459684_8845607329341636608_n.jpg?_nc_cat=110&amp;_nc_ht=scontent.xx&amp;oh=e7268fb1262a530d5384db094937e12a&amp;oe=5CB76920"/>
    <hyperlink ref="AK477" r:id="rId1462" display="https://scontent.xx.fbcdn.net/v/t15.5256-10/s130x130/49144970_1170060973162012_1575098939919564800_n.jpg?_nc_cat=111&amp;_nc_ht=scontent.xx&amp;oh=6fa06def9326be70bd06f3a4d29a3a7e&amp;oe=5CC26B4D"/>
    <hyperlink ref="AK478" r:id="rId1463" display="https://external.xx.fbcdn.net/safe_image.php?d=AQD2DKjYBfD7zXng&amp;w=130&amp;h=130&amp;url=https%3A%2F%2Fthumbor.forbes.com%2Fthumbor%2F600x315%2Fhttps%253A%252F%252Fblogs-images.forbes.com%252Fthumbnails%252Fblog_6117%252Fpt_6117_445_o.jpg%253Ft%253D1547971202&amp;cfs=1&amp;_nc_hash=AQApyYU_LY-ktI4J"/>
    <hyperlink ref="AK479" r:id="rId1464" display="https://external.xx.fbcdn.net/safe_image.php?d=AQAWTIba_Dho-Rs1&amp;w=130&amp;h=130&amp;url=https%3A%2F%2Fi.guim.co.uk%2Fimg%2Fmedia%2F1521a4fc673f399ec6eb50f4d8f7bc606f7942b2%2F0_0_6000_3600%2Fmaster%2F6000.jpg%3Fwidth%3D1200%26height%3D630%26quality%3D85%26auto%3Dformat%26fit%3Dcrop%26overlay-align%3Dbottom%252Cleft%26overlay-width%3D100p%26overlay-base64%3DL2ltZy9zdGF0aWMvb3ZlcmxheXMvdGctZGVmYXVsdC5wbmc%26s%3Dad43dbc4cd913dc1451a99e3dd3203b0&amp;cfs=1&amp;_nc_hash=AQBfFjdznfiY1eGq"/>
    <hyperlink ref="AK480" r:id="rId1465" display="https://external.xx.fbcdn.net/safe_image.php?d=AQAa6HiIG1sXf-I8&amp;w=130&amp;h=130&amp;url=https%3A%2F%2Fi.guim.co.uk%2Fimg%2Fmedia%2F1a90e2d761c90b8bdb7b1a9cbc521e7d2d407eba%2F0_0_2200_1320%2Fmaster%2F2200.jpg%3Fwidth%3D1200%26height%3D630%26quality%3D85%26auto%3Dformat%26fit%3Dcrop%26overlay-align%3Dbottom%252Cleft%26overlay-width%3D100p%26overlay-base64%3DL2ltZy9zdGF0aWMvb3ZlcmxheXMvdGctZGVmYXVsdC5wbmc%26s%3De719c75cad12b5f27d8f2e19cb72edb2&amp;cfs=1&amp;_nc_hash=AQCHNJOm2zZ9ycDj"/>
    <hyperlink ref="AK481" r:id="rId1466" display="https://scontent.xx.fbcdn.net/v/t15.13418-10/p130x130/49682882_251026775796895_8450040545027293184_n.jpg?_nc_cat=107&amp;_nc_ht=scontent.xx&amp;oh=b2a6efe98c3332c9383c16f0ee133b90&amp;oe=5D00BE38"/>
    <hyperlink ref="AK482" r:id="rId1467" display="https://scontent.xx.fbcdn.net/v/t15.5256-10/p130x130/49732916_2375232969364500_6988144470445260800_n.jpg?_nc_cat=106&amp;_nc_ht=scontent.xx&amp;oh=8a75ae9d70c9b8602e5147b645102820&amp;oe=5CC930EC"/>
    <hyperlink ref="AK483" r:id="rId1468" display="https://scontent.xx.fbcdn.net/v/t15.5256-10/s130x130/49276540_352644628906732_7406744558777663488_n.jpg?_nc_cat=105&amp;_nc_ht=scontent.xx&amp;oh=76ada55aef78e54842cf74b16d264ca9&amp;oe=5CBA4E00"/>
    <hyperlink ref="AK484" r:id="rId1469" display="https://scontent.xx.fbcdn.net/v/t15.5256-10/p130x130/49761821_293377391322437_1201380211858341888_n.jpg?_nc_cat=1&amp;_nc_ht=scontent.xx&amp;oh=a9b683c047f453952742ea7c84523b2f&amp;oe=5CBCED1E"/>
    <hyperlink ref="AK485" r:id="rId1470" display="https://scontent.xx.fbcdn.net/v/t15.5256-10/s130x130/38970982_470144706837630_8580205627786133504_n.jpg?_nc_cat=106&amp;_nc_ht=scontent.xx&amp;oh=7edb809970a53bb70635bc914d4931d4&amp;oe=5CC2B773"/>
    <hyperlink ref="AK486" r:id="rId1471" display="https://scontent.xx.fbcdn.net/v/t15.5256-10/s130x130/49397834_342055923053593_1669418427489452032_n.jpg?_nc_cat=1&amp;_nc_ht=scontent.xx&amp;oh=05f8e39c055ef09694e64070462d30c8&amp;oe=5CB31B9B"/>
    <hyperlink ref="AK487" r:id="rId1472" display="https://scontent.xx.fbcdn.net/v/t15.5256-10/p130x130/49539773_380071169468161_338969491994050560_n.jpg?_nc_cat=109&amp;_nc_ht=scontent.xx&amp;oh=36c412c91ab6dea6cc9965a63ded5b75&amp;oe=5CBF1273"/>
    <hyperlink ref="AK488" r:id="rId1473" display="https://scontent.xx.fbcdn.net/v/t1.0-0/p130x130/50551805_698682343860397_281477098424500224_n.jpg?_nc_cat=102&amp;_nc_ht=scontent.xx&amp;oh=7be8c8cac423f187bde33bb77dd66b2a&amp;oe=5CF5B26F"/>
    <hyperlink ref="AK490" r:id="rId1474" display="https://scontent.xx.fbcdn.net/v/t1.0-0/s130x130/50416179_10156529873143300_9037637718032515072_n.jpg?_nc_cat=111&amp;_nc_ht=scontent.xx&amp;oh=6803fc0420df4b83ccba5abeb2696a6a&amp;oe=5CF6D530"/>
    <hyperlink ref="AK491" r:id="rId1475" display="https://scontent.xx.fbcdn.net/v/t15.5256-10/s130x130/43837927_2105716579468137_5890831088535732224_n.jpg?_nc_cat=100&amp;_nc_ht=scontent.xx&amp;oh=aacb6e135fd77e4f9034efc1969da48f&amp;oe=5CBB6E39"/>
    <hyperlink ref="AK492" r:id="rId1476" display="https://external.xx.fbcdn.net/safe_image.php?d=AQAyJqt8eNZibPGT&amp;w=130&amp;h=130&amp;url=https%3A%2F%2Fi.guim.co.uk%2Fimg%2Fmedia%2Ffe0c20448ea74f3ec79fe0dc9ed591c562ae89b8%2F0_0_2438_1462%2Fmaster%2F2438.jpg%3Fwidth%3D1200%26height%3D630%26quality%3D85%26auto%3Dformat%26fit%3Dcrop%26overlay-align%3Dbottom%252Cleft%26overlay-width%3D100p%26overlay-base64%3DL2ltZy9zdGF0aWMvb3ZlcmxheXMvdGctZGVmYXVsdC5wbmc%26s%3D2428f149dcbc3834c9c435f25af227d9&amp;cfs=1&amp;_nc_hash=AQCVbm2DJepV4W8Y"/>
    <hyperlink ref="AK493" r:id="rId1477" display="https://scontent.xx.fbcdn.net/v/t15.5256-10/p130x130/50248451_2216536135269593_4063161872310861824_n.jpg?_nc_cat=110&amp;_nc_ht=scontent.xx&amp;oh=3512a9b868799e0a87875710361cfbb8&amp;oe=5CF9D659"/>
    <hyperlink ref="AK494" r:id="rId1478" display="https://scontent.xx.fbcdn.net/v/t15.5256-10/p130x130/50832844_228098851427245_5032263449573326848_n.jpg?_nc_cat=104&amp;_nc_ht=scontent.xx&amp;oh=58ffce3d9edec32293981d97386fe677&amp;oe=5CF6CEF9"/>
    <hyperlink ref="AK495" r:id="rId1479" display="https://external.xx.fbcdn.net/safe_image.php?d=AQA9pQwp841yPP-G&amp;w=130&amp;h=130&amp;url=https%3A%2F%2Fi.guim.co.uk%2Fimg%2Fmedia%2F307f2f3133244dc8c41fa1d0c2076c49f9f20722%2F0_313_4694_2816%2Fmaster%2F4694.jpg%3Fwidth%3D1200%26height%3D630%26quality%3D85%26auto%3Dformat%26fit%3Dcrop%26overlay-align%3Dbottom%252Cleft%26overlay-width%3D100p%26overlay-base64%3DL2ltZy9zdGF0aWMvb3ZlcmxheXMvdGctZGVmYXVsdC5wbmc%26s%3D936374d5a1210d56d6ceeb89859eeb7c&amp;cfs=1&amp;sx=247&amp;sy=0&amp;sw=630&amp;sh=630&amp;_nc_hash=AQANUqx_H8D_yD7E"/>
    <hyperlink ref="AK496" r:id="rId1480" display="https://scontent.xx.fbcdn.net/v/t15.5256-10/p130x130/49903783_2950884144929098_5202094135858692096_n.jpg?_nc_cat=1&amp;_nc_ht=scontent.xx&amp;oh=70dcf56873be1eacba72fd42dd7014ad&amp;oe=5CC4EC70"/>
    <hyperlink ref="AK497" r:id="rId1481" display="https://external.xx.fbcdn.net/safe_image.php?d=AQBf2FceL3JXPfgh&amp;w=130&amp;h=130&amp;url=https%3A%2F%2Fwww.abc.net.au%2Fnews%2Fimage%2F10748020-16x9-700x394.jpg&amp;cfs=1&amp;_nc_hash=AQBlvglBCV9kO8_h"/>
    <hyperlink ref="AK498" r:id="rId1482" display="https://external.xx.fbcdn.net/safe_image.php?d=AQDKGzAx1HrDji1I&amp;w=130&amp;h=130&amp;url=https%3A%2F%2Fcdn.cnn.com%2Fcnnnext%2Fdam%2Fassets%2F181016070537-03-wildlife-poy-2018-super-tease.jpg&amp;cfs=1&amp;_nc_hash=AQAa9zo6A-OFiLxy"/>
    <hyperlink ref="AK499" r:id="rId1483" display="https://scontent.xx.fbcdn.net/v/t15.5256-10/p130x130/43892082_199729244254217_5497802324950646784_n.jpg?_nc_cat=1&amp;_nc_ht=scontent.xx&amp;oh=9fda2d6124a1dc143ba301cdd36c1209&amp;oe=5CF86919"/>
    <hyperlink ref="AK500" r:id="rId1484" display="https://scontent.xx.fbcdn.net/v/t1.0-0/q89/s130x130/50627128_10156102023582543_6920596635017805824_n.jpg?_nc_cat=1&amp;_nc_ht=scontent.xx&amp;oh=e34c125c40132fb259a030d44cf66a03&amp;oe=5CFC1222"/>
    <hyperlink ref="AK501" r:id="rId1485" display="https://scontent.xx.fbcdn.net/v/t15.5256-10/s130x130/16231738_10155103547394684_5580874938144784384_n.jpg?_nc_cat=106&amp;_nc_ht=scontent.xx&amp;oh=a6f6f64880b4c0bc400762da5c235ede&amp;oe=5CC4E873"/>
    <hyperlink ref="AK502" r:id="rId1486" display="https://scontent.xx.fbcdn.net/v/t15.5256-10/p130x130/48620494_380126629202915_6728923523181445120_n.jpg?_nc_cat=1&amp;_nc_ht=scontent.xx&amp;oh=dfdf0eb0aefe3063324627980c4513cc&amp;oe=5CFD480B"/>
    <hyperlink ref="AL3" r:id="rId1487" display="https://www.facebook.com/7297163299_10156011958743300"/>
    <hyperlink ref="AL4" r:id="rId1488" display="https://www.facebook.com/7297163299_10155406896346479"/>
    <hyperlink ref="AL5" r:id="rId1489" display="https://www.facebook.com/7297163299_10156019499528300"/>
    <hyperlink ref="AL6" r:id="rId1490" display="https://www.facebook.com/7297163299_10156020278798300"/>
    <hyperlink ref="AL7" r:id="rId1491" display="https://www.facebook.com/7297163299_10155414842041479"/>
    <hyperlink ref="AL8" r:id="rId1492" display="https://www.facebook.com/7297163299_10156022565683300"/>
    <hyperlink ref="AL9" r:id="rId1493" display="https://www.facebook.com/7297163299_10156023153328300"/>
    <hyperlink ref="AL10" r:id="rId1494" display="https://www.facebook.com/7297163299_10156025845423300"/>
    <hyperlink ref="AL11" r:id="rId1495" display="https://www.facebook.com/7297163299_10156027817133300"/>
    <hyperlink ref="AL12" r:id="rId1496" display="https://www.facebook.com/7297163299_10156029211493300"/>
    <hyperlink ref="AL13" r:id="rId1497" display="https://www.facebook.com/7297163299_10156030491128300"/>
    <hyperlink ref="AL14" r:id="rId1498" display="https://www.facebook.com/7297163299_10156030494478300"/>
    <hyperlink ref="AL15" r:id="rId1499" display="https://www.facebook.com/7297163299_10156030453288300"/>
    <hyperlink ref="AL16" r:id="rId1500" display="https://www.facebook.com/7297163299_10155422449706479"/>
    <hyperlink ref="AL17" r:id="rId1501" display="https://www.facebook.com/7297163299_10156036494868300"/>
    <hyperlink ref="AL18" r:id="rId1502" display="https://www.facebook.com/7297163299_10156036955098300"/>
    <hyperlink ref="AL19" r:id="rId1503" display="https://www.facebook.com/7297163299_10156038042433300"/>
    <hyperlink ref="AL20" r:id="rId1504" display="https://www.facebook.com/7297163299_10156039190918300"/>
    <hyperlink ref="AL21" r:id="rId1505" display="https://www.facebook.com/7297163299_10156039704243300"/>
    <hyperlink ref="AL22" r:id="rId1506" display="https://www.facebook.com/7297163299_10156040131738300"/>
    <hyperlink ref="AL23" r:id="rId1507" display="https://www.facebook.com/7297163299_10156040744973300"/>
    <hyperlink ref="AL24" r:id="rId1508" display="https://www.facebook.com/7297163299_10156040844283300"/>
    <hyperlink ref="AL25" r:id="rId1509" display="https://www.facebook.com/7297163299_10156042391558300"/>
    <hyperlink ref="AL26" r:id="rId1510" display="https://www.facebook.com/7297163299_10156042567098300"/>
    <hyperlink ref="AL27" r:id="rId1511" display="https://www.facebook.com/7297163299_10156043184873300"/>
    <hyperlink ref="AL28" r:id="rId1512" display="https://www.facebook.com/7297163299_10156043476123300"/>
    <hyperlink ref="AL29" r:id="rId1513" display="https://www.facebook.com/7297163299_10156045331228300"/>
    <hyperlink ref="AL30" r:id="rId1514" display="https://www.facebook.com/7297163299_10155438087441479"/>
    <hyperlink ref="AL31" r:id="rId1515" display="https://www.facebook.com/7297163299_1982341258467632"/>
    <hyperlink ref="AL32" r:id="rId1516" display="https://www.facebook.com/7297163299_10156736299684684"/>
    <hyperlink ref="AL33" r:id="rId1517" display="https://www.facebook.com/7297163299_10156055521698300"/>
    <hyperlink ref="AL34" r:id="rId1518" display="https://www.facebook.com/7297163299_10156056312903300"/>
    <hyperlink ref="AL35" r:id="rId1519" display="https://www.facebook.com/7297163299_10156234174109961"/>
    <hyperlink ref="AL36" r:id="rId1520" display="https://www.facebook.com/7297163299_10156059666333300"/>
    <hyperlink ref="AL37" r:id="rId1521" display="https://www.facebook.com/7297163299_10156060055828300"/>
    <hyperlink ref="AL38" r:id="rId1522" display="https://www.facebook.com/7297163299_10156060257928300"/>
    <hyperlink ref="AL39" r:id="rId1523" display="https://www.facebook.com/7297163299_10156056338873300"/>
    <hyperlink ref="AL40" r:id="rId1524" display="https://www.facebook.com/7297163299_10156746349649684"/>
    <hyperlink ref="AL41" r:id="rId1525" display="https://www.facebook.com/7297163299_10156063454678300"/>
    <hyperlink ref="AL42" r:id="rId1526" display="https://www.facebook.com/7297163299_10156071194193300"/>
    <hyperlink ref="AL43" r:id="rId1527" display="https://www.facebook.com/7297163299_10156753873534684"/>
    <hyperlink ref="AL44" r:id="rId1528" display="https://www.facebook.com/7297163299_10156075784878300"/>
    <hyperlink ref="AL45" r:id="rId1529" display="https://www.facebook.com/7297163299_10156952891677971"/>
    <hyperlink ref="AL46" r:id="rId1530" display="https://www.facebook.com/7297163299_10156080512928300"/>
    <hyperlink ref="AL47" r:id="rId1531" display="https://www.facebook.com/7297163299_10156084893308300"/>
    <hyperlink ref="AL48" r:id="rId1532" display="https://www.facebook.com/7297163299_10156087506243300"/>
    <hyperlink ref="AL49" r:id="rId1533" display="https://www.facebook.com/7297163299_10156773598639684"/>
    <hyperlink ref="AL50" r:id="rId1534" display="https://www.facebook.com/7297163299_10156094505413300"/>
    <hyperlink ref="AL51" r:id="rId1535" display="https://www.facebook.com/7297163299_10156097290238300"/>
    <hyperlink ref="AL52" r:id="rId1536" display="https://www.facebook.com/7297163299_10156104714563300"/>
    <hyperlink ref="AL53" r:id="rId1537" display="https://www.facebook.com/7297163299_10156110563158300"/>
    <hyperlink ref="AL54" r:id="rId1538" display="https://www.facebook.com/7297163299_10156121607808300"/>
    <hyperlink ref="AL55" r:id="rId1539" display="https://www.facebook.com/7297163299_10156122067213300"/>
    <hyperlink ref="AL56" r:id="rId1540" display="https://www.facebook.com/7297163299_10156127564068300"/>
    <hyperlink ref="AL57" r:id="rId1541" display="https://www.facebook.com/7297163299_10156128653598300"/>
    <hyperlink ref="AL58" r:id="rId1542" display="https://www.facebook.com/7297163299_10155510960356479"/>
    <hyperlink ref="AL59" r:id="rId1543" display="https://www.facebook.com/7297163299_10156138777218300"/>
    <hyperlink ref="AL60" r:id="rId1544" display="https://www.facebook.com/7297163299_10156140706898300"/>
    <hyperlink ref="AL61" r:id="rId1545" display="https://www.facebook.com/7297163299_10153324941803300"/>
    <hyperlink ref="AL62" r:id="rId1546" display="https://www.facebook.com/7297163299_10156142361363300"/>
    <hyperlink ref="AL63" r:id="rId1547" display="https://www.facebook.com/7297163299_10156143391438300"/>
    <hyperlink ref="AL64" r:id="rId1548" display="https://www.facebook.com/7297163299_10156145906543300"/>
    <hyperlink ref="AL65" r:id="rId1549" display="https://www.facebook.com/7297163299_10156147321278300"/>
    <hyperlink ref="AL66" r:id="rId1550" display="https://www.facebook.com/7297163299_10156145650353300"/>
    <hyperlink ref="AL67" r:id="rId1551" display="https://www.facebook.com/7297163299_10156147893743300"/>
    <hyperlink ref="AL68" r:id="rId1552" display="https://www.facebook.com/7297163299_2138615783127995"/>
    <hyperlink ref="AL69" r:id="rId1553" display="https://www.facebook.com/7297163299_10154916755399229"/>
    <hyperlink ref="AL70" r:id="rId1554" display="https://www.facebook.com/7297163299_10156157140078300"/>
    <hyperlink ref="AL71" r:id="rId1555" display="https://www.facebook.com/7297163299_2168306216759351"/>
    <hyperlink ref="AL72" r:id="rId1556" display="https://www.facebook.com/7297163299_1801350959971819"/>
    <hyperlink ref="AL73" r:id="rId1557" display="https://www.facebook.com/7297163299_10156851739884684"/>
    <hyperlink ref="AL74" r:id="rId1558" display="https://www.facebook.com/7297163299_10156164381278300"/>
    <hyperlink ref="AL75" r:id="rId1559" display="https://www.facebook.com/7297163299_10154924081004229"/>
    <hyperlink ref="AL76" r:id="rId1560" display="https://www.facebook.com/7297163299_10156165423183300"/>
    <hyperlink ref="AL77" r:id="rId1561" display="https://www.facebook.com/7297163299_10156604762594116"/>
    <hyperlink ref="AL78" r:id="rId1562" display="https://www.facebook.com/7297163299_1355000034637295"/>
    <hyperlink ref="AL79" r:id="rId1563" display="https://www.facebook.com/7297163299_10156180133448300"/>
    <hyperlink ref="AL80" r:id="rId1564" display="https://www.facebook.com/7297163299_933669056833761"/>
    <hyperlink ref="AL81" r:id="rId1565" display="https://www.facebook.com/7297163299_527454234368304"/>
    <hyperlink ref="AL82" r:id="rId1566" display="https://www.facebook.com/7297163299_289671825157047"/>
    <hyperlink ref="AL83" r:id="rId1567" display="https://www.facebook.com/7297163299_2003046259748162"/>
    <hyperlink ref="AL84" r:id="rId1568" display="https://www.facebook.com/7297163299_234278570584840"/>
    <hyperlink ref="AL85" r:id="rId1569" display="https://www.facebook.com/7297163299_10156191496143300"/>
    <hyperlink ref="AL86" r:id="rId1570" display="https://www.facebook.com/7297163299_10156192564203300"/>
    <hyperlink ref="AL87" r:id="rId1571" display="https://www.facebook.com/7297163299_968169753391363"/>
    <hyperlink ref="AL88" r:id="rId1572" display="https://www.facebook.com/7297163299_10156194770943300"/>
    <hyperlink ref="AL89" r:id="rId1573" display="https://www.facebook.com/7297163299_464697284033553"/>
    <hyperlink ref="AL90" r:id="rId1574" display="https://www.facebook.com/7297163299_289965964926062"/>
    <hyperlink ref="AL91" r:id="rId1575" display="https://www.facebook.com/7297163299_1101874693305115"/>
    <hyperlink ref="AL92" r:id="rId1576" display="https://www.facebook.com/7297163299_313334319456721"/>
    <hyperlink ref="AL93" r:id="rId1577" display="https://www.facebook.com/7297163299_2124738451111150"/>
    <hyperlink ref="AL94" r:id="rId1578" display="https://www.facebook.com/7297163299_10156208465373300"/>
    <hyperlink ref="AL95" r:id="rId1579" display="https://www.facebook.com/7297163299_562484804208503"/>
    <hyperlink ref="AL96" r:id="rId1580" display="https://www.facebook.com/7297163299_10156209599913300"/>
    <hyperlink ref="AL97" r:id="rId1581" display="https://www.facebook.com/7297163299_293463064716868"/>
    <hyperlink ref="AL98" r:id="rId1582" display="https://www.facebook.com/7297163299_705745849793295"/>
    <hyperlink ref="AL99" r:id="rId1583" display="https://www.facebook.com/7297163299_1767896513327196"/>
    <hyperlink ref="AL100" r:id="rId1584" display="https://www.facebook.com/7297163299_10156214512898300"/>
    <hyperlink ref="AL101" r:id="rId1585" display="https://www.facebook.com/7297163299_330252791079493"/>
    <hyperlink ref="AL102" r:id="rId1586" display="https://www.facebook.com/7297163299_543555346073341"/>
    <hyperlink ref="AL103" r:id="rId1587" display="https://www.facebook.com/7297163299_1708238905965804"/>
    <hyperlink ref="AL104" r:id="rId1588" display="https://www.facebook.com/7297163299_503381336793313"/>
    <hyperlink ref="AL105" r:id="rId1589" display="https://www.facebook.com/7297163299_1271602066314051"/>
    <hyperlink ref="AL106" r:id="rId1590" display="https://www.facebook.com/7297163299_226654348201618"/>
    <hyperlink ref="AL107" r:id="rId1591" display="https://www.facebook.com/7297163299_252767565394735"/>
    <hyperlink ref="AL108" r:id="rId1592" display="https://www.facebook.com/7297163299_10155595843171479"/>
    <hyperlink ref="AL109" r:id="rId1593" display="https://www.facebook.com/7297163299_489306248218507"/>
    <hyperlink ref="AL110" r:id="rId1594" display="https://www.facebook.com/7297163299_1149213061893912"/>
    <hyperlink ref="AL111" r:id="rId1595" display="https://www.facebook.com/7297163299_10156230127893300"/>
    <hyperlink ref="AL112" r:id="rId1596" display="https://www.facebook.com/7297163299_10156230543523300"/>
    <hyperlink ref="AL113" r:id="rId1597" display="https://www.facebook.com/7297163299_457257288101879"/>
    <hyperlink ref="AL114" r:id="rId1598" display="https://www.facebook.com/7297163299_10156241279358300"/>
    <hyperlink ref="AL115" r:id="rId1599" display="https://www.facebook.com/7297163299_10156241922858300"/>
    <hyperlink ref="AL116" r:id="rId1600" display="https://www.facebook.com/7297163299_1887413661567284"/>
    <hyperlink ref="AL117" r:id="rId1601" display="https://www.facebook.com/7297163299_1580202728751852"/>
    <hyperlink ref="AL118" r:id="rId1602" display="https://www.facebook.com/7297163299_10156246726863300"/>
    <hyperlink ref="AL119" r:id="rId1603" display="https://www.facebook.com/7297163299_1134308513390648"/>
    <hyperlink ref="AL120" r:id="rId1604" display="https://www.facebook.com/7297163299_683190015396193"/>
    <hyperlink ref="AL121" r:id="rId1605" display="https://www.facebook.com/7297163299_10156248409903300"/>
    <hyperlink ref="AL122" r:id="rId1606" display="https://www.facebook.com/7297163299_2145376305682933"/>
    <hyperlink ref="AL123" r:id="rId1607" display="https://www.facebook.com/7297163299_10156250201493300"/>
    <hyperlink ref="AL124" r:id="rId1608" display="https://www.facebook.com/7297163299_1888330748142242"/>
    <hyperlink ref="AL125" r:id="rId1609" display="https://www.facebook.com/7297163299_283315672393181"/>
    <hyperlink ref="AL126" r:id="rId1610" display="https://www.facebook.com/7297163299_10156254165993300"/>
    <hyperlink ref="AL127" r:id="rId1611" display="https://www.facebook.com/7297163299_709245539418579"/>
    <hyperlink ref="AL128" r:id="rId1612" display="https://www.facebook.com/7297163299_144876049791180"/>
    <hyperlink ref="AL129" r:id="rId1613" display="https://www.facebook.com/7297163299_342766479797627"/>
    <hyperlink ref="AL130" r:id="rId1614" display="https://www.facebook.com/7297163299_1946150085432848"/>
    <hyperlink ref="AL131" r:id="rId1615" display="https://www.facebook.com/7297163299_10156258393843300"/>
    <hyperlink ref="AL132" r:id="rId1616" display="https://www.facebook.com/7297163299_10156258948088300"/>
    <hyperlink ref="AL133" r:id="rId1617" display="https://www.facebook.com/7297163299_10156260068673300"/>
    <hyperlink ref="AL134" r:id="rId1618" display="https://www.facebook.com/7297163299_1854202217966785"/>
    <hyperlink ref="AL135" r:id="rId1619" display="https://www.facebook.com/7297163299_1227897034027619"/>
    <hyperlink ref="AL136" r:id="rId1620" display="https://www.facebook.com/7297163299_10156261949993300"/>
    <hyperlink ref="AL137" r:id="rId1621" display="https://www.facebook.com/7297163299_1058195481027435"/>
    <hyperlink ref="AL138" r:id="rId1622" display="https://www.facebook.com/7297163299_2102113406467934"/>
    <hyperlink ref="AL139" r:id="rId1623" display="https://www.facebook.com/7297163299_478297616022339"/>
    <hyperlink ref="AL140" r:id="rId1624" display="https://www.facebook.com/7297163299_2217884448469200"/>
    <hyperlink ref="AL141" r:id="rId1625" display="https://www.facebook.com/7297163299_341660473237385"/>
    <hyperlink ref="AL142" r:id="rId1626" display="https://www.facebook.com/7297163299_1883726958369620"/>
    <hyperlink ref="AL143" r:id="rId1627" display="https://www.facebook.com/7297163299_340512116694673"/>
    <hyperlink ref="AL144" r:id="rId1628" display="https://www.facebook.com/7297163299_971114993081516"/>
    <hyperlink ref="AL145" r:id="rId1629" display="https://www.facebook.com/7297163299_110393343178135"/>
    <hyperlink ref="AL146" r:id="rId1630" display="https://www.facebook.com/7297163299_10156272853213300"/>
    <hyperlink ref="AL147" r:id="rId1631" display="https://www.facebook.com/7297163299_10156273479423300"/>
    <hyperlink ref="AL148" r:id="rId1632" display="https://www.facebook.com/7297163299_10156275208913300"/>
    <hyperlink ref="AL149" r:id="rId1633" display="https://www.facebook.com/7297163299_10156275439398300"/>
    <hyperlink ref="AL150" r:id="rId1634" display="https://www.facebook.com/7297163299_1000875343448317"/>
    <hyperlink ref="AL151" r:id="rId1635" display="https://www.facebook.com/7297163299_10156276020288300"/>
    <hyperlink ref="AL152" r:id="rId1636" display="https://www.facebook.com/7297163299_10156277957383300"/>
    <hyperlink ref="AL153" r:id="rId1637" display="https://www.facebook.com/7297163299_341899493222602"/>
    <hyperlink ref="AL154" r:id="rId1638" display="https://www.facebook.com/7297163299_241185289905025"/>
    <hyperlink ref="AL155" r:id="rId1639" display="https://www.facebook.com/7297163299_10156281532788300"/>
    <hyperlink ref="AL156" r:id="rId1640" display="https://www.facebook.com/7297163299_279042282947561"/>
    <hyperlink ref="AL157" r:id="rId1641" display="https://www.facebook.com/7297163299_284637318819266"/>
    <hyperlink ref="AL158" r:id="rId1642" display="https://www.facebook.com/7297163299_10156287346638300"/>
    <hyperlink ref="AL159" r:id="rId1643" display="https://www.facebook.com/7297163299_921502434714796"/>
    <hyperlink ref="AL160" r:id="rId1644" display="https://www.facebook.com/7297163299_10156289752753300"/>
    <hyperlink ref="AL161" r:id="rId1645" display="https://www.facebook.com/7297163299_1970839192974928"/>
    <hyperlink ref="AL162" r:id="rId1646" display="https://www.facebook.com/7297163299_10156291147988300"/>
    <hyperlink ref="AL163" r:id="rId1647" display="https://www.facebook.com/7297163299_10156291159573300"/>
    <hyperlink ref="AL164" r:id="rId1648" display="https://www.facebook.com/7297163299_10156293157303300"/>
    <hyperlink ref="AL165" r:id="rId1649" display="https://www.facebook.com/7297163299_10156294472408300"/>
    <hyperlink ref="AL166" r:id="rId1650" display="https://www.facebook.com/7297163299_158319115112525"/>
    <hyperlink ref="AL167" r:id="rId1651" display="https://www.facebook.com/7297163299_477658122754245"/>
    <hyperlink ref="AL168" r:id="rId1652" display="https://www.facebook.com/7297163299_279493229574611"/>
    <hyperlink ref="AL169" r:id="rId1653" display="https://www.facebook.com/7297163299_922949064570133"/>
    <hyperlink ref="AL170" r:id="rId1654" display="https://www.facebook.com/7297163299_2154206534831764"/>
    <hyperlink ref="AL171" r:id="rId1655" display="https://www.facebook.com/7297163299_1618199068284005"/>
    <hyperlink ref="AL172" r:id="rId1656" display="https://www.facebook.com/7297163299_309995159597714"/>
    <hyperlink ref="AL173" r:id="rId1657" display="https://www.facebook.com/7297163299_10156306516773300"/>
    <hyperlink ref="AL174" r:id="rId1658" display="https://www.facebook.com/7297163299_2043800622617401"/>
    <hyperlink ref="AL175" r:id="rId1659" display="https://www.facebook.com/7297163299_513130312492786"/>
    <hyperlink ref="AL176" r:id="rId1660" display="https://www.facebook.com/7297163299_10156311722433515"/>
    <hyperlink ref="AL177" r:id="rId1661" display="https://www.facebook.com/7297163299_275245026454150"/>
    <hyperlink ref="AL178" r:id="rId1662" display="https://www.facebook.com/7297163299_1143953409105993"/>
    <hyperlink ref="AL179" r:id="rId1663" display="https://www.facebook.com/7297163299_323799381753711"/>
    <hyperlink ref="AL180" r:id="rId1664" display="https://www.facebook.com/7297163299_2063019197112361"/>
    <hyperlink ref="AL181" r:id="rId1665" display="https://www.facebook.com/7297163299_315327405944784"/>
    <hyperlink ref="AL182" r:id="rId1666" display="https://www.facebook.com/7297163299_611237219279288"/>
    <hyperlink ref="AL183" r:id="rId1667" display="https://www.facebook.com/7297163299_10156322361908300"/>
    <hyperlink ref="AL184" r:id="rId1668" display="https://www.facebook.com/7297163299_252835022245532"/>
    <hyperlink ref="AL185" r:id="rId1669" display="https://www.facebook.com/7297163299_254341401921486"/>
    <hyperlink ref="AL186" r:id="rId1670" display="https://www.facebook.com/7297163299_2085695721648007"/>
    <hyperlink ref="AL187" r:id="rId1671" display="https://www.facebook.com/7297163299_10156325260118300"/>
    <hyperlink ref="AL188" r:id="rId1672" display="https://www.facebook.com/7297163299_1239263816226445"/>
    <hyperlink ref="AL189" r:id="rId1673" display="https://www.facebook.com/7297163299_729015110789920"/>
    <hyperlink ref="AL190" r:id="rId1674" display="https://www.facebook.com/7297163299_10156330848293300"/>
    <hyperlink ref="AL191" r:id="rId1675" display="https://www.facebook.com/7297163299_10156328719823300"/>
    <hyperlink ref="AL192" r:id="rId1676" display="https://www.facebook.com/7297163299_315820635876046"/>
    <hyperlink ref="AL193" r:id="rId1677" display="https://www.facebook.com/7297163299_1319603878176978"/>
    <hyperlink ref="AL194" r:id="rId1678" display="https://www.facebook.com/7297163299_10156336944358300"/>
    <hyperlink ref="AL195" r:id="rId1679" display="https://www.facebook.com/7297163299_271892510177361"/>
    <hyperlink ref="AL196" r:id="rId1680" display="https://www.facebook.com/7297163299_318301265627983"/>
    <hyperlink ref="AL197" r:id="rId1681" display="https://www.facebook.com/7297163299_10156340348063300"/>
    <hyperlink ref="AL198" r:id="rId1682" display="https://www.facebook.com/7297163299_325986804620194"/>
    <hyperlink ref="AL199" r:id="rId1683" display="https://www.facebook.com/7297163299_10155061796759229"/>
    <hyperlink ref="AL200" r:id="rId1684" display="https://www.facebook.com/7297163299_10156344221853300"/>
    <hyperlink ref="AL201" r:id="rId1685" display="https://www.facebook.com/7297163299_322334028568304"/>
    <hyperlink ref="AL202" r:id="rId1686" display="https://www.facebook.com/7297163299_10156345635518300"/>
    <hyperlink ref="AL203" r:id="rId1687" display="https://www.facebook.com/7297163299_272685296764749"/>
    <hyperlink ref="AL204" r:id="rId1688" display="https://www.facebook.com/7297163299_1951580864918402"/>
    <hyperlink ref="AL205" r:id="rId1689" display="https://www.facebook.com/7297163299_326119891547932"/>
    <hyperlink ref="AL206" r:id="rId1690" display="https://www.facebook.com/7297163299_1890461784383104"/>
    <hyperlink ref="AL207" r:id="rId1691" display="https://www.facebook.com/7297163299_499499990562955"/>
    <hyperlink ref="AL208" r:id="rId1692" display="https://www.facebook.com/7297163299_901927463528516"/>
    <hyperlink ref="AL209" r:id="rId1693" display="https://www.facebook.com/7297163299_10156354872363300"/>
    <hyperlink ref="AL210" r:id="rId1694" display="https://www.facebook.com/7297163299_318321385614917"/>
    <hyperlink ref="AL211" r:id="rId1695" display="https://www.facebook.com/7297163299_565785090501805"/>
    <hyperlink ref="AL212" r:id="rId1696" display="https://www.facebook.com/7297163299_709267839442927"/>
    <hyperlink ref="AL213" r:id="rId1697" display="https://www.facebook.com/7297163299_10156366867078300"/>
    <hyperlink ref="AL214" r:id="rId1698" display="https://www.facebook.com/7297163299_281033905876995"/>
    <hyperlink ref="AL215" r:id="rId1699" display="https://www.facebook.com/7297163299_10156370261748300"/>
    <hyperlink ref="AL216" r:id="rId1700" display="https://www.facebook.com/7297163299_10156371010678300"/>
    <hyperlink ref="AL217" r:id="rId1701" display="https://www.facebook.com/7297163299_10156371571948300"/>
    <hyperlink ref="AL218" r:id="rId1702" display="https://www.facebook.com/7297163299_10156374059128300"/>
    <hyperlink ref="AL219" r:id="rId1703" display="https://www.facebook.com/7297163299_10156374865253300"/>
    <hyperlink ref="AL220" r:id="rId1704" display="https://www.facebook.com/7297163299_10156375784588300"/>
    <hyperlink ref="AL221" r:id="rId1705" display="https://www.facebook.com/7297163299_10156374874283300"/>
    <hyperlink ref="AL222" r:id="rId1706" display="https://www.facebook.com/7297163299_10156376749153300"/>
    <hyperlink ref="AL223" r:id="rId1707" display="https://www.facebook.com/7297163299_10156373204333300"/>
    <hyperlink ref="AL224" r:id="rId1708" display="https://www.facebook.com/7297163299_10156375429088300"/>
    <hyperlink ref="AL225" r:id="rId1709" display="https://www.facebook.com/7297163299_10156378019318300"/>
    <hyperlink ref="AL226" r:id="rId1710" display="https://www.facebook.com/7297163299_10156378600808300"/>
    <hyperlink ref="AL227" r:id="rId1711" display="https://www.facebook.com/7297163299_10156376691458300"/>
    <hyperlink ref="AL228" r:id="rId1712" display="https://www.facebook.com/7297163299_10156375658688300"/>
    <hyperlink ref="AL229" r:id="rId1713" display="https://www.facebook.com/7297163299_10156380096563300"/>
    <hyperlink ref="AL230" r:id="rId1714" display="https://www.facebook.com/7297163299_10156380374968300"/>
    <hyperlink ref="AL231" r:id="rId1715" display="https://www.facebook.com/7297163299_10156377689598300"/>
    <hyperlink ref="AL232" r:id="rId1716" display="https://www.facebook.com/7297163299_10156376959528300"/>
    <hyperlink ref="AL233" r:id="rId1717" display="https://www.facebook.com/7297163299_10156382233283300"/>
    <hyperlink ref="AL234" r:id="rId1718" display="https://www.facebook.com/7297163299_10156382625973300"/>
    <hyperlink ref="AL235" r:id="rId1719" display="https://www.facebook.com/7297163299_10156383483758300"/>
    <hyperlink ref="AL236" r:id="rId1720" display="https://www.facebook.com/7297163299_10156376962108300"/>
    <hyperlink ref="AL237" r:id="rId1721" display="https://www.facebook.com/7297163299_10156384379818300"/>
    <hyperlink ref="AL238" r:id="rId1722" display="https://www.facebook.com/7297163299_10156384816573300"/>
    <hyperlink ref="AL239" r:id="rId1723" display="https://www.facebook.com/7297163299_10156384972638300"/>
    <hyperlink ref="AL240" r:id="rId1724" display="https://www.facebook.com/7297163299_10156385770383300"/>
    <hyperlink ref="AL241" r:id="rId1725" display="https://www.facebook.com/7297163299_10156386275618300"/>
    <hyperlink ref="AL242" r:id="rId1726" display="https://www.facebook.com/7297163299_10156386349253300"/>
    <hyperlink ref="AL243" r:id="rId1727" display="https://www.facebook.com/7297163299_10156387050593300"/>
    <hyperlink ref="AL244" r:id="rId1728" display="https://www.facebook.com/7297163299_10156387603468300"/>
    <hyperlink ref="AL245" r:id="rId1729" display="https://www.facebook.com/7297163299_10156387843758300"/>
    <hyperlink ref="AL246" r:id="rId1730" display="https://www.facebook.com/7297163299_10156388288028300"/>
    <hyperlink ref="AL247" r:id="rId1731" display="https://www.facebook.com/7297163299_10156388779913300"/>
    <hyperlink ref="AL248" r:id="rId1732" display="https://www.facebook.com/7297163299_10156388780038300"/>
    <hyperlink ref="AL249" r:id="rId1733" display="https://www.facebook.com/7297163299_10156389921613300"/>
    <hyperlink ref="AL250" r:id="rId1734" display="https://www.facebook.com/7297163299_10156390585208300"/>
    <hyperlink ref="AL251" r:id="rId1735" display="https://www.facebook.com/7297163299_10156390893813300"/>
    <hyperlink ref="AL252" r:id="rId1736" display="https://www.facebook.com/7297163299_10156391022093300"/>
    <hyperlink ref="AL253" r:id="rId1737" display="https://www.facebook.com/7297163299_10156389012883300"/>
    <hyperlink ref="AL254" r:id="rId1738" display="https://www.facebook.com/7297163299_10156387916888300"/>
    <hyperlink ref="AL255" r:id="rId1739" display="https://www.facebook.com/7297163299_10156390919263300"/>
    <hyperlink ref="AL256" r:id="rId1740" display="https://www.facebook.com/7297163299_10156393411823300"/>
    <hyperlink ref="AL257" r:id="rId1741" display="https://www.facebook.com/7297163299_10156387918538300"/>
    <hyperlink ref="AL258" r:id="rId1742" display="https://www.facebook.com/7297163299_10156388973273300"/>
    <hyperlink ref="AL259" r:id="rId1743" display="https://www.facebook.com/7297163299_10156387919623300"/>
    <hyperlink ref="AL260" r:id="rId1744" display="https://www.facebook.com/7297163299_10156397866543300"/>
    <hyperlink ref="AL261" r:id="rId1745" display="https://www.facebook.com/7297163299_10156397992068300"/>
    <hyperlink ref="AL262" r:id="rId1746" display="https://www.facebook.com/7297163299_10156391653923300"/>
    <hyperlink ref="AL263" r:id="rId1747" display="https://www.facebook.com/7297163299_10156398714463300"/>
    <hyperlink ref="AL264" r:id="rId1748" display="https://www.facebook.com/7297163299_10156398846423300"/>
    <hyperlink ref="AL265" r:id="rId1749" display="https://www.facebook.com/7297163299_10156399043983300"/>
    <hyperlink ref="AL266" r:id="rId1750" display="https://www.facebook.com/7297163299_10156399821653300"/>
    <hyperlink ref="AL267" r:id="rId1751" display="https://www.facebook.com/7297163299_10156399989688300"/>
    <hyperlink ref="AL268" r:id="rId1752" display="https://www.facebook.com/7297163299_502412326945046"/>
    <hyperlink ref="AL269" r:id="rId1753" display="https://www.facebook.com/7297163299_10156401515908300"/>
    <hyperlink ref="AL270" r:id="rId1754" display="https://www.facebook.com/7297163299_10156401991088300"/>
    <hyperlink ref="AL271" r:id="rId1755" display="https://www.facebook.com/7297163299_10156402739843300"/>
    <hyperlink ref="AL272" r:id="rId1756" display="https://www.facebook.com/7297163299_186375485650104"/>
    <hyperlink ref="AL273" r:id="rId1757" display="https://www.facebook.com/7297163299_10156403440008300"/>
    <hyperlink ref="AL274" r:id="rId1758" display="https://www.facebook.com/7297163299_10156404356898300"/>
    <hyperlink ref="AL275" r:id="rId1759" display="https://www.facebook.com/7297163299_10156404447123300"/>
    <hyperlink ref="AL276" r:id="rId1760" display="https://www.facebook.com/7297163299_10156404810183300"/>
    <hyperlink ref="AL277" r:id="rId1761" display="https://www.facebook.com/7297163299_10156405092913300"/>
    <hyperlink ref="AL278" r:id="rId1762" display="https://www.facebook.com/7297163299_10156405475273300"/>
    <hyperlink ref="AL279" r:id="rId1763" display="https://www.facebook.com/7297163299_10156405582773300"/>
    <hyperlink ref="AL280" r:id="rId1764" display="https://www.facebook.com/7297163299_10156406372313300"/>
    <hyperlink ref="AL281" r:id="rId1765" display="https://www.facebook.com/7297163299_10156406822423300"/>
    <hyperlink ref="AL282" r:id="rId1766" display="https://www.facebook.com/7297163299_10156407243888300"/>
    <hyperlink ref="AL283" r:id="rId1767" display="https://www.facebook.com/7297163299_10156407691998300"/>
    <hyperlink ref="AL284" r:id="rId1768" display="https://www.facebook.com/7297163299_10156408150048300"/>
    <hyperlink ref="AL285" r:id="rId1769" display="https://www.facebook.com/7297163299_10156408462878300"/>
    <hyperlink ref="AL286" r:id="rId1770" display="https://www.facebook.com/7297163299_10156408846518300"/>
    <hyperlink ref="AL287" r:id="rId1771" display="https://www.facebook.com/7297163299_10156407085223300"/>
    <hyperlink ref="AL288" r:id="rId1772" display="https://www.facebook.com/7297163299_10156389044178300"/>
    <hyperlink ref="AL289" r:id="rId1773" display="https://www.facebook.com/7297163299_10156410956273300"/>
    <hyperlink ref="AL290" r:id="rId1774" display="https://www.facebook.com/7297163299_10156407125228300"/>
    <hyperlink ref="AL291" r:id="rId1775" display="https://www.facebook.com/7297163299_10156407833018300"/>
    <hyperlink ref="AL292" r:id="rId1776" display="https://www.facebook.com/7297163299_10156408795033300"/>
    <hyperlink ref="AL293" r:id="rId1777" display="https://www.facebook.com/7297163299_10156414104783300"/>
    <hyperlink ref="AL294" r:id="rId1778" display="https://www.facebook.com/7297163299_10156414337158300"/>
    <hyperlink ref="AL295" r:id="rId1779" display="https://www.facebook.com/7297163299_10156414968588300"/>
    <hyperlink ref="AL296" r:id="rId1780" display="https://www.facebook.com/7297163299_10156415039118300"/>
    <hyperlink ref="AL297" r:id="rId1781" display="https://www.facebook.com/7297163299_10156415670263300"/>
    <hyperlink ref="AL298" r:id="rId1782" display="https://www.facebook.com/7297163299_10156415958793300"/>
    <hyperlink ref="AL299" r:id="rId1783" display="https://www.facebook.com/7297163299_10156416641773300"/>
    <hyperlink ref="AL300" r:id="rId1784" display="https://www.facebook.com/7297163299_10156416457493300"/>
    <hyperlink ref="AL301" r:id="rId1785" display="https://www.facebook.com/7297163299_10156417205343300"/>
    <hyperlink ref="AL302" r:id="rId1786" display="https://www.facebook.com/7297163299_10156417421268300"/>
    <hyperlink ref="AL303" r:id="rId1787" display="https://www.facebook.com/7297163299_10156418237138300"/>
    <hyperlink ref="AL304" r:id="rId1788" display="https://www.facebook.com/7297163299_225133821717291"/>
    <hyperlink ref="AL305" r:id="rId1789" display="https://www.facebook.com/7297163299_371315946749318"/>
    <hyperlink ref="AL306" r:id="rId1790" display="https://www.facebook.com/7297163299_371306670083579"/>
    <hyperlink ref="AL307" r:id="rId1791" display="https://www.facebook.com/7297163299_10156419105393300"/>
    <hyperlink ref="AL308" r:id="rId1792" display="https://www.facebook.com/7297163299_10156417560183300"/>
    <hyperlink ref="AL309" r:id="rId1793" display="https://www.facebook.com/7297163299_10156420227448300"/>
    <hyperlink ref="AL310" r:id="rId1794" display="https://www.facebook.com/7297163299_10156420389253300"/>
    <hyperlink ref="AL311" r:id="rId1795" display="https://www.facebook.com/7297163299_10156420829718300"/>
    <hyperlink ref="AL312" r:id="rId1796" display="https://www.facebook.com/7297163299_10156417585108300"/>
    <hyperlink ref="AL313" r:id="rId1797" display="https://www.facebook.com/7297163299_10156422252183300"/>
    <hyperlink ref="AL314" r:id="rId1798" display="https://www.facebook.com/7297163299_10156422435573300"/>
    <hyperlink ref="AL315" r:id="rId1799" display="https://www.facebook.com/7297163299_10156421274983300"/>
    <hyperlink ref="AL316" r:id="rId1800" display="https://www.facebook.com/7297163299_10156423972528300"/>
    <hyperlink ref="AL317" r:id="rId1801" display="https://www.facebook.com/7297163299_10156421651858300"/>
    <hyperlink ref="AL318" r:id="rId1802" display="https://www.facebook.com/7297163299_10156424491373300"/>
    <hyperlink ref="AL319" r:id="rId1803" display="https://www.facebook.com/7297163299_10156424886823300"/>
    <hyperlink ref="AL320" r:id="rId1804" display="https://www.facebook.com/7297163299_10156418969588300"/>
    <hyperlink ref="AL321" r:id="rId1805" display="https://www.facebook.com/7297163299_10156424499513300"/>
    <hyperlink ref="AL322" r:id="rId1806" display="https://www.facebook.com/7297163299_10156418976013300"/>
    <hyperlink ref="AL323" r:id="rId1807" display="https://www.facebook.com/7297163299_10156424329983300"/>
    <hyperlink ref="AL324" r:id="rId1808" display="https://www.facebook.com/7297163299_10156430681418300"/>
    <hyperlink ref="AL325" r:id="rId1809" display="https://www.facebook.com/7297163299_10156431605958300"/>
    <hyperlink ref="AL326" r:id="rId1810" display="https://www.facebook.com/7297163299_10156429915793300"/>
    <hyperlink ref="AL327" r:id="rId1811" display="https://www.facebook.com/7297163299_10156432321348300"/>
    <hyperlink ref="AL328" r:id="rId1812" display="https://www.facebook.com/7297163299_10156432231738300"/>
    <hyperlink ref="AL329" r:id="rId1813" display="https://www.facebook.com/7297163299_10156433062508300"/>
    <hyperlink ref="AL330" r:id="rId1814" display="https://www.facebook.com/7297163299_10156433266788300"/>
    <hyperlink ref="AL331" r:id="rId1815" display="https://www.facebook.com/7297163299_10156424331853300"/>
    <hyperlink ref="AL332" r:id="rId1816" display="https://www.facebook.com/7297163299_10156435544338300"/>
    <hyperlink ref="AL333" r:id="rId1817" display="https://www.facebook.com/7297163299_10156436012793300"/>
    <hyperlink ref="AL334" r:id="rId1818" display="https://www.facebook.com/7297163299_10156436680108300"/>
    <hyperlink ref="AL335" r:id="rId1819" display="https://www.facebook.com/7297163299_2070502399676467"/>
    <hyperlink ref="AL336" r:id="rId1820" display="https://www.facebook.com/7297163299_10156437652428300"/>
    <hyperlink ref="AL337" r:id="rId1821" display="https://www.facebook.com/7297163299_10156437754198300"/>
    <hyperlink ref="AL338" r:id="rId1822" display="https://www.facebook.com/7297163299_266900997319699"/>
    <hyperlink ref="AL339" r:id="rId1823" display="https://www.facebook.com/7297163299_200487237573263"/>
    <hyperlink ref="AL340" r:id="rId1824" display="https://www.facebook.com/7297163299_344917046287938"/>
    <hyperlink ref="AL341" r:id="rId1825" display="https://www.facebook.com/7297163299_10156438650513300"/>
    <hyperlink ref="AL342" r:id="rId1826" display="https://www.facebook.com/7297163299_10156439083423300"/>
    <hyperlink ref="AL343" r:id="rId1827" display="https://www.facebook.com/7297163299_1813240388797742"/>
    <hyperlink ref="AL344" r:id="rId1828" display="https://www.facebook.com/7297163299_10156440579663300"/>
    <hyperlink ref="AL345" r:id="rId1829" display="https://www.facebook.com/7297163299_10156440924103300"/>
    <hyperlink ref="AL346" r:id="rId1830" display="https://www.facebook.com/7297163299_10156441093778300"/>
    <hyperlink ref="AL347" r:id="rId1831" display="https://www.facebook.com/7297163299_10156440342753300"/>
    <hyperlink ref="AL348" r:id="rId1832" display="https://www.facebook.com/7297163299_10156440567888300"/>
    <hyperlink ref="AL349" r:id="rId1833" display="https://www.facebook.com/7297163299_10156441120783300"/>
    <hyperlink ref="AL350" r:id="rId1834" display="https://www.facebook.com/7297163299_10156440338548300"/>
    <hyperlink ref="AL351" r:id="rId1835" display="https://www.facebook.com/7297163299_10156440909528300"/>
    <hyperlink ref="AL352" r:id="rId1836" display="https://www.facebook.com/7297163299_10156441402988300"/>
    <hyperlink ref="AL353" r:id="rId1837" display="https://www.facebook.com/7297163299_10156446834658300"/>
    <hyperlink ref="AL354" r:id="rId1838" display="https://www.facebook.com/7297163299_284897435545029"/>
    <hyperlink ref="AL355" r:id="rId1839" display="https://www.facebook.com/7297163299_10156447533393300"/>
    <hyperlink ref="AL356" r:id="rId1840" display="https://www.facebook.com/7297163299_10156447859478300"/>
    <hyperlink ref="AL357" r:id="rId1841" display="https://www.facebook.com/7297163299_10156448146328300"/>
    <hyperlink ref="AL358" r:id="rId1842" display="https://www.facebook.com/7297163299_10156448997353300"/>
    <hyperlink ref="AL359" r:id="rId1843" display="https://www.facebook.com/7297163299_10156449684888300"/>
    <hyperlink ref="AL360" r:id="rId1844" display="https://www.facebook.com/7297163299_10156450169108300"/>
    <hyperlink ref="AL361" r:id="rId1845" display="https://www.facebook.com/7297163299_10156450329853300"/>
    <hyperlink ref="AL362" r:id="rId1846" display="https://www.facebook.com/7297163299_10156451206308300"/>
    <hyperlink ref="AL363" r:id="rId1847" display="https://www.facebook.com/7297163299_1591346437634299"/>
    <hyperlink ref="AL364" r:id="rId1848" display="https://www.facebook.com/7297163299_10156452515973300"/>
    <hyperlink ref="AL365" r:id="rId1849" display="https://www.facebook.com/7297163299_10156451329738300"/>
    <hyperlink ref="AL366" r:id="rId1850" display="https://www.facebook.com/7297163299_10156453767728300"/>
    <hyperlink ref="AL367" r:id="rId1851" display="https://www.facebook.com/7297163299_10156453810698300"/>
    <hyperlink ref="AL368" r:id="rId1852" display="https://www.facebook.com/7297163299_10156454410563300"/>
    <hyperlink ref="AL369" r:id="rId1853" display="https://www.facebook.com/7297163299_10156455274438300"/>
    <hyperlink ref="AL370" r:id="rId1854" display="https://www.facebook.com/7297163299_10156455825493300"/>
    <hyperlink ref="AL371" r:id="rId1855" display="https://www.facebook.com/7297163299_10156452713383300"/>
    <hyperlink ref="AL372" r:id="rId1856" display="https://www.facebook.com/7297163299_10156456133098300"/>
    <hyperlink ref="AL373" r:id="rId1857" display="https://www.facebook.com/7297163299_10156456023403300"/>
    <hyperlink ref="AL374" r:id="rId1858" display="https://www.facebook.com/7297163299_10156458769868300"/>
    <hyperlink ref="AL375" r:id="rId1859" display="https://www.facebook.com/7297163299_10156459482768300"/>
    <hyperlink ref="AL376" r:id="rId1860" display="https://www.facebook.com/7297163299_10156455737618300"/>
    <hyperlink ref="AL377" r:id="rId1861" display="https://www.facebook.com/7297163299_10156455834528300"/>
    <hyperlink ref="AL378" r:id="rId1862" display="https://www.facebook.com/7297163299_10156447269968300"/>
    <hyperlink ref="AL379" r:id="rId1863" display="https://www.facebook.com/7297163299_10156456214163300"/>
    <hyperlink ref="AL380" r:id="rId1864" display="https://www.facebook.com/7297163299_10156420899363300"/>
    <hyperlink ref="AL381" r:id="rId1865" display="https://www.facebook.com/7297163299_10156453880793300"/>
    <hyperlink ref="AL382" r:id="rId1866" display="https://www.facebook.com/7297163299_10156464003358300"/>
    <hyperlink ref="AL383" r:id="rId1867" display="https://www.facebook.com/7297163299_10156456034698300"/>
    <hyperlink ref="AL384" r:id="rId1868" display="https://www.facebook.com/7297163299_10156454023863300"/>
    <hyperlink ref="AL385" r:id="rId1869" display="https://www.facebook.com/7297163299_10156463432938300"/>
    <hyperlink ref="AL386" r:id="rId1870" display="https://www.facebook.com/7297163299_10156465715363300"/>
    <hyperlink ref="AL387" r:id="rId1871" display="https://www.facebook.com/7297163299_996822047174441"/>
    <hyperlink ref="AL388" r:id="rId1872" display="https://www.facebook.com/7297163299_10156453943038300"/>
    <hyperlink ref="AL389" r:id="rId1873" display="https://www.facebook.com/7297163299_10156467973348300"/>
    <hyperlink ref="AL390" r:id="rId1874" display="https://www.facebook.com/7297163299_578671515905888"/>
    <hyperlink ref="AL391" r:id="rId1875" display="https://www.facebook.com/7297163299_10156461871833300"/>
    <hyperlink ref="AL392" r:id="rId1876" display="https://www.facebook.com/7297163299_10156420915483300"/>
    <hyperlink ref="AL393" r:id="rId1877" display="https://www.facebook.com/7297163299_10156447276808300"/>
    <hyperlink ref="AL394" r:id="rId1878" display="https://www.facebook.com/7297163299_10156456237908300"/>
    <hyperlink ref="AL395" r:id="rId1879" display="https://www.facebook.com/7297163299_10156471219608300"/>
    <hyperlink ref="AL396" r:id="rId1880" display="https://www.facebook.com/7297163299_10156453909148300"/>
    <hyperlink ref="AL397" r:id="rId1881" display="https://www.facebook.com/7297163299_10156472665723300"/>
    <hyperlink ref="AL398" r:id="rId1882" display="https://www.facebook.com/7297163299_10156420933673300"/>
    <hyperlink ref="AL399" r:id="rId1883" display="https://www.facebook.com/7297163299_10156447688613300"/>
    <hyperlink ref="AL400" r:id="rId1884" display="https://www.facebook.com/7297163299_10156474771743300"/>
    <hyperlink ref="AL401" r:id="rId1885" display="https://www.facebook.com/7297163299_10156471485998300"/>
    <hyperlink ref="AL402" r:id="rId1886" display="https://www.facebook.com/7297163299_10156453902538300"/>
    <hyperlink ref="AL403" r:id="rId1887" display="https://www.facebook.com/7297163299_10156456246203300"/>
    <hyperlink ref="AL404" r:id="rId1888" display="https://www.facebook.com/7297163299_10156471481878300"/>
    <hyperlink ref="AL405" r:id="rId1889" display="https://www.facebook.com/7297163299_10156454004363300"/>
    <hyperlink ref="AL406" r:id="rId1890" display="https://www.facebook.com/7297163299_10156456248823300"/>
    <hyperlink ref="AL407" r:id="rId1891" display="https://www.facebook.com/7297163299_10156420979143300"/>
    <hyperlink ref="AL408" r:id="rId1892" display="https://www.facebook.com/7297163299_10156482373683300"/>
    <hyperlink ref="AL409" r:id="rId1893" display="https://www.facebook.com/7297163299_10156471489298300"/>
    <hyperlink ref="AL410" r:id="rId1894" display="https://www.facebook.com/7297163299_10156454020443300"/>
    <hyperlink ref="AL411" r:id="rId1895" display="https://www.facebook.com/7297163299_10156484404878300"/>
    <hyperlink ref="AL412" r:id="rId1896" display="https://www.facebook.com/7297163299_10156485030068300"/>
    <hyperlink ref="AL413" r:id="rId1897" display="https://www.facebook.com/7297163299_10156485636478300"/>
    <hyperlink ref="AL414" r:id="rId1898" display="https://www.facebook.com/7297163299_10156486395298300"/>
    <hyperlink ref="AL415" r:id="rId1899" display="https://www.facebook.com/7297163299_10156486397428300"/>
    <hyperlink ref="AL416" r:id="rId1900" display="https://www.facebook.com/7297163299_10156485104878300"/>
    <hyperlink ref="AL417" r:id="rId1901" display="https://www.facebook.com/7297163299_10156487725273300"/>
    <hyperlink ref="AL418" r:id="rId1902" display="https://www.facebook.com/7297163299_10156487841103300"/>
    <hyperlink ref="AL419" r:id="rId1903" display="https://www.facebook.com/7297163299_10156488065328300"/>
    <hyperlink ref="AL420" r:id="rId1904" display="https://www.facebook.com/7297163299_10156488475033300"/>
    <hyperlink ref="AL421" r:id="rId1905" display="https://www.facebook.com/7297163299_10156485023943300"/>
    <hyperlink ref="AL422" r:id="rId1906" display="https://www.facebook.com/7297163299_10156485934448300"/>
    <hyperlink ref="AL423" r:id="rId1907" display="https://www.facebook.com/7297163299_10156488069698300"/>
    <hyperlink ref="AL424" r:id="rId1908" display="https://www.facebook.com/7297163299_10156488667763300"/>
    <hyperlink ref="AL425" r:id="rId1909" display="https://www.facebook.com/7297163299_10156485034778300"/>
    <hyperlink ref="AL426" r:id="rId1910" display="https://www.facebook.com/7297163299_10156488664548300"/>
    <hyperlink ref="AL427" r:id="rId1911" display="https://www.facebook.com/7297163299_10156494210243300"/>
    <hyperlink ref="AL428" r:id="rId1912" display="https://www.facebook.com/7297163299_10156494214128300"/>
    <hyperlink ref="AL429" r:id="rId1913" display="https://www.facebook.com/7297163299_10156494840053300"/>
    <hyperlink ref="AL430" r:id="rId1914" display="https://www.facebook.com/7297163299_10156495358013300"/>
    <hyperlink ref="AL431" r:id="rId1915" display="https://www.facebook.com/7297163299_10156495717198300"/>
    <hyperlink ref="AL432" r:id="rId1916" display="https://www.facebook.com/7297163299_10156496560918300"/>
    <hyperlink ref="AL433" r:id="rId1917" display="https://www.facebook.com/7297163299_10156497170313300"/>
    <hyperlink ref="AL434" r:id="rId1918" display="https://www.facebook.com/7297163299_10156497526558300"/>
    <hyperlink ref="AL435" r:id="rId1919" display="https://www.facebook.com/7297163299_10156497993658300"/>
    <hyperlink ref="AL436" r:id="rId1920" display="https://www.facebook.com/7297163299_10156498528738300"/>
    <hyperlink ref="AL437" r:id="rId1921" display="https://www.facebook.com/7297163299_10156498988308300"/>
    <hyperlink ref="AL438" r:id="rId1922" display="https://www.facebook.com/7297163299_10156499705078300"/>
    <hyperlink ref="AL439" r:id="rId1923" display="https://www.facebook.com/7297163299_10156499791353300"/>
    <hyperlink ref="AL440" r:id="rId1924" display="https://www.facebook.com/7297163299_10156500652393300"/>
    <hyperlink ref="AL441" r:id="rId1925" display="https://www.facebook.com/7297163299_10156500697763300"/>
    <hyperlink ref="AL442" r:id="rId1926" display="https://www.facebook.com/7297163299_10156501378878300"/>
    <hyperlink ref="AL443" r:id="rId1927" display="https://www.facebook.com/7297163299_10156501910298300"/>
    <hyperlink ref="AL444" r:id="rId1928" display="https://www.facebook.com/7297163299_10156502194163300"/>
    <hyperlink ref="AL445" r:id="rId1929" display="https://www.facebook.com/7297163299_10156502904533300"/>
    <hyperlink ref="AL446" r:id="rId1930" display="https://www.facebook.com/7297163299_10156503980788300"/>
    <hyperlink ref="AL447" r:id="rId1931" display="https://www.facebook.com/7297163299_10156503980313300"/>
    <hyperlink ref="AL448" r:id="rId1932" display="https://www.facebook.com/7297163299_10156505003923300"/>
    <hyperlink ref="AL449" r:id="rId1933" display="https://www.facebook.com/7297163299_10156504400873300"/>
    <hyperlink ref="AL450" r:id="rId1934" display="https://www.facebook.com/7297163299_10156507516678300"/>
    <hyperlink ref="AL451" r:id="rId1935" display="https://www.facebook.com/7297163299_10156504402343300"/>
    <hyperlink ref="AL452" r:id="rId1936" display="https://www.facebook.com/7297163299_10156509913708300"/>
    <hyperlink ref="AL453" r:id="rId1937" display="https://www.facebook.com/7297163299_10156510393528300"/>
    <hyperlink ref="AL454" r:id="rId1938" display="https://www.facebook.com/7297163299_10156511073693300"/>
    <hyperlink ref="AL455" r:id="rId1939" display="https://www.facebook.com/7297163299_10156511382873300"/>
    <hyperlink ref="AL456" r:id="rId1940" display="https://www.facebook.com/7297163299_10156511832898300"/>
    <hyperlink ref="AL457" r:id="rId1941" display="https://www.facebook.com/7297163299_10156511951218300"/>
    <hyperlink ref="AL458" r:id="rId1942" display="https://www.facebook.com/7297163299_10156512268448300"/>
    <hyperlink ref="AL459" r:id="rId1943" display="https://www.facebook.com/7297163299_10156513209818300"/>
    <hyperlink ref="AL460" r:id="rId1944" display="https://www.facebook.com/7297163299_10156513270263300"/>
    <hyperlink ref="AL461" r:id="rId1945" display="https://www.facebook.com/7297163299_10156514155593300"/>
    <hyperlink ref="AL462" r:id="rId1946" display="https://www.facebook.com/7297163299_10156512394278300"/>
    <hyperlink ref="AL463" r:id="rId1947" display="https://www.facebook.com/7297163299_10156515185423300"/>
    <hyperlink ref="AL464" r:id="rId1948" display="https://www.facebook.com/7297163299_10156515366423300"/>
    <hyperlink ref="AL465" r:id="rId1949" display="https://www.facebook.com/7297163299_10156516147973300"/>
    <hyperlink ref="AL466" r:id="rId1950" display="https://www.facebook.com/7297163299_10156516421503300"/>
    <hyperlink ref="AL467" r:id="rId1951" display="https://www.facebook.com/7297163299_10156516426223300"/>
    <hyperlink ref="AL468" r:id="rId1952" display="https://www.facebook.com/7297163299_10156517363948300"/>
    <hyperlink ref="AL469" r:id="rId1953" display="https://www.facebook.com/7297163299_10156518241188300"/>
    <hyperlink ref="AL470" r:id="rId1954" display="https://www.facebook.com/7297163299_10156518411068300"/>
    <hyperlink ref="AL471" r:id="rId1955" display="https://www.facebook.com/7297163299_10156518683003300"/>
    <hyperlink ref="AL472" r:id="rId1956" display="https://www.facebook.com/7297163299_10156519586888300"/>
    <hyperlink ref="AL473" r:id="rId1957" display="https://www.facebook.com/7297163299_10156519696238300"/>
    <hyperlink ref="AL474" r:id="rId1958" display="https://www.facebook.com/7297163299_10156518568643300"/>
    <hyperlink ref="AL475" r:id="rId1959" display="https://www.facebook.com/7297163299_10156521301283300"/>
    <hyperlink ref="AL476" r:id="rId1960" display="https://www.facebook.com/7297163299_10156519742198300"/>
    <hyperlink ref="AL477" r:id="rId1961" display="https://www.facebook.com/7297163299_10156518298858300"/>
    <hyperlink ref="AL478" r:id="rId1962" display="https://www.facebook.com/7297163299_10156523164583300"/>
    <hyperlink ref="AL479" r:id="rId1963" display="https://www.facebook.com/7297163299_10156519742813300"/>
    <hyperlink ref="AL480" r:id="rId1964" display="https://www.facebook.com/7297163299_10156525087363300"/>
    <hyperlink ref="AL481" r:id="rId1965" display="https://www.facebook.com/7297163299_10156525608713300"/>
    <hyperlink ref="AL482" r:id="rId1966" display="https://www.facebook.com/7297163299_10156519710578300"/>
    <hyperlink ref="AL483" r:id="rId1967" display="https://www.facebook.com/7297163299_352641345573727"/>
    <hyperlink ref="AL484" r:id="rId1968" display="https://www.facebook.com/7297163299_10156527102278300"/>
    <hyperlink ref="AL485" r:id="rId1969" display="https://www.facebook.com/7297163299_10156523190463300"/>
    <hyperlink ref="AL486" r:id="rId1970" display="https://www.facebook.com/7297163299_2096472033763461"/>
    <hyperlink ref="AL487" r:id="rId1971" display="https://www.facebook.com/7297163299_10156528621003300"/>
    <hyperlink ref="AL488" r:id="rId1972" display="https://www.facebook.com/7297163299_10156529232168300"/>
    <hyperlink ref="AL489" r:id="rId1973" display="https://www.facebook.com/7297163299_10156529477913300"/>
    <hyperlink ref="AL490" r:id="rId1974" display="https://www.facebook.com/7297163299_10156529873983300"/>
    <hyperlink ref="AL491" r:id="rId1975" display="https://www.facebook.com/7297163299_10156530804573300"/>
    <hyperlink ref="AL492" r:id="rId1976" display="https://www.facebook.com/7297163299_10156531421073300"/>
    <hyperlink ref="AL493" r:id="rId1977" display="https://www.facebook.com/7297163299_10156531782858300"/>
    <hyperlink ref="AL494" r:id="rId1978" display="https://www.facebook.com/7297163299_10156532170553300"/>
    <hyperlink ref="AL495" r:id="rId1979" display="https://www.facebook.com/7297163299_10156532669538300"/>
    <hyperlink ref="AL496" r:id="rId1980" display="https://www.facebook.com/7297163299_10156532955603300"/>
    <hyperlink ref="AL497" r:id="rId1981" display="https://www.facebook.com/7297163299_10156533407138300"/>
    <hyperlink ref="AL498" r:id="rId1982" display="https://www.facebook.com/7297163299_10156533533443300"/>
    <hyperlink ref="AL499" r:id="rId1983" display="https://www.facebook.com/7297163299_10156534291898300"/>
    <hyperlink ref="AL500" r:id="rId1984" display="https://www.facebook.com/7297163299_10156534956528300"/>
    <hyperlink ref="AL501" r:id="rId1985" display="https://www.facebook.com/7297163299_10156535442728300"/>
    <hyperlink ref="AL502" r:id="rId1986" display="https://www.facebook.com/7297163299_10156533701578300"/>
  </hyperlinks>
  <printOptions/>
  <pageMargins left="0.7" right="0.7" top="0.75" bottom="0.75" header="0.3" footer="0.3"/>
  <pageSetup horizontalDpi="600" verticalDpi="600" orientation="portrait" r:id="rId1990"/>
  <legacyDrawing r:id="rId1988"/>
  <tableParts>
    <tablePart r:id="rId198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3.28125" style="0" bestFit="1" customWidth="1"/>
    <col min="30" max="30" width="29.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7" width="15.421875" style="0" bestFit="1" customWidth="1"/>
    <col min="38" max="38" width="17.140625" style="0" bestFit="1" customWidth="1"/>
  </cols>
  <sheetData>
    <row r="1" spans="2:24" ht="15">
      <c r="B1" s="56" t="s">
        <v>39</v>
      </c>
      <c r="C1" s="57"/>
      <c r="D1" s="57"/>
      <c r="E1" s="58"/>
      <c r="F1" s="54" t="s">
        <v>43</v>
      </c>
      <c r="G1" s="59" t="s">
        <v>44</v>
      </c>
      <c r="H1" s="60"/>
      <c r="I1" s="61" t="s">
        <v>40</v>
      </c>
      <c r="J1" s="62"/>
      <c r="K1" s="63" t="s">
        <v>42</v>
      </c>
      <c r="L1" s="64"/>
      <c r="M1" s="64"/>
      <c r="N1" s="64"/>
      <c r="O1" s="64"/>
      <c r="P1" s="64"/>
      <c r="Q1" s="64"/>
      <c r="R1" s="64"/>
      <c r="S1" s="64"/>
      <c r="T1" s="64"/>
      <c r="U1" s="64"/>
      <c r="V1" s="64"/>
      <c r="W1" s="64"/>
      <c r="X1" s="64"/>
    </row>
    <row r="2" spans="1:38"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5" t="s">
        <v>3363</v>
      </c>
      <c r="Z2" s="55" t="s">
        <v>3364</v>
      </c>
      <c r="AA2" s="55" t="s">
        <v>3365</v>
      </c>
      <c r="AB2" s="55" t="s">
        <v>3366</v>
      </c>
      <c r="AC2" s="55" t="s">
        <v>3367</v>
      </c>
      <c r="AD2" s="55" t="s">
        <v>3368</v>
      </c>
      <c r="AE2" s="55" t="s">
        <v>3369</v>
      </c>
      <c r="AF2" s="55" t="s">
        <v>3370</v>
      </c>
      <c r="AG2" s="55" t="s">
        <v>3373</v>
      </c>
      <c r="AH2" s="13" t="s">
        <v>3382</v>
      </c>
      <c r="AI2" s="13" t="s">
        <v>3386</v>
      </c>
      <c r="AJ2" s="13" t="s">
        <v>3400</v>
      </c>
      <c r="AK2" s="13" t="s">
        <v>3404</v>
      </c>
      <c r="AL2" s="13" t="s">
        <v>3419</v>
      </c>
    </row>
    <row r="3" spans="1:38" ht="15">
      <c r="A3" s="69" t="s">
        <v>2310</v>
      </c>
      <c r="B3" s="70" t="s">
        <v>2311</v>
      </c>
      <c r="C3" s="70" t="s">
        <v>56</v>
      </c>
      <c r="D3" s="14"/>
      <c r="E3" s="14"/>
      <c r="F3" s="15" t="s">
        <v>4674</v>
      </c>
      <c r="G3" s="65"/>
      <c r="H3" s="65"/>
      <c r="I3" s="52">
        <v>3</v>
      </c>
      <c r="J3" s="52"/>
      <c r="K3" s="49">
        <v>500</v>
      </c>
      <c r="L3" s="49">
        <v>500</v>
      </c>
      <c r="M3" s="49">
        <v>0</v>
      </c>
      <c r="N3" s="49">
        <v>500</v>
      </c>
      <c r="O3" s="49">
        <v>500</v>
      </c>
      <c r="P3" s="50" t="s">
        <v>2322</v>
      </c>
      <c r="Q3" s="50" t="s">
        <v>2322</v>
      </c>
      <c r="R3" s="49">
        <v>500</v>
      </c>
      <c r="S3" s="49">
        <v>500</v>
      </c>
      <c r="T3" s="49">
        <v>1</v>
      </c>
      <c r="U3" s="49">
        <v>1</v>
      </c>
      <c r="V3" s="49">
        <v>0</v>
      </c>
      <c r="W3" s="50">
        <v>0</v>
      </c>
      <c r="X3" s="50">
        <v>0</v>
      </c>
      <c r="Y3" s="49">
        <v>434</v>
      </c>
      <c r="Z3" s="50">
        <v>3.326690173233175</v>
      </c>
      <c r="AA3" s="49">
        <v>323</v>
      </c>
      <c r="AB3" s="50">
        <v>2.4758546680975013</v>
      </c>
      <c r="AC3" s="49">
        <v>0</v>
      </c>
      <c r="AD3" s="50">
        <v>0</v>
      </c>
      <c r="AE3" s="49">
        <v>12289</v>
      </c>
      <c r="AF3" s="50">
        <v>94.19745515866933</v>
      </c>
      <c r="AG3" s="49">
        <v>13046</v>
      </c>
      <c r="AH3" s="83" t="s">
        <v>3383</v>
      </c>
      <c r="AI3" s="83" t="s">
        <v>3387</v>
      </c>
      <c r="AJ3" s="83" t="s">
        <v>3401</v>
      </c>
      <c r="AK3" s="105" t="s">
        <v>3405</v>
      </c>
      <c r="AL3" s="105" t="s">
        <v>3420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2310</v>
      </c>
      <c r="B2" s="105" t="s">
        <v>216</v>
      </c>
      <c r="C2" s="83">
        <f>VLOOKUP(GroupVertices[[#This Row],[Vertex]],Vertices[],MATCH("ID",Vertices[[#Headers],[Vertex]:[Top Word Pairs in Post Content by Salience]],0),FALSE)</f>
        <v>3</v>
      </c>
    </row>
    <row r="3" spans="1:3" ht="15">
      <c r="A3" s="83" t="s">
        <v>2310</v>
      </c>
      <c r="B3" s="105" t="s">
        <v>217</v>
      </c>
      <c r="C3" s="83">
        <f>VLOOKUP(GroupVertices[[#This Row],[Vertex]],Vertices[],MATCH("ID",Vertices[[#Headers],[Vertex]:[Top Word Pairs in Post Content by Salience]],0),FALSE)</f>
        <v>4</v>
      </c>
    </row>
    <row r="4" spans="1:3" ht="15">
      <c r="A4" s="83" t="s">
        <v>2310</v>
      </c>
      <c r="B4" s="105" t="s">
        <v>218</v>
      </c>
      <c r="C4" s="83">
        <f>VLOOKUP(GroupVertices[[#This Row],[Vertex]],Vertices[],MATCH("ID",Vertices[[#Headers],[Vertex]:[Top Word Pairs in Post Content by Salience]],0),FALSE)</f>
        <v>5</v>
      </c>
    </row>
    <row r="5" spans="1:3" ht="15">
      <c r="A5" s="83" t="s">
        <v>2310</v>
      </c>
      <c r="B5" s="105" t="s">
        <v>219</v>
      </c>
      <c r="C5" s="83">
        <f>VLOOKUP(GroupVertices[[#This Row],[Vertex]],Vertices[],MATCH("ID",Vertices[[#Headers],[Vertex]:[Top Word Pairs in Post Content by Salience]],0),FALSE)</f>
        <v>6</v>
      </c>
    </row>
    <row r="6" spans="1:3" ht="15">
      <c r="A6" s="83" t="s">
        <v>2310</v>
      </c>
      <c r="B6" s="105" t="s">
        <v>220</v>
      </c>
      <c r="C6" s="83">
        <f>VLOOKUP(GroupVertices[[#This Row],[Vertex]],Vertices[],MATCH("ID",Vertices[[#Headers],[Vertex]:[Top Word Pairs in Post Content by Salience]],0),FALSE)</f>
        <v>7</v>
      </c>
    </row>
    <row r="7" spans="1:3" ht="15">
      <c r="A7" s="83" t="s">
        <v>2310</v>
      </c>
      <c r="B7" s="105" t="s">
        <v>221</v>
      </c>
      <c r="C7" s="83">
        <f>VLOOKUP(GroupVertices[[#This Row],[Vertex]],Vertices[],MATCH("ID",Vertices[[#Headers],[Vertex]:[Top Word Pairs in Post Content by Salience]],0),FALSE)</f>
        <v>8</v>
      </c>
    </row>
    <row r="8" spans="1:3" ht="15">
      <c r="A8" s="83" t="s">
        <v>2310</v>
      </c>
      <c r="B8" s="105" t="s">
        <v>222</v>
      </c>
      <c r="C8" s="83">
        <f>VLOOKUP(GroupVertices[[#This Row],[Vertex]],Vertices[],MATCH("ID",Vertices[[#Headers],[Vertex]:[Top Word Pairs in Post Content by Salience]],0),FALSE)</f>
        <v>9</v>
      </c>
    </row>
    <row r="9" spans="1:3" ht="15">
      <c r="A9" s="83" t="s">
        <v>2310</v>
      </c>
      <c r="B9" s="105" t="s">
        <v>223</v>
      </c>
      <c r="C9" s="83">
        <f>VLOOKUP(GroupVertices[[#This Row],[Vertex]],Vertices[],MATCH("ID",Vertices[[#Headers],[Vertex]:[Top Word Pairs in Post Content by Salience]],0),FALSE)</f>
        <v>10</v>
      </c>
    </row>
    <row r="10" spans="1:3" ht="15">
      <c r="A10" s="83" t="s">
        <v>2310</v>
      </c>
      <c r="B10" s="105" t="s">
        <v>224</v>
      </c>
      <c r="C10" s="83">
        <f>VLOOKUP(GroupVertices[[#This Row],[Vertex]],Vertices[],MATCH("ID",Vertices[[#Headers],[Vertex]:[Top Word Pairs in Post Content by Salience]],0),FALSE)</f>
        <v>11</v>
      </c>
    </row>
    <row r="11" spans="1:3" ht="15">
      <c r="A11" s="83" t="s">
        <v>2310</v>
      </c>
      <c r="B11" s="105" t="s">
        <v>225</v>
      </c>
      <c r="C11" s="83">
        <f>VLOOKUP(GroupVertices[[#This Row],[Vertex]],Vertices[],MATCH("ID",Vertices[[#Headers],[Vertex]:[Top Word Pairs in Post Content by Salience]],0),FALSE)</f>
        <v>12</v>
      </c>
    </row>
    <row r="12" spans="1:3" ht="15">
      <c r="A12" s="83" t="s">
        <v>2310</v>
      </c>
      <c r="B12" s="105" t="s">
        <v>226</v>
      </c>
      <c r="C12" s="83">
        <f>VLOOKUP(GroupVertices[[#This Row],[Vertex]],Vertices[],MATCH("ID",Vertices[[#Headers],[Vertex]:[Top Word Pairs in Post Content by Salience]],0),FALSE)</f>
        <v>13</v>
      </c>
    </row>
    <row r="13" spans="1:3" ht="15">
      <c r="A13" s="83" t="s">
        <v>2310</v>
      </c>
      <c r="B13" s="105" t="s">
        <v>227</v>
      </c>
      <c r="C13" s="83">
        <f>VLOOKUP(GroupVertices[[#This Row],[Vertex]],Vertices[],MATCH("ID",Vertices[[#Headers],[Vertex]:[Top Word Pairs in Post Content by Salience]],0),FALSE)</f>
        <v>14</v>
      </c>
    </row>
    <row r="14" spans="1:3" ht="15">
      <c r="A14" s="83" t="s">
        <v>2310</v>
      </c>
      <c r="B14" s="105" t="s">
        <v>228</v>
      </c>
      <c r="C14" s="83">
        <f>VLOOKUP(GroupVertices[[#This Row],[Vertex]],Vertices[],MATCH("ID",Vertices[[#Headers],[Vertex]:[Top Word Pairs in Post Content by Salience]],0),FALSE)</f>
        <v>15</v>
      </c>
    </row>
    <row r="15" spans="1:3" ht="15">
      <c r="A15" s="83" t="s">
        <v>2310</v>
      </c>
      <c r="B15" s="105" t="s">
        <v>229</v>
      </c>
      <c r="C15" s="83">
        <f>VLOOKUP(GroupVertices[[#This Row],[Vertex]],Vertices[],MATCH("ID",Vertices[[#Headers],[Vertex]:[Top Word Pairs in Post Content by Salience]],0),FALSE)</f>
        <v>16</v>
      </c>
    </row>
    <row r="16" spans="1:3" ht="15">
      <c r="A16" s="83" t="s">
        <v>2310</v>
      </c>
      <c r="B16" s="105" t="s">
        <v>230</v>
      </c>
      <c r="C16" s="83">
        <f>VLOOKUP(GroupVertices[[#This Row],[Vertex]],Vertices[],MATCH("ID",Vertices[[#Headers],[Vertex]:[Top Word Pairs in Post Content by Salience]],0),FALSE)</f>
        <v>17</v>
      </c>
    </row>
    <row r="17" spans="1:3" ht="15">
      <c r="A17" s="83" t="s">
        <v>2310</v>
      </c>
      <c r="B17" s="105" t="s">
        <v>231</v>
      </c>
      <c r="C17" s="83">
        <f>VLOOKUP(GroupVertices[[#This Row],[Vertex]],Vertices[],MATCH("ID",Vertices[[#Headers],[Vertex]:[Top Word Pairs in Post Content by Salience]],0),FALSE)</f>
        <v>18</v>
      </c>
    </row>
    <row r="18" spans="1:3" ht="15">
      <c r="A18" s="83" t="s">
        <v>2310</v>
      </c>
      <c r="B18" s="105" t="s">
        <v>232</v>
      </c>
      <c r="C18" s="83">
        <f>VLOOKUP(GroupVertices[[#This Row],[Vertex]],Vertices[],MATCH("ID",Vertices[[#Headers],[Vertex]:[Top Word Pairs in Post Content by Salience]],0),FALSE)</f>
        <v>19</v>
      </c>
    </row>
    <row r="19" spans="1:3" ht="15">
      <c r="A19" s="83" t="s">
        <v>2310</v>
      </c>
      <c r="B19" s="105" t="s">
        <v>233</v>
      </c>
      <c r="C19" s="83">
        <f>VLOOKUP(GroupVertices[[#This Row],[Vertex]],Vertices[],MATCH("ID",Vertices[[#Headers],[Vertex]:[Top Word Pairs in Post Content by Salience]],0),FALSE)</f>
        <v>20</v>
      </c>
    </row>
    <row r="20" spans="1:3" ht="15">
      <c r="A20" s="83" t="s">
        <v>2310</v>
      </c>
      <c r="B20" s="105" t="s">
        <v>234</v>
      </c>
      <c r="C20" s="83">
        <f>VLOOKUP(GroupVertices[[#This Row],[Vertex]],Vertices[],MATCH("ID",Vertices[[#Headers],[Vertex]:[Top Word Pairs in Post Content by Salience]],0),FALSE)</f>
        <v>21</v>
      </c>
    </row>
    <row r="21" spans="1:3" ht="15">
      <c r="A21" s="83" t="s">
        <v>2310</v>
      </c>
      <c r="B21" s="105" t="s">
        <v>235</v>
      </c>
      <c r="C21" s="83">
        <f>VLOOKUP(GroupVertices[[#This Row],[Vertex]],Vertices[],MATCH("ID",Vertices[[#Headers],[Vertex]:[Top Word Pairs in Post Content by Salience]],0),FALSE)</f>
        <v>22</v>
      </c>
    </row>
    <row r="22" spans="1:3" ht="15">
      <c r="A22" s="83" t="s">
        <v>2310</v>
      </c>
      <c r="B22" s="105" t="s">
        <v>236</v>
      </c>
      <c r="C22" s="83">
        <f>VLOOKUP(GroupVertices[[#This Row],[Vertex]],Vertices[],MATCH("ID",Vertices[[#Headers],[Vertex]:[Top Word Pairs in Post Content by Salience]],0),FALSE)</f>
        <v>23</v>
      </c>
    </row>
    <row r="23" spans="1:3" ht="15">
      <c r="A23" s="83" t="s">
        <v>2310</v>
      </c>
      <c r="B23" s="105" t="s">
        <v>237</v>
      </c>
      <c r="C23" s="83">
        <f>VLOOKUP(GroupVertices[[#This Row],[Vertex]],Vertices[],MATCH("ID",Vertices[[#Headers],[Vertex]:[Top Word Pairs in Post Content by Salience]],0),FALSE)</f>
        <v>24</v>
      </c>
    </row>
    <row r="24" spans="1:3" ht="15">
      <c r="A24" s="83" t="s">
        <v>2310</v>
      </c>
      <c r="B24" s="105" t="s">
        <v>238</v>
      </c>
      <c r="C24" s="83">
        <f>VLOOKUP(GroupVertices[[#This Row],[Vertex]],Vertices[],MATCH("ID",Vertices[[#Headers],[Vertex]:[Top Word Pairs in Post Content by Salience]],0),FALSE)</f>
        <v>25</v>
      </c>
    </row>
    <row r="25" spans="1:3" ht="15">
      <c r="A25" s="83" t="s">
        <v>2310</v>
      </c>
      <c r="B25" s="105" t="s">
        <v>239</v>
      </c>
      <c r="C25" s="83">
        <f>VLOOKUP(GroupVertices[[#This Row],[Vertex]],Vertices[],MATCH("ID",Vertices[[#Headers],[Vertex]:[Top Word Pairs in Post Content by Salience]],0),FALSE)</f>
        <v>26</v>
      </c>
    </row>
    <row r="26" spans="1:3" ht="15">
      <c r="A26" s="83" t="s">
        <v>2310</v>
      </c>
      <c r="B26" s="105" t="s">
        <v>240</v>
      </c>
      <c r="C26" s="83">
        <f>VLOOKUP(GroupVertices[[#This Row],[Vertex]],Vertices[],MATCH("ID",Vertices[[#Headers],[Vertex]:[Top Word Pairs in Post Content by Salience]],0),FALSE)</f>
        <v>27</v>
      </c>
    </row>
    <row r="27" spans="1:3" ht="15">
      <c r="A27" s="83" t="s">
        <v>2310</v>
      </c>
      <c r="B27" s="105" t="s">
        <v>241</v>
      </c>
      <c r="C27" s="83">
        <f>VLOOKUP(GroupVertices[[#This Row],[Vertex]],Vertices[],MATCH("ID",Vertices[[#Headers],[Vertex]:[Top Word Pairs in Post Content by Salience]],0),FALSE)</f>
        <v>28</v>
      </c>
    </row>
    <row r="28" spans="1:3" ht="15">
      <c r="A28" s="83" t="s">
        <v>2310</v>
      </c>
      <c r="B28" s="105" t="s">
        <v>242</v>
      </c>
      <c r="C28" s="83">
        <f>VLOOKUP(GroupVertices[[#This Row],[Vertex]],Vertices[],MATCH("ID",Vertices[[#Headers],[Vertex]:[Top Word Pairs in Post Content by Salience]],0),FALSE)</f>
        <v>29</v>
      </c>
    </row>
    <row r="29" spans="1:3" ht="15">
      <c r="A29" s="83" t="s">
        <v>2310</v>
      </c>
      <c r="B29" s="105" t="s">
        <v>243</v>
      </c>
      <c r="C29" s="83">
        <f>VLOOKUP(GroupVertices[[#This Row],[Vertex]],Vertices[],MATCH("ID",Vertices[[#Headers],[Vertex]:[Top Word Pairs in Post Content by Salience]],0),FALSE)</f>
        <v>30</v>
      </c>
    </row>
    <row r="30" spans="1:3" ht="15">
      <c r="A30" s="83" t="s">
        <v>2310</v>
      </c>
      <c r="B30" s="105" t="s">
        <v>244</v>
      </c>
      <c r="C30" s="83">
        <f>VLOOKUP(GroupVertices[[#This Row],[Vertex]],Vertices[],MATCH("ID",Vertices[[#Headers],[Vertex]:[Top Word Pairs in Post Content by Salience]],0),FALSE)</f>
        <v>31</v>
      </c>
    </row>
    <row r="31" spans="1:3" ht="15">
      <c r="A31" s="83" t="s">
        <v>2310</v>
      </c>
      <c r="B31" s="105" t="s">
        <v>245</v>
      </c>
      <c r="C31" s="83">
        <f>VLOOKUP(GroupVertices[[#This Row],[Vertex]],Vertices[],MATCH("ID",Vertices[[#Headers],[Vertex]:[Top Word Pairs in Post Content by Salience]],0),FALSE)</f>
        <v>32</v>
      </c>
    </row>
    <row r="32" spans="1:3" ht="15">
      <c r="A32" s="83" t="s">
        <v>2310</v>
      </c>
      <c r="B32" s="105" t="s">
        <v>246</v>
      </c>
      <c r="C32" s="83">
        <f>VLOOKUP(GroupVertices[[#This Row],[Vertex]],Vertices[],MATCH("ID",Vertices[[#Headers],[Vertex]:[Top Word Pairs in Post Content by Salience]],0),FALSE)</f>
        <v>33</v>
      </c>
    </row>
    <row r="33" spans="1:3" ht="15">
      <c r="A33" s="83" t="s">
        <v>2310</v>
      </c>
      <c r="B33" s="105" t="s">
        <v>247</v>
      </c>
      <c r="C33" s="83">
        <f>VLOOKUP(GroupVertices[[#This Row],[Vertex]],Vertices[],MATCH("ID",Vertices[[#Headers],[Vertex]:[Top Word Pairs in Post Content by Salience]],0),FALSE)</f>
        <v>34</v>
      </c>
    </row>
    <row r="34" spans="1:3" ht="15">
      <c r="A34" s="83" t="s">
        <v>2310</v>
      </c>
      <c r="B34" s="105" t="s">
        <v>248</v>
      </c>
      <c r="C34" s="83">
        <f>VLOOKUP(GroupVertices[[#This Row],[Vertex]],Vertices[],MATCH("ID",Vertices[[#Headers],[Vertex]:[Top Word Pairs in Post Content by Salience]],0),FALSE)</f>
        <v>35</v>
      </c>
    </row>
    <row r="35" spans="1:3" ht="15">
      <c r="A35" s="83" t="s">
        <v>2310</v>
      </c>
      <c r="B35" s="105" t="s">
        <v>249</v>
      </c>
      <c r="C35" s="83">
        <f>VLOOKUP(GroupVertices[[#This Row],[Vertex]],Vertices[],MATCH("ID",Vertices[[#Headers],[Vertex]:[Top Word Pairs in Post Content by Salience]],0),FALSE)</f>
        <v>36</v>
      </c>
    </row>
    <row r="36" spans="1:3" ht="15">
      <c r="A36" s="83" t="s">
        <v>2310</v>
      </c>
      <c r="B36" s="105" t="s">
        <v>250</v>
      </c>
      <c r="C36" s="83">
        <f>VLOOKUP(GroupVertices[[#This Row],[Vertex]],Vertices[],MATCH("ID",Vertices[[#Headers],[Vertex]:[Top Word Pairs in Post Content by Salience]],0),FALSE)</f>
        <v>37</v>
      </c>
    </row>
    <row r="37" spans="1:3" ht="15">
      <c r="A37" s="83" t="s">
        <v>2310</v>
      </c>
      <c r="B37" s="105" t="s">
        <v>251</v>
      </c>
      <c r="C37" s="83">
        <f>VLOOKUP(GroupVertices[[#This Row],[Vertex]],Vertices[],MATCH("ID",Vertices[[#Headers],[Vertex]:[Top Word Pairs in Post Content by Salience]],0),FALSE)</f>
        <v>38</v>
      </c>
    </row>
    <row r="38" spans="1:3" ht="15">
      <c r="A38" s="83" t="s">
        <v>2310</v>
      </c>
      <c r="B38" s="105" t="s">
        <v>252</v>
      </c>
      <c r="C38" s="83">
        <f>VLOOKUP(GroupVertices[[#This Row],[Vertex]],Vertices[],MATCH("ID",Vertices[[#Headers],[Vertex]:[Top Word Pairs in Post Content by Salience]],0),FALSE)</f>
        <v>39</v>
      </c>
    </row>
    <row r="39" spans="1:3" ht="15">
      <c r="A39" s="83" t="s">
        <v>2310</v>
      </c>
      <c r="B39" s="105" t="s">
        <v>253</v>
      </c>
      <c r="C39" s="83">
        <f>VLOOKUP(GroupVertices[[#This Row],[Vertex]],Vertices[],MATCH("ID",Vertices[[#Headers],[Vertex]:[Top Word Pairs in Post Content by Salience]],0),FALSE)</f>
        <v>40</v>
      </c>
    </row>
    <row r="40" spans="1:3" ht="15">
      <c r="A40" s="83" t="s">
        <v>2310</v>
      </c>
      <c r="B40" s="105" t="s">
        <v>254</v>
      </c>
      <c r="C40" s="83">
        <f>VLOOKUP(GroupVertices[[#This Row],[Vertex]],Vertices[],MATCH("ID",Vertices[[#Headers],[Vertex]:[Top Word Pairs in Post Content by Salience]],0),FALSE)</f>
        <v>41</v>
      </c>
    </row>
    <row r="41" spans="1:3" ht="15">
      <c r="A41" s="83" t="s">
        <v>2310</v>
      </c>
      <c r="B41" s="105" t="s">
        <v>255</v>
      </c>
      <c r="C41" s="83">
        <f>VLOOKUP(GroupVertices[[#This Row],[Vertex]],Vertices[],MATCH("ID",Vertices[[#Headers],[Vertex]:[Top Word Pairs in Post Content by Salience]],0),FALSE)</f>
        <v>42</v>
      </c>
    </row>
    <row r="42" spans="1:3" ht="15">
      <c r="A42" s="83" t="s">
        <v>2310</v>
      </c>
      <c r="B42" s="105" t="s">
        <v>256</v>
      </c>
      <c r="C42" s="83">
        <f>VLOOKUP(GroupVertices[[#This Row],[Vertex]],Vertices[],MATCH("ID",Vertices[[#Headers],[Vertex]:[Top Word Pairs in Post Content by Salience]],0),FALSE)</f>
        <v>43</v>
      </c>
    </row>
    <row r="43" spans="1:3" ht="15">
      <c r="A43" s="83" t="s">
        <v>2310</v>
      </c>
      <c r="B43" s="105" t="s">
        <v>257</v>
      </c>
      <c r="C43" s="83">
        <f>VLOOKUP(GroupVertices[[#This Row],[Vertex]],Vertices[],MATCH("ID",Vertices[[#Headers],[Vertex]:[Top Word Pairs in Post Content by Salience]],0),FALSE)</f>
        <v>44</v>
      </c>
    </row>
    <row r="44" spans="1:3" ht="15">
      <c r="A44" s="83" t="s">
        <v>2310</v>
      </c>
      <c r="B44" s="105" t="s">
        <v>258</v>
      </c>
      <c r="C44" s="83">
        <f>VLOOKUP(GroupVertices[[#This Row],[Vertex]],Vertices[],MATCH("ID",Vertices[[#Headers],[Vertex]:[Top Word Pairs in Post Content by Salience]],0),FALSE)</f>
        <v>45</v>
      </c>
    </row>
    <row r="45" spans="1:3" ht="15">
      <c r="A45" s="83" t="s">
        <v>2310</v>
      </c>
      <c r="B45" s="105" t="s">
        <v>259</v>
      </c>
      <c r="C45" s="83">
        <f>VLOOKUP(GroupVertices[[#This Row],[Vertex]],Vertices[],MATCH("ID",Vertices[[#Headers],[Vertex]:[Top Word Pairs in Post Content by Salience]],0),FALSE)</f>
        <v>46</v>
      </c>
    </row>
    <row r="46" spans="1:3" ht="15">
      <c r="A46" s="83" t="s">
        <v>2310</v>
      </c>
      <c r="B46" s="105" t="s">
        <v>260</v>
      </c>
      <c r="C46" s="83">
        <f>VLOOKUP(GroupVertices[[#This Row],[Vertex]],Vertices[],MATCH("ID",Vertices[[#Headers],[Vertex]:[Top Word Pairs in Post Content by Salience]],0),FALSE)</f>
        <v>47</v>
      </c>
    </row>
    <row r="47" spans="1:3" ht="15">
      <c r="A47" s="83" t="s">
        <v>2310</v>
      </c>
      <c r="B47" s="105" t="s">
        <v>261</v>
      </c>
      <c r="C47" s="83">
        <f>VLOOKUP(GroupVertices[[#This Row],[Vertex]],Vertices[],MATCH("ID",Vertices[[#Headers],[Vertex]:[Top Word Pairs in Post Content by Salience]],0),FALSE)</f>
        <v>48</v>
      </c>
    </row>
    <row r="48" spans="1:3" ht="15">
      <c r="A48" s="83" t="s">
        <v>2310</v>
      </c>
      <c r="B48" s="105" t="s">
        <v>262</v>
      </c>
      <c r="C48" s="83">
        <f>VLOOKUP(GroupVertices[[#This Row],[Vertex]],Vertices[],MATCH("ID",Vertices[[#Headers],[Vertex]:[Top Word Pairs in Post Content by Salience]],0),FALSE)</f>
        <v>49</v>
      </c>
    </row>
    <row r="49" spans="1:3" ht="15">
      <c r="A49" s="83" t="s">
        <v>2310</v>
      </c>
      <c r="B49" s="105" t="s">
        <v>263</v>
      </c>
      <c r="C49" s="83">
        <f>VLOOKUP(GroupVertices[[#This Row],[Vertex]],Vertices[],MATCH("ID",Vertices[[#Headers],[Vertex]:[Top Word Pairs in Post Content by Salience]],0),FALSE)</f>
        <v>50</v>
      </c>
    </row>
    <row r="50" spans="1:3" ht="15">
      <c r="A50" s="83" t="s">
        <v>2310</v>
      </c>
      <c r="B50" s="105" t="s">
        <v>264</v>
      </c>
      <c r="C50" s="83">
        <f>VLOOKUP(GroupVertices[[#This Row],[Vertex]],Vertices[],MATCH("ID",Vertices[[#Headers],[Vertex]:[Top Word Pairs in Post Content by Salience]],0),FALSE)</f>
        <v>51</v>
      </c>
    </row>
    <row r="51" spans="1:3" ht="15">
      <c r="A51" s="83" t="s">
        <v>2310</v>
      </c>
      <c r="B51" s="105" t="s">
        <v>265</v>
      </c>
      <c r="C51" s="83">
        <f>VLOOKUP(GroupVertices[[#This Row],[Vertex]],Vertices[],MATCH("ID",Vertices[[#Headers],[Vertex]:[Top Word Pairs in Post Content by Salience]],0),FALSE)</f>
        <v>52</v>
      </c>
    </row>
    <row r="52" spans="1:3" ht="15">
      <c r="A52" s="83" t="s">
        <v>2310</v>
      </c>
      <c r="B52" s="105" t="s">
        <v>266</v>
      </c>
      <c r="C52" s="83">
        <f>VLOOKUP(GroupVertices[[#This Row],[Vertex]],Vertices[],MATCH("ID",Vertices[[#Headers],[Vertex]:[Top Word Pairs in Post Content by Salience]],0),FALSE)</f>
        <v>53</v>
      </c>
    </row>
    <row r="53" spans="1:3" ht="15">
      <c r="A53" s="83" t="s">
        <v>2310</v>
      </c>
      <c r="B53" s="105" t="s">
        <v>267</v>
      </c>
      <c r="C53" s="83">
        <f>VLOOKUP(GroupVertices[[#This Row],[Vertex]],Vertices[],MATCH("ID",Vertices[[#Headers],[Vertex]:[Top Word Pairs in Post Content by Salience]],0),FALSE)</f>
        <v>54</v>
      </c>
    </row>
    <row r="54" spans="1:3" ht="15">
      <c r="A54" s="83" t="s">
        <v>2310</v>
      </c>
      <c r="B54" s="105" t="s">
        <v>268</v>
      </c>
      <c r="C54" s="83">
        <f>VLOOKUP(GroupVertices[[#This Row],[Vertex]],Vertices[],MATCH("ID",Vertices[[#Headers],[Vertex]:[Top Word Pairs in Post Content by Salience]],0),FALSE)</f>
        <v>55</v>
      </c>
    </row>
    <row r="55" spans="1:3" ht="15">
      <c r="A55" s="83" t="s">
        <v>2310</v>
      </c>
      <c r="B55" s="105" t="s">
        <v>269</v>
      </c>
      <c r="C55" s="83">
        <f>VLOOKUP(GroupVertices[[#This Row],[Vertex]],Vertices[],MATCH("ID",Vertices[[#Headers],[Vertex]:[Top Word Pairs in Post Content by Salience]],0),FALSE)</f>
        <v>56</v>
      </c>
    </row>
    <row r="56" spans="1:3" ht="15">
      <c r="A56" s="83" t="s">
        <v>2310</v>
      </c>
      <c r="B56" s="105" t="s">
        <v>270</v>
      </c>
      <c r="C56" s="83">
        <f>VLOOKUP(GroupVertices[[#This Row],[Vertex]],Vertices[],MATCH("ID",Vertices[[#Headers],[Vertex]:[Top Word Pairs in Post Content by Salience]],0),FALSE)</f>
        <v>57</v>
      </c>
    </row>
    <row r="57" spans="1:3" ht="15">
      <c r="A57" s="83" t="s">
        <v>2310</v>
      </c>
      <c r="B57" s="105" t="s">
        <v>271</v>
      </c>
      <c r="C57" s="83">
        <f>VLOOKUP(GroupVertices[[#This Row],[Vertex]],Vertices[],MATCH("ID",Vertices[[#Headers],[Vertex]:[Top Word Pairs in Post Content by Salience]],0),FALSE)</f>
        <v>58</v>
      </c>
    </row>
    <row r="58" spans="1:3" ht="15">
      <c r="A58" s="83" t="s">
        <v>2310</v>
      </c>
      <c r="B58" s="105" t="s">
        <v>272</v>
      </c>
      <c r="C58" s="83">
        <f>VLOOKUP(GroupVertices[[#This Row],[Vertex]],Vertices[],MATCH("ID",Vertices[[#Headers],[Vertex]:[Top Word Pairs in Post Content by Salience]],0),FALSE)</f>
        <v>59</v>
      </c>
    </row>
    <row r="59" spans="1:3" ht="15">
      <c r="A59" s="83" t="s">
        <v>2310</v>
      </c>
      <c r="B59" s="105" t="s">
        <v>273</v>
      </c>
      <c r="C59" s="83">
        <f>VLOOKUP(GroupVertices[[#This Row],[Vertex]],Vertices[],MATCH("ID",Vertices[[#Headers],[Vertex]:[Top Word Pairs in Post Content by Salience]],0),FALSE)</f>
        <v>60</v>
      </c>
    </row>
    <row r="60" spans="1:3" ht="15">
      <c r="A60" s="83" t="s">
        <v>2310</v>
      </c>
      <c r="B60" s="105" t="s">
        <v>274</v>
      </c>
      <c r="C60" s="83">
        <f>VLOOKUP(GroupVertices[[#This Row],[Vertex]],Vertices[],MATCH("ID",Vertices[[#Headers],[Vertex]:[Top Word Pairs in Post Content by Salience]],0),FALSE)</f>
        <v>61</v>
      </c>
    </row>
    <row r="61" spans="1:3" ht="15">
      <c r="A61" s="83" t="s">
        <v>2310</v>
      </c>
      <c r="B61" s="105" t="s">
        <v>275</v>
      </c>
      <c r="C61" s="83">
        <f>VLOOKUP(GroupVertices[[#This Row],[Vertex]],Vertices[],MATCH("ID",Vertices[[#Headers],[Vertex]:[Top Word Pairs in Post Content by Salience]],0),FALSE)</f>
        <v>62</v>
      </c>
    </row>
    <row r="62" spans="1:3" ht="15">
      <c r="A62" s="83" t="s">
        <v>2310</v>
      </c>
      <c r="B62" s="105" t="s">
        <v>276</v>
      </c>
      <c r="C62" s="83">
        <f>VLOOKUP(GroupVertices[[#This Row],[Vertex]],Vertices[],MATCH("ID",Vertices[[#Headers],[Vertex]:[Top Word Pairs in Post Content by Salience]],0),FALSE)</f>
        <v>63</v>
      </c>
    </row>
    <row r="63" spans="1:3" ht="15">
      <c r="A63" s="83" t="s">
        <v>2310</v>
      </c>
      <c r="B63" s="105" t="s">
        <v>277</v>
      </c>
      <c r="C63" s="83">
        <f>VLOOKUP(GroupVertices[[#This Row],[Vertex]],Vertices[],MATCH("ID",Vertices[[#Headers],[Vertex]:[Top Word Pairs in Post Content by Salience]],0),FALSE)</f>
        <v>64</v>
      </c>
    </row>
    <row r="64" spans="1:3" ht="15">
      <c r="A64" s="83" t="s">
        <v>2310</v>
      </c>
      <c r="B64" s="105" t="s">
        <v>278</v>
      </c>
      <c r="C64" s="83">
        <f>VLOOKUP(GroupVertices[[#This Row],[Vertex]],Vertices[],MATCH("ID",Vertices[[#Headers],[Vertex]:[Top Word Pairs in Post Content by Salience]],0),FALSE)</f>
        <v>65</v>
      </c>
    </row>
    <row r="65" spans="1:3" ht="15">
      <c r="A65" s="83" t="s">
        <v>2310</v>
      </c>
      <c r="B65" s="105" t="s">
        <v>279</v>
      </c>
      <c r="C65" s="83">
        <f>VLOOKUP(GroupVertices[[#This Row],[Vertex]],Vertices[],MATCH("ID",Vertices[[#Headers],[Vertex]:[Top Word Pairs in Post Content by Salience]],0),FALSE)</f>
        <v>66</v>
      </c>
    </row>
    <row r="66" spans="1:3" ht="15">
      <c r="A66" s="83" t="s">
        <v>2310</v>
      </c>
      <c r="B66" s="105" t="s">
        <v>280</v>
      </c>
      <c r="C66" s="83">
        <f>VLOOKUP(GroupVertices[[#This Row],[Vertex]],Vertices[],MATCH("ID",Vertices[[#Headers],[Vertex]:[Top Word Pairs in Post Content by Salience]],0),FALSE)</f>
        <v>67</v>
      </c>
    </row>
    <row r="67" spans="1:3" ht="15">
      <c r="A67" s="83" t="s">
        <v>2310</v>
      </c>
      <c r="B67" s="105" t="s">
        <v>281</v>
      </c>
      <c r="C67" s="83">
        <f>VLOOKUP(GroupVertices[[#This Row],[Vertex]],Vertices[],MATCH("ID",Vertices[[#Headers],[Vertex]:[Top Word Pairs in Post Content by Salience]],0),FALSE)</f>
        <v>68</v>
      </c>
    </row>
    <row r="68" spans="1:3" ht="15">
      <c r="A68" s="83" t="s">
        <v>2310</v>
      </c>
      <c r="B68" s="105" t="s">
        <v>282</v>
      </c>
      <c r="C68" s="83">
        <f>VLOOKUP(GroupVertices[[#This Row],[Vertex]],Vertices[],MATCH("ID",Vertices[[#Headers],[Vertex]:[Top Word Pairs in Post Content by Salience]],0),FALSE)</f>
        <v>69</v>
      </c>
    </row>
    <row r="69" spans="1:3" ht="15">
      <c r="A69" s="83" t="s">
        <v>2310</v>
      </c>
      <c r="B69" s="105" t="s">
        <v>283</v>
      </c>
      <c r="C69" s="83">
        <f>VLOOKUP(GroupVertices[[#This Row],[Vertex]],Vertices[],MATCH("ID",Vertices[[#Headers],[Vertex]:[Top Word Pairs in Post Content by Salience]],0),FALSE)</f>
        <v>70</v>
      </c>
    </row>
    <row r="70" spans="1:3" ht="15">
      <c r="A70" s="83" t="s">
        <v>2310</v>
      </c>
      <c r="B70" s="105" t="s">
        <v>284</v>
      </c>
      <c r="C70" s="83">
        <f>VLOOKUP(GroupVertices[[#This Row],[Vertex]],Vertices[],MATCH("ID",Vertices[[#Headers],[Vertex]:[Top Word Pairs in Post Content by Salience]],0),FALSE)</f>
        <v>71</v>
      </c>
    </row>
    <row r="71" spans="1:3" ht="15">
      <c r="A71" s="83" t="s">
        <v>2310</v>
      </c>
      <c r="B71" s="105" t="s">
        <v>285</v>
      </c>
      <c r="C71" s="83">
        <f>VLOOKUP(GroupVertices[[#This Row],[Vertex]],Vertices[],MATCH("ID",Vertices[[#Headers],[Vertex]:[Top Word Pairs in Post Content by Salience]],0),FALSE)</f>
        <v>72</v>
      </c>
    </row>
    <row r="72" spans="1:3" ht="15">
      <c r="A72" s="83" t="s">
        <v>2310</v>
      </c>
      <c r="B72" s="105" t="s">
        <v>286</v>
      </c>
      <c r="C72" s="83">
        <f>VLOOKUP(GroupVertices[[#This Row],[Vertex]],Vertices[],MATCH("ID",Vertices[[#Headers],[Vertex]:[Top Word Pairs in Post Content by Salience]],0),FALSE)</f>
        <v>73</v>
      </c>
    </row>
    <row r="73" spans="1:3" ht="15">
      <c r="A73" s="83" t="s">
        <v>2310</v>
      </c>
      <c r="B73" s="105" t="s">
        <v>287</v>
      </c>
      <c r="C73" s="83">
        <f>VLOOKUP(GroupVertices[[#This Row],[Vertex]],Vertices[],MATCH("ID",Vertices[[#Headers],[Vertex]:[Top Word Pairs in Post Content by Salience]],0),FALSE)</f>
        <v>74</v>
      </c>
    </row>
    <row r="74" spans="1:3" ht="15">
      <c r="A74" s="83" t="s">
        <v>2310</v>
      </c>
      <c r="B74" s="105" t="s">
        <v>288</v>
      </c>
      <c r="C74" s="83">
        <f>VLOOKUP(GroupVertices[[#This Row],[Vertex]],Vertices[],MATCH("ID",Vertices[[#Headers],[Vertex]:[Top Word Pairs in Post Content by Salience]],0),FALSE)</f>
        <v>75</v>
      </c>
    </row>
    <row r="75" spans="1:3" ht="15">
      <c r="A75" s="83" t="s">
        <v>2310</v>
      </c>
      <c r="B75" s="105" t="s">
        <v>289</v>
      </c>
      <c r="C75" s="83">
        <f>VLOOKUP(GroupVertices[[#This Row],[Vertex]],Vertices[],MATCH("ID",Vertices[[#Headers],[Vertex]:[Top Word Pairs in Post Content by Salience]],0),FALSE)</f>
        <v>76</v>
      </c>
    </row>
    <row r="76" spans="1:3" ht="15">
      <c r="A76" s="83" t="s">
        <v>2310</v>
      </c>
      <c r="B76" s="105" t="s">
        <v>290</v>
      </c>
      <c r="C76" s="83">
        <f>VLOOKUP(GroupVertices[[#This Row],[Vertex]],Vertices[],MATCH("ID",Vertices[[#Headers],[Vertex]:[Top Word Pairs in Post Content by Salience]],0),FALSE)</f>
        <v>77</v>
      </c>
    </row>
    <row r="77" spans="1:3" ht="15">
      <c r="A77" s="83" t="s">
        <v>2310</v>
      </c>
      <c r="B77" s="105" t="s">
        <v>291</v>
      </c>
      <c r="C77" s="83">
        <f>VLOOKUP(GroupVertices[[#This Row],[Vertex]],Vertices[],MATCH("ID",Vertices[[#Headers],[Vertex]:[Top Word Pairs in Post Content by Salience]],0),FALSE)</f>
        <v>78</v>
      </c>
    </row>
    <row r="78" spans="1:3" ht="15">
      <c r="A78" s="83" t="s">
        <v>2310</v>
      </c>
      <c r="B78" s="105" t="s">
        <v>292</v>
      </c>
      <c r="C78" s="83">
        <f>VLOOKUP(GroupVertices[[#This Row],[Vertex]],Vertices[],MATCH("ID",Vertices[[#Headers],[Vertex]:[Top Word Pairs in Post Content by Salience]],0),FALSE)</f>
        <v>79</v>
      </c>
    </row>
    <row r="79" spans="1:3" ht="15">
      <c r="A79" s="83" t="s">
        <v>2310</v>
      </c>
      <c r="B79" s="105" t="s">
        <v>293</v>
      </c>
      <c r="C79" s="83">
        <f>VLOOKUP(GroupVertices[[#This Row],[Vertex]],Vertices[],MATCH("ID",Vertices[[#Headers],[Vertex]:[Top Word Pairs in Post Content by Salience]],0),FALSE)</f>
        <v>80</v>
      </c>
    </row>
    <row r="80" spans="1:3" ht="15">
      <c r="A80" s="83" t="s">
        <v>2310</v>
      </c>
      <c r="B80" s="105" t="s">
        <v>294</v>
      </c>
      <c r="C80" s="83">
        <f>VLOOKUP(GroupVertices[[#This Row],[Vertex]],Vertices[],MATCH("ID",Vertices[[#Headers],[Vertex]:[Top Word Pairs in Post Content by Salience]],0),FALSE)</f>
        <v>81</v>
      </c>
    </row>
    <row r="81" spans="1:3" ht="15">
      <c r="A81" s="83" t="s">
        <v>2310</v>
      </c>
      <c r="B81" s="105" t="s">
        <v>295</v>
      </c>
      <c r="C81" s="83">
        <f>VLOOKUP(GroupVertices[[#This Row],[Vertex]],Vertices[],MATCH("ID",Vertices[[#Headers],[Vertex]:[Top Word Pairs in Post Content by Salience]],0),FALSE)</f>
        <v>82</v>
      </c>
    </row>
    <row r="82" spans="1:3" ht="15">
      <c r="A82" s="83" t="s">
        <v>2310</v>
      </c>
      <c r="B82" s="105" t="s">
        <v>296</v>
      </c>
      <c r="C82" s="83">
        <f>VLOOKUP(GroupVertices[[#This Row],[Vertex]],Vertices[],MATCH("ID",Vertices[[#Headers],[Vertex]:[Top Word Pairs in Post Content by Salience]],0),FALSE)</f>
        <v>83</v>
      </c>
    </row>
    <row r="83" spans="1:3" ht="15">
      <c r="A83" s="83" t="s">
        <v>2310</v>
      </c>
      <c r="B83" s="105" t="s">
        <v>297</v>
      </c>
      <c r="C83" s="83">
        <f>VLOOKUP(GroupVertices[[#This Row],[Vertex]],Vertices[],MATCH("ID",Vertices[[#Headers],[Vertex]:[Top Word Pairs in Post Content by Salience]],0),FALSE)</f>
        <v>84</v>
      </c>
    </row>
    <row r="84" spans="1:3" ht="15">
      <c r="A84" s="83" t="s">
        <v>2310</v>
      </c>
      <c r="B84" s="105" t="s">
        <v>298</v>
      </c>
      <c r="C84" s="83">
        <f>VLOOKUP(GroupVertices[[#This Row],[Vertex]],Vertices[],MATCH("ID",Vertices[[#Headers],[Vertex]:[Top Word Pairs in Post Content by Salience]],0),FALSE)</f>
        <v>85</v>
      </c>
    </row>
    <row r="85" spans="1:3" ht="15">
      <c r="A85" s="83" t="s">
        <v>2310</v>
      </c>
      <c r="B85" s="105" t="s">
        <v>299</v>
      </c>
      <c r="C85" s="83">
        <f>VLOOKUP(GroupVertices[[#This Row],[Vertex]],Vertices[],MATCH("ID",Vertices[[#Headers],[Vertex]:[Top Word Pairs in Post Content by Salience]],0),FALSE)</f>
        <v>86</v>
      </c>
    </row>
    <row r="86" spans="1:3" ht="15">
      <c r="A86" s="83" t="s">
        <v>2310</v>
      </c>
      <c r="B86" s="105" t="s">
        <v>300</v>
      </c>
      <c r="C86" s="83">
        <f>VLOOKUP(GroupVertices[[#This Row],[Vertex]],Vertices[],MATCH("ID",Vertices[[#Headers],[Vertex]:[Top Word Pairs in Post Content by Salience]],0),FALSE)</f>
        <v>87</v>
      </c>
    </row>
    <row r="87" spans="1:3" ht="15">
      <c r="A87" s="83" t="s">
        <v>2310</v>
      </c>
      <c r="B87" s="105" t="s">
        <v>301</v>
      </c>
      <c r="C87" s="83">
        <f>VLOOKUP(GroupVertices[[#This Row],[Vertex]],Vertices[],MATCH("ID",Vertices[[#Headers],[Vertex]:[Top Word Pairs in Post Content by Salience]],0),FALSE)</f>
        <v>88</v>
      </c>
    </row>
    <row r="88" spans="1:3" ht="15">
      <c r="A88" s="83" t="s">
        <v>2310</v>
      </c>
      <c r="B88" s="105" t="s">
        <v>302</v>
      </c>
      <c r="C88" s="83">
        <f>VLOOKUP(GroupVertices[[#This Row],[Vertex]],Vertices[],MATCH("ID",Vertices[[#Headers],[Vertex]:[Top Word Pairs in Post Content by Salience]],0),FALSE)</f>
        <v>89</v>
      </c>
    </row>
    <row r="89" spans="1:3" ht="15">
      <c r="A89" s="83" t="s">
        <v>2310</v>
      </c>
      <c r="B89" s="105" t="s">
        <v>303</v>
      </c>
      <c r="C89" s="83">
        <f>VLOOKUP(GroupVertices[[#This Row],[Vertex]],Vertices[],MATCH("ID",Vertices[[#Headers],[Vertex]:[Top Word Pairs in Post Content by Salience]],0),FALSE)</f>
        <v>90</v>
      </c>
    </row>
    <row r="90" spans="1:3" ht="15">
      <c r="A90" s="83" t="s">
        <v>2310</v>
      </c>
      <c r="B90" s="105" t="s">
        <v>304</v>
      </c>
      <c r="C90" s="83">
        <f>VLOOKUP(GroupVertices[[#This Row],[Vertex]],Vertices[],MATCH("ID",Vertices[[#Headers],[Vertex]:[Top Word Pairs in Post Content by Salience]],0),FALSE)</f>
        <v>91</v>
      </c>
    </row>
    <row r="91" spans="1:3" ht="15">
      <c r="A91" s="83" t="s">
        <v>2310</v>
      </c>
      <c r="B91" s="105" t="s">
        <v>305</v>
      </c>
      <c r="C91" s="83">
        <f>VLOOKUP(GroupVertices[[#This Row],[Vertex]],Vertices[],MATCH("ID",Vertices[[#Headers],[Vertex]:[Top Word Pairs in Post Content by Salience]],0),FALSE)</f>
        <v>92</v>
      </c>
    </row>
    <row r="92" spans="1:3" ht="15">
      <c r="A92" s="83" t="s">
        <v>2310</v>
      </c>
      <c r="B92" s="105" t="s">
        <v>306</v>
      </c>
      <c r="C92" s="83">
        <f>VLOOKUP(GroupVertices[[#This Row],[Vertex]],Vertices[],MATCH("ID",Vertices[[#Headers],[Vertex]:[Top Word Pairs in Post Content by Salience]],0),FALSE)</f>
        <v>93</v>
      </c>
    </row>
    <row r="93" spans="1:3" ht="15">
      <c r="A93" s="83" t="s">
        <v>2310</v>
      </c>
      <c r="B93" s="105" t="s">
        <v>307</v>
      </c>
      <c r="C93" s="83">
        <f>VLOOKUP(GroupVertices[[#This Row],[Vertex]],Vertices[],MATCH("ID",Vertices[[#Headers],[Vertex]:[Top Word Pairs in Post Content by Salience]],0),FALSE)</f>
        <v>94</v>
      </c>
    </row>
    <row r="94" spans="1:3" ht="15">
      <c r="A94" s="83" t="s">
        <v>2310</v>
      </c>
      <c r="B94" s="105" t="s">
        <v>308</v>
      </c>
      <c r="C94" s="83">
        <f>VLOOKUP(GroupVertices[[#This Row],[Vertex]],Vertices[],MATCH("ID",Vertices[[#Headers],[Vertex]:[Top Word Pairs in Post Content by Salience]],0),FALSE)</f>
        <v>95</v>
      </c>
    </row>
    <row r="95" spans="1:3" ht="15">
      <c r="A95" s="83" t="s">
        <v>2310</v>
      </c>
      <c r="B95" s="105" t="s">
        <v>309</v>
      </c>
      <c r="C95" s="83">
        <f>VLOOKUP(GroupVertices[[#This Row],[Vertex]],Vertices[],MATCH("ID",Vertices[[#Headers],[Vertex]:[Top Word Pairs in Post Content by Salience]],0),FALSE)</f>
        <v>96</v>
      </c>
    </row>
    <row r="96" spans="1:3" ht="15">
      <c r="A96" s="83" t="s">
        <v>2310</v>
      </c>
      <c r="B96" s="105" t="s">
        <v>310</v>
      </c>
      <c r="C96" s="83">
        <f>VLOOKUP(GroupVertices[[#This Row],[Vertex]],Vertices[],MATCH("ID",Vertices[[#Headers],[Vertex]:[Top Word Pairs in Post Content by Salience]],0),FALSE)</f>
        <v>97</v>
      </c>
    </row>
    <row r="97" spans="1:3" ht="15">
      <c r="A97" s="83" t="s">
        <v>2310</v>
      </c>
      <c r="B97" s="105" t="s">
        <v>311</v>
      </c>
      <c r="C97" s="83">
        <f>VLOOKUP(GroupVertices[[#This Row],[Vertex]],Vertices[],MATCH("ID",Vertices[[#Headers],[Vertex]:[Top Word Pairs in Post Content by Salience]],0),FALSE)</f>
        <v>98</v>
      </c>
    </row>
    <row r="98" spans="1:3" ht="15">
      <c r="A98" s="83" t="s">
        <v>2310</v>
      </c>
      <c r="B98" s="105" t="s">
        <v>312</v>
      </c>
      <c r="C98" s="83">
        <f>VLOOKUP(GroupVertices[[#This Row],[Vertex]],Vertices[],MATCH("ID",Vertices[[#Headers],[Vertex]:[Top Word Pairs in Post Content by Salience]],0),FALSE)</f>
        <v>99</v>
      </c>
    </row>
    <row r="99" spans="1:3" ht="15">
      <c r="A99" s="83" t="s">
        <v>2310</v>
      </c>
      <c r="B99" s="105" t="s">
        <v>313</v>
      </c>
      <c r="C99" s="83">
        <f>VLOOKUP(GroupVertices[[#This Row],[Vertex]],Vertices[],MATCH("ID",Vertices[[#Headers],[Vertex]:[Top Word Pairs in Post Content by Salience]],0),FALSE)</f>
        <v>100</v>
      </c>
    </row>
    <row r="100" spans="1:3" ht="15">
      <c r="A100" s="83" t="s">
        <v>2310</v>
      </c>
      <c r="B100" s="105" t="s">
        <v>314</v>
      </c>
      <c r="C100" s="83">
        <f>VLOOKUP(GroupVertices[[#This Row],[Vertex]],Vertices[],MATCH("ID",Vertices[[#Headers],[Vertex]:[Top Word Pairs in Post Content by Salience]],0),FALSE)</f>
        <v>101</v>
      </c>
    </row>
    <row r="101" spans="1:3" ht="15">
      <c r="A101" s="83" t="s">
        <v>2310</v>
      </c>
      <c r="B101" s="105" t="s">
        <v>315</v>
      </c>
      <c r="C101" s="83">
        <f>VLOOKUP(GroupVertices[[#This Row],[Vertex]],Vertices[],MATCH("ID",Vertices[[#Headers],[Vertex]:[Top Word Pairs in Post Content by Salience]],0),FALSE)</f>
        <v>102</v>
      </c>
    </row>
    <row r="102" spans="1:3" ht="15">
      <c r="A102" s="83" t="s">
        <v>2310</v>
      </c>
      <c r="B102" s="105" t="s">
        <v>316</v>
      </c>
      <c r="C102" s="83">
        <f>VLOOKUP(GroupVertices[[#This Row],[Vertex]],Vertices[],MATCH("ID",Vertices[[#Headers],[Vertex]:[Top Word Pairs in Post Content by Salience]],0),FALSE)</f>
        <v>103</v>
      </c>
    </row>
    <row r="103" spans="1:3" ht="15">
      <c r="A103" s="83" t="s">
        <v>2310</v>
      </c>
      <c r="B103" s="105" t="s">
        <v>317</v>
      </c>
      <c r="C103" s="83">
        <f>VLOOKUP(GroupVertices[[#This Row],[Vertex]],Vertices[],MATCH("ID",Vertices[[#Headers],[Vertex]:[Top Word Pairs in Post Content by Salience]],0),FALSE)</f>
        <v>104</v>
      </c>
    </row>
    <row r="104" spans="1:3" ht="15">
      <c r="A104" s="83" t="s">
        <v>2310</v>
      </c>
      <c r="B104" s="105" t="s">
        <v>318</v>
      </c>
      <c r="C104" s="83">
        <f>VLOOKUP(GroupVertices[[#This Row],[Vertex]],Vertices[],MATCH("ID",Vertices[[#Headers],[Vertex]:[Top Word Pairs in Post Content by Salience]],0),FALSE)</f>
        <v>105</v>
      </c>
    </row>
    <row r="105" spans="1:3" ht="15">
      <c r="A105" s="83" t="s">
        <v>2310</v>
      </c>
      <c r="B105" s="105" t="s">
        <v>319</v>
      </c>
      <c r="C105" s="83">
        <f>VLOOKUP(GroupVertices[[#This Row],[Vertex]],Vertices[],MATCH("ID",Vertices[[#Headers],[Vertex]:[Top Word Pairs in Post Content by Salience]],0),FALSE)</f>
        <v>106</v>
      </c>
    </row>
    <row r="106" spans="1:3" ht="15">
      <c r="A106" s="83" t="s">
        <v>2310</v>
      </c>
      <c r="B106" s="105" t="s">
        <v>320</v>
      </c>
      <c r="C106" s="83">
        <f>VLOOKUP(GroupVertices[[#This Row],[Vertex]],Vertices[],MATCH("ID",Vertices[[#Headers],[Vertex]:[Top Word Pairs in Post Content by Salience]],0),FALSE)</f>
        <v>107</v>
      </c>
    </row>
    <row r="107" spans="1:3" ht="15">
      <c r="A107" s="83" t="s">
        <v>2310</v>
      </c>
      <c r="B107" s="105" t="s">
        <v>321</v>
      </c>
      <c r="C107" s="83">
        <f>VLOOKUP(GroupVertices[[#This Row],[Vertex]],Vertices[],MATCH("ID",Vertices[[#Headers],[Vertex]:[Top Word Pairs in Post Content by Salience]],0),FALSE)</f>
        <v>108</v>
      </c>
    </row>
    <row r="108" spans="1:3" ht="15">
      <c r="A108" s="83" t="s">
        <v>2310</v>
      </c>
      <c r="B108" s="105" t="s">
        <v>322</v>
      </c>
      <c r="C108" s="83">
        <f>VLOOKUP(GroupVertices[[#This Row],[Vertex]],Vertices[],MATCH("ID",Vertices[[#Headers],[Vertex]:[Top Word Pairs in Post Content by Salience]],0),FALSE)</f>
        <v>109</v>
      </c>
    </row>
    <row r="109" spans="1:3" ht="15">
      <c r="A109" s="83" t="s">
        <v>2310</v>
      </c>
      <c r="B109" s="105" t="s">
        <v>323</v>
      </c>
      <c r="C109" s="83">
        <f>VLOOKUP(GroupVertices[[#This Row],[Vertex]],Vertices[],MATCH("ID",Vertices[[#Headers],[Vertex]:[Top Word Pairs in Post Content by Salience]],0),FALSE)</f>
        <v>110</v>
      </c>
    </row>
    <row r="110" spans="1:3" ht="15">
      <c r="A110" s="83" t="s">
        <v>2310</v>
      </c>
      <c r="B110" s="105" t="s">
        <v>324</v>
      </c>
      <c r="C110" s="83">
        <f>VLOOKUP(GroupVertices[[#This Row],[Vertex]],Vertices[],MATCH("ID",Vertices[[#Headers],[Vertex]:[Top Word Pairs in Post Content by Salience]],0),FALSE)</f>
        <v>111</v>
      </c>
    </row>
    <row r="111" spans="1:3" ht="15">
      <c r="A111" s="83" t="s">
        <v>2310</v>
      </c>
      <c r="B111" s="105" t="s">
        <v>325</v>
      </c>
      <c r="C111" s="83">
        <f>VLOOKUP(GroupVertices[[#This Row],[Vertex]],Vertices[],MATCH("ID",Vertices[[#Headers],[Vertex]:[Top Word Pairs in Post Content by Salience]],0),FALSE)</f>
        <v>112</v>
      </c>
    </row>
    <row r="112" spans="1:3" ht="15">
      <c r="A112" s="83" t="s">
        <v>2310</v>
      </c>
      <c r="B112" s="105" t="s">
        <v>326</v>
      </c>
      <c r="C112" s="83">
        <f>VLOOKUP(GroupVertices[[#This Row],[Vertex]],Vertices[],MATCH("ID",Vertices[[#Headers],[Vertex]:[Top Word Pairs in Post Content by Salience]],0),FALSE)</f>
        <v>113</v>
      </c>
    </row>
    <row r="113" spans="1:3" ht="15">
      <c r="A113" s="83" t="s">
        <v>2310</v>
      </c>
      <c r="B113" s="105" t="s">
        <v>327</v>
      </c>
      <c r="C113" s="83">
        <f>VLOOKUP(GroupVertices[[#This Row],[Vertex]],Vertices[],MATCH("ID",Vertices[[#Headers],[Vertex]:[Top Word Pairs in Post Content by Salience]],0),FALSE)</f>
        <v>114</v>
      </c>
    </row>
    <row r="114" spans="1:3" ht="15">
      <c r="A114" s="83" t="s">
        <v>2310</v>
      </c>
      <c r="B114" s="105" t="s">
        <v>328</v>
      </c>
      <c r="C114" s="83">
        <f>VLOOKUP(GroupVertices[[#This Row],[Vertex]],Vertices[],MATCH("ID",Vertices[[#Headers],[Vertex]:[Top Word Pairs in Post Content by Salience]],0),FALSE)</f>
        <v>115</v>
      </c>
    </row>
    <row r="115" spans="1:3" ht="15">
      <c r="A115" s="83" t="s">
        <v>2310</v>
      </c>
      <c r="B115" s="105" t="s">
        <v>329</v>
      </c>
      <c r="C115" s="83">
        <f>VLOOKUP(GroupVertices[[#This Row],[Vertex]],Vertices[],MATCH("ID",Vertices[[#Headers],[Vertex]:[Top Word Pairs in Post Content by Salience]],0),FALSE)</f>
        <v>116</v>
      </c>
    </row>
    <row r="116" spans="1:3" ht="15">
      <c r="A116" s="83" t="s">
        <v>2310</v>
      </c>
      <c r="B116" s="105" t="s">
        <v>330</v>
      </c>
      <c r="C116" s="83">
        <f>VLOOKUP(GroupVertices[[#This Row],[Vertex]],Vertices[],MATCH("ID",Vertices[[#Headers],[Vertex]:[Top Word Pairs in Post Content by Salience]],0),FALSE)</f>
        <v>117</v>
      </c>
    </row>
    <row r="117" spans="1:3" ht="15">
      <c r="A117" s="83" t="s">
        <v>2310</v>
      </c>
      <c r="B117" s="105" t="s">
        <v>331</v>
      </c>
      <c r="C117" s="83">
        <f>VLOOKUP(GroupVertices[[#This Row],[Vertex]],Vertices[],MATCH("ID",Vertices[[#Headers],[Vertex]:[Top Word Pairs in Post Content by Salience]],0),FALSE)</f>
        <v>118</v>
      </c>
    </row>
    <row r="118" spans="1:3" ht="15">
      <c r="A118" s="83" t="s">
        <v>2310</v>
      </c>
      <c r="B118" s="105" t="s">
        <v>332</v>
      </c>
      <c r="C118" s="83">
        <f>VLOOKUP(GroupVertices[[#This Row],[Vertex]],Vertices[],MATCH("ID",Vertices[[#Headers],[Vertex]:[Top Word Pairs in Post Content by Salience]],0),FALSE)</f>
        <v>119</v>
      </c>
    </row>
    <row r="119" spans="1:3" ht="15">
      <c r="A119" s="83" t="s">
        <v>2310</v>
      </c>
      <c r="B119" s="105" t="s">
        <v>333</v>
      </c>
      <c r="C119" s="83">
        <f>VLOOKUP(GroupVertices[[#This Row],[Vertex]],Vertices[],MATCH("ID",Vertices[[#Headers],[Vertex]:[Top Word Pairs in Post Content by Salience]],0),FALSE)</f>
        <v>120</v>
      </c>
    </row>
    <row r="120" spans="1:3" ht="15">
      <c r="A120" s="83" t="s">
        <v>2310</v>
      </c>
      <c r="B120" s="105" t="s">
        <v>334</v>
      </c>
      <c r="C120" s="83">
        <f>VLOOKUP(GroupVertices[[#This Row],[Vertex]],Vertices[],MATCH("ID",Vertices[[#Headers],[Vertex]:[Top Word Pairs in Post Content by Salience]],0),FALSE)</f>
        <v>121</v>
      </c>
    </row>
    <row r="121" spans="1:3" ht="15">
      <c r="A121" s="83" t="s">
        <v>2310</v>
      </c>
      <c r="B121" s="105" t="s">
        <v>335</v>
      </c>
      <c r="C121" s="83">
        <f>VLOOKUP(GroupVertices[[#This Row],[Vertex]],Vertices[],MATCH("ID",Vertices[[#Headers],[Vertex]:[Top Word Pairs in Post Content by Salience]],0),FALSE)</f>
        <v>122</v>
      </c>
    </row>
    <row r="122" spans="1:3" ht="15">
      <c r="A122" s="83" t="s">
        <v>2310</v>
      </c>
      <c r="B122" s="105" t="s">
        <v>336</v>
      </c>
      <c r="C122" s="83">
        <f>VLOOKUP(GroupVertices[[#This Row],[Vertex]],Vertices[],MATCH("ID",Vertices[[#Headers],[Vertex]:[Top Word Pairs in Post Content by Salience]],0),FALSE)</f>
        <v>123</v>
      </c>
    </row>
    <row r="123" spans="1:3" ht="15">
      <c r="A123" s="83" t="s">
        <v>2310</v>
      </c>
      <c r="B123" s="105" t="s">
        <v>337</v>
      </c>
      <c r="C123" s="83">
        <f>VLOOKUP(GroupVertices[[#This Row],[Vertex]],Vertices[],MATCH("ID",Vertices[[#Headers],[Vertex]:[Top Word Pairs in Post Content by Salience]],0),FALSE)</f>
        <v>124</v>
      </c>
    </row>
    <row r="124" spans="1:3" ht="15">
      <c r="A124" s="83" t="s">
        <v>2310</v>
      </c>
      <c r="B124" s="105" t="s">
        <v>338</v>
      </c>
      <c r="C124" s="83">
        <f>VLOOKUP(GroupVertices[[#This Row],[Vertex]],Vertices[],MATCH("ID",Vertices[[#Headers],[Vertex]:[Top Word Pairs in Post Content by Salience]],0),FALSE)</f>
        <v>125</v>
      </c>
    </row>
    <row r="125" spans="1:3" ht="15">
      <c r="A125" s="83" t="s">
        <v>2310</v>
      </c>
      <c r="B125" s="105" t="s">
        <v>339</v>
      </c>
      <c r="C125" s="83">
        <f>VLOOKUP(GroupVertices[[#This Row],[Vertex]],Vertices[],MATCH("ID",Vertices[[#Headers],[Vertex]:[Top Word Pairs in Post Content by Salience]],0),FALSE)</f>
        <v>126</v>
      </c>
    </row>
    <row r="126" spans="1:3" ht="15">
      <c r="A126" s="83" t="s">
        <v>2310</v>
      </c>
      <c r="B126" s="105" t="s">
        <v>340</v>
      </c>
      <c r="C126" s="83">
        <f>VLOOKUP(GroupVertices[[#This Row],[Vertex]],Vertices[],MATCH("ID",Vertices[[#Headers],[Vertex]:[Top Word Pairs in Post Content by Salience]],0),FALSE)</f>
        <v>127</v>
      </c>
    </row>
    <row r="127" spans="1:3" ht="15">
      <c r="A127" s="83" t="s">
        <v>2310</v>
      </c>
      <c r="B127" s="105" t="s">
        <v>341</v>
      </c>
      <c r="C127" s="83">
        <f>VLOOKUP(GroupVertices[[#This Row],[Vertex]],Vertices[],MATCH("ID",Vertices[[#Headers],[Vertex]:[Top Word Pairs in Post Content by Salience]],0),FALSE)</f>
        <v>128</v>
      </c>
    </row>
    <row r="128" spans="1:3" ht="15">
      <c r="A128" s="83" t="s">
        <v>2310</v>
      </c>
      <c r="B128" s="105" t="s">
        <v>342</v>
      </c>
      <c r="C128" s="83">
        <f>VLOOKUP(GroupVertices[[#This Row],[Vertex]],Vertices[],MATCH("ID",Vertices[[#Headers],[Vertex]:[Top Word Pairs in Post Content by Salience]],0),FALSE)</f>
        <v>129</v>
      </c>
    </row>
    <row r="129" spans="1:3" ht="15">
      <c r="A129" s="83" t="s">
        <v>2310</v>
      </c>
      <c r="B129" s="105" t="s">
        <v>343</v>
      </c>
      <c r="C129" s="83">
        <f>VLOOKUP(GroupVertices[[#This Row],[Vertex]],Vertices[],MATCH("ID",Vertices[[#Headers],[Vertex]:[Top Word Pairs in Post Content by Salience]],0),FALSE)</f>
        <v>130</v>
      </c>
    </row>
    <row r="130" spans="1:3" ht="15">
      <c r="A130" s="83" t="s">
        <v>2310</v>
      </c>
      <c r="B130" s="105" t="s">
        <v>344</v>
      </c>
      <c r="C130" s="83">
        <f>VLOOKUP(GroupVertices[[#This Row],[Vertex]],Vertices[],MATCH("ID",Vertices[[#Headers],[Vertex]:[Top Word Pairs in Post Content by Salience]],0),FALSE)</f>
        <v>131</v>
      </c>
    </row>
    <row r="131" spans="1:3" ht="15">
      <c r="A131" s="83" t="s">
        <v>2310</v>
      </c>
      <c r="B131" s="105" t="s">
        <v>345</v>
      </c>
      <c r="C131" s="83">
        <f>VLOOKUP(GroupVertices[[#This Row],[Vertex]],Vertices[],MATCH("ID",Vertices[[#Headers],[Vertex]:[Top Word Pairs in Post Content by Salience]],0),FALSE)</f>
        <v>132</v>
      </c>
    </row>
    <row r="132" spans="1:3" ht="15">
      <c r="A132" s="83" t="s">
        <v>2310</v>
      </c>
      <c r="B132" s="105" t="s">
        <v>346</v>
      </c>
      <c r="C132" s="83">
        <f>VLOOKUP(GroupVertices[[#This Row],[Vertex]],Vertices[],MATCH("ID",Vertices[[#Headers],[Vertex]:[Top Word Pairs in Post Content by Salience]],0),FALSE)</f>
        <v>133</v>
      </c>
    </row>
    <row r="133" spans="1:3" ht="15">
      <c r="A133" s="83" t="s">
        <v>2310</v>
      </c>
      <c r="B133" s="105" t="s">
        <v>347</v>
      </c>
      <c r="C133" s="83">
        <f>VLOOKUP(GroupVertices[[#This Row],[Vertex]],Vertices[],MATCH("ID",Vertices[[#Headers],[Vertex]:[Top Word Pairs in Post Content by Salience]],0),FALSE)</f>
        <v>134</v>
      </c>
    </row>
    <row r="134" spans="1:3" ht="15">
      <c r="A134" s="83" t="s">
        <v>2310</v>
      </c>
      <c r="B134" s="105" t="s">
        <v>348</v>
      </c>
      <c r="C134" s="83">
        <f>VLOOKUP(GroupVertices[[#This Row],[Vertex]],Vertices[],MATCH("ID",Vertices[[#Headers],[Vertex]:[Top Word Pairs in Post Content by Salience]],0),FALSE)</f>
        <v>135</v>
      </c>
    </row>
    <row r="135" spans="1:3" ht="15">
      <c r="A135" s="83" t="s">
        <v>2310</v>
      </c>
      <c r="B135" s="105" t="s">
        <v>349</v>
      </c>
      <c r="C135" s="83">
        <f>VLOOKUP(GroupVertices[[#This Row],[Vertex]],Vertices[],MATCH("ID",Vertices[[#Headers],[Vertex]:[Top Word Pairs in Post Content by Salience]],0),FALSE)</f>
        <v>136</v>
      </c>
    </row>
    <row r="136" spans="1:3" ht="15">
      <c r="A136" s="83" t="s">
        <v>2310</v>
      </c>
      <c r="B136" s="105" t="s">
        <v>350</v>
      </c>
      <c r="C136" s="83">
        <f>VLOOKUP(GroupVertices[[#This Row],[Vertex]],Vertices[],MATCH("ID",Vertices[[#Headers],[Vertex]:[Top Word Pairs in Post Content by Salience]],0),FALSE)</f>
        <v>137</v>
      </c>
    </row>
    <row r="137" spans="1:3" ht="15">
      <c r="A137" s="83" t="s">
        <v>2310</v>
      </c>
      <c r="B137" s="105" t="s">
        <v>351</v>
      </c>
      <c r="C137" s="83">
        <f>VLOOKUP(GroupVertices[[#This Row],[Vertex]],Vertices[],MATCH("ID",Vertices[[#Headers],[Vertex]:[Top Word Pairs in Post Content by Salience]],0),FALSE)</f>
        <v>138</v>
      </c>
    </row>
    <row r="138" spans="1:3" ht="15">
      <c r="A138" s="83" t="s">
        <v>2310</v>
      </c>
      <c r="B138" s="105" t="s">
        <v>352</v>
      </c>
      <c r="C138" s="83">
        <f>VLOOKUP(GroupVertices[[#This Row],[Vertex]],Vertices[],MATCH("ID",Vertices[[#Headers],[Vertex]:[Top Word Pairs in Post Content by Salience]],0),FALSE)</f>
        <v>139</v>
      </c>
    </row>
    <row r="139" spans="1:3" ht="15">
      <c r="A139" s="83" t="s">
        <v>2310</v>
      </c>
      <c r="B139" s="105" t="s">
        <v>353</v>
      </c>
      <c r="C139" s="83">
        <f>VLOOKUP(GroupVertices[[#This Row],[Vertex]],Vertices[],MATCH("ID",Vertices[[#Headers],[Vertex]:[Top Word Pairs in Post Content by Salience]],0),FALSE)</f>
        <v>140</v>
      </c>
    </row>
    <row r="140" spans="1:3" ht="15">
      <c r="A140" s="83" t="s">
        <v>2310</v>
      </c>
      <c r="B140" s="105" t="s">
        <v>354</v>
      </c>
      <c r="C140" s="83">
        <f>VLOOKUP(GroupVertices[[#This Row],[Vertex]],Vertices[],MATCH("ID",Vertices[[#Headers],[Vertex]:[Top Word Pairs in Post Content by Salience]],0),FALSE)</f>
        <v>141</v>
      </c>
    </row>
    <row r="141" spans="1:3" ht="15">
      <c r="A141" s="83" t="s">
        <v>2310</v>
      </c>
      <c r="B141" s="105" t="s">
        <v>355</v>
      </c>
      <c r="C141" s="83">
        <f>VLOOKUP(GroupVertices[[#This Row],[Vertex]],Vertices[],MATCH("ID",Vertices[[#Headers],[Vertex]:[Top Word Pairs in Post Content by Salience]],0),FALSE)</f>
        <v>142</v>
      </c>
    </row>
    <row r="142" spans="1:3" ht="15">
      <c r="A142" s="83" t="s">
        <v>2310</v>
      </c>
      <c r="B142" s="105" t="s">
        <v>356</v>
      </c>
      <c r="C142" s="83">
        <f>VLOOKUP(GroupVertices[[#This Row],[Vertex]],Vertices[],MATCH("ID",Vertices[[#Headers],[Vertex]:[Top Word Pairs in Post Content by Salience]],0),FALSE)</f>
        <v>143</v>
      </c>
    </row>
    <row r="143" spans="1:3" ht="15">
      <c r="A143" s="83" t="s">
        <v>2310</v>
      </c>
      <c r="B143" s="105" t="s">
        <v>357</v>
      </c>
      <c r="C143" s="83">
        <f>VLOOKUP(GroupVertices[[#This Row],[Vertex]],Vertices[],MATCH("ID",Vertices[[#Headers],[Vertex]:[Top Word Pairs in Post Content by Salience]],0),FALSE)</f>
        <v>144</v>
      </c>
    </row>
    <row r="144" spans="1:3" ht="15">
      <c r="A144" s="83" t="s">
        <v>2310</v>
      </c>
      <c r="B144" s="105" t="s">
        <v>358</v>
      </c>
      <c r="C144" s="83">
        <f>VLOOKUP(GroupVertices[[#This Row],[Vertex]],Vertices[],MATCH("ID",Vertices[[#Headers],[Vertex]:[Top Word Pairs in Post Content by Salience]],0),FALSE)</f>
        <v>145</v>
      </c>
    </row>
    <row r="145" spans="1:3" ht="15">
      <c r="A145" s="83" t="s">
        <v>2310</v>
      </c>
      <c r="B145" s="105" t="s">
        <v>359</v>
      </c>
      <c r="C145" s="83">
        <f>VLOOKUP(GroupVertices[[#This Row],[Vertex]],Vertices[],MATCH("ID",Vertices[[#Headers],[Vertex]:[Top Word Pairs in Post Content by Salience]],0),FALSE)</f>
        <v>146</v>
      </c>
    </row>
    <row r="146" spans="1:3" ht="15">
      <c r="A146" s="83" t="s">
        <v>2310</v>
      </c>
      <c r="B146" s="105" t="s">
        <v>360</v>
      </c>
      <c r="C146" s="83">
        <f>VLOOKUP(GroupVertices[[#This Row],[Vertex]],Vertices[],MATCH("ID",Vertices[[#Headers],[Vertex]:[Top Word Pairs in Post Content by Salience]],0),FALSE)</f>
        <v>147</v>
      </c>
    </row>
    <row r="147" spans="1:3" ht="15">
      <c r="A147" s="83" t="s">
        <v>2310</v>
      </c>
      <c r="B147" s="105" t="s">
        <v>361</v>
      </c>
      <c r="C147" s="83">
        <f>VLOOKUP(GroupVertices[[#This Row],[Vertex]],Vertices[],MATCH("ID",Vertices[[#Headers],[Vertex]:[Top Word Pairs in Post Content by Salience]],0),FALSE)</f>
        <v>148</v>
      </c>
    </row>
    <row r="148" spans="1:3" ht="15">
      <c r="A148" s="83" t="s">
        <v>2310</v>
      </c>
      <c r="B148" s="105" t="s">
        <v>362</v>
      </c>
      <c r="C148" s="83">
        <f>VLOOKUP(GroupVertices[[#This Row],[Vertex]],Vertices[],MATCH("ID",Vertices[[#Headers],[Vertex]:[Top Word Pairs in Post Content by Salience]],0),FALSE)</f>
        <v>149</v>
      </c>
    </row>
    <row r="149" spans="1:3" ht="15">
      <c r="A149" s="83" t="s">
        <v>2310</v>
      </c>
      <c r="B149" s="105" t="s">
        <v>363</v>
      </c>
      <c r="C149" s="83">
        <f>VLOOKUP(GroupVertices[[#This Row],[Vertex]],Vertices[],MATCH("ID",Vertices[[#Headers],[Vertex]:[Top Word Pairs in Post Content by Salience]],0),FALSE)</f>
        <v>150</v>
      </c>
    </row>
    <row r="150" spans="1:3" ht="15">
      <c r="A150" s="83" t="s">
        <v>2310</v>
      </c>
      <c r="B150" s="105" t="s">
        <v>364</v>
      </c>
      <c r="C150" s="83">
        <f>VLOOKUP(GroupVertices[[#This Row],[Vertex]],Vertices[],MATCH("ID",Vertices[[#Headers],[Vertex]:[Top Word Pairs in Post Content by Salience]],0),FALSE)</f>
        <v>151</v>
      </c>
    </row>
    <row r="151" spans="1:3" ht="15">
      <c r="A151" s="83" t="s">
        <v>2310</v>
      </c>
      <c r="B151" s="105" t="s">
        <v>365</v>
      </c>
      <c r="C151" s="83">
        <f>VLOOKUP(GroupVertices[[#This Row],[Vertex]],Vertices[],MATCH("ID",Vertices[[#Headers],[Vertex]:[Top Word Pairs in Post Content by Salience]],0),FALSE)</f>
        <v>152</v>
      </c>
    </row>
    <row r="152" spans="1:3" ht="15">
      <c r="A152" s="83" t="s">
        <v>2310</v>
      </c>
      <c r="B152" s="105" t="s">
        <v>366</v>
      </c>
      <c r="C152" s="83">
        <f>VLOOKUP(GroupVertices[[#This Row],[Vertex]],Vertices[],MATCH("ID",Vertices[[#Headers],[Vertex]:[Top Word Pairs in Post Content by Salience]],0),FALSE)</f>
        <v>153</v>
      </c>
    </row>
    <row r="153" spans="1:3" ht="15">
      <c r="A153" s="83" t="s">
        <v>2310</v>
      </c>
      <c r="B153" s="105" t="s">
        <v>367</v>
      </c>
      <c r="C153" s="83">
        <f>VLOOKUP(GroupVertices[[#This Row],[Vertex]],Vertices[],MATCH("ID",Vertices[[#Headers],[Vertex]:[Top Word Pairs in Post Content by Salience]],0),FALSE)</f>
        <v>154</v>
      </c>
    </row>
    <row r="154" spans="1:3" ht="15">
      <c r="A154" s="83" t="s">
        <v>2310</v>
      </c>
      <c r="B154" s="105" t="s">
        <v>368</v>
      </c>
      <c r="C154" s="83">
        <f>VLOOKUP(GroupVertices[[#This Row],[Vertex]],Vertices[],MATCH("ID",Vertices[[#Headers],[Vertex]:[Top Word Pairs in Post Content by Salience]],0),FALSE)</f>
        <v>155</v>
      </c>
    </row>
    <row r="155" spans="1:3" ht="15">
      <c r="A155" s="83" t="s">
        <v>2310</v>
      </c>
      <c r="B155" s="105" t="s">
        <v>369</v>
      </c>
      <c r="C155" s="83">
        <f>VLOOKUP(GroupVertices[[#This Row],[Vertex]],Vertices[],MATCH("ID",Vertices[[#Headers],[Vertex]:[Top Word Pairs in Post Content by Salience]],0),FALSE)</f>
        <v>156</v>
      </c>
    </row>
    <row r="156" spans="1:3" ht="15">
      <c r="A156" s="83" t="s">
        <v>2310</v>
      </c>
      <c r="B156" s="105" t="s">
        <v>370</v>
      </c>
      <c r="C156" s="83">
        <f>VLOOKUP(GroupVertices[[#This Row],[Vertex]],Vertices[],MATCH("ID",Vertices[[#Headers],[Vertex]:[Top Word Pairs in Post Content by Salience]],0),FALSE)</f>
        <v>157</v>
      </c>
    </row>
    <row r="157" spans="1:3" ht="15">
      <c r="A157" s="83" t="s">
        <v>2310</v>
      </c>
      <c r="B157" s="105" t="s">
        <v>371</v>
      </c>
      <c r="C157" s="83">
        <f>VLOOKUP(GroupVertices[[#This Row],[Vertex]],Vertices[],MATCH("ID",Vertices[[#Headers],[Vertex]:[Top Word Pairs in Post Content by Salience]],0),FALSE)</f>
        <v>158</v>
      </c>
    </row>
    <row r="158" spans="1:3" ht="15">
      <c r="A158" s="83" t="s">
        <v>2310</v>
      </c>
      <c r="B158" s="105" t="s">
        <v>372</v>
      </c>
      <c r="C158" s="83">
        <f>VLOOKUP(GroupVertices[[#This Row],[Vertex]],Vertices[],MATCH("ID",Vertices[[#Headers],[Vertex]:[Top Word Pairs in Post Content by Salience]],0),FALSE)</f>
        <v>159</v>
      </c>
    </row>
    <row r="159" spans="1:3" ht="15">
      <c r="A159" s="83" t="s">
        <v>2310</v>
      </c>
      <c r="B159" s="105" t="s">
        <v>373</v>
      </c>
      <c r="C159" s="83">
        <f>VLOOKUP(GroupVertices[[#This Row],[Vertex]],Vertices[],MATCH("ID",Vertices[[#Headers],[Vertex]:[Top Word Pairs in Post Content by Salience]],0),FALSE)</f>
        <v>160</v>
      </c>
    </row>
    <row r="160" spans="1:3" ht="15">
      <c r="A160" s="83" t="s">
        <v>2310</v>
      </c>
      <c r="B160" s="105" t="s">
        <v>374</v>
      </c>
      <c r="C160" s="83">
        <f>VLOOKUP(GroupVertices[[#This Row],[Vertex]],Vertices[],MATCH("ID",Vertices[[#Headers],[Vertex]:[Top Word Pairs in Post Content by Salience]],0),FALSE)</f>
        <v>161</v>
      </c>
    </row>
    <row r="161" spans="1:3" ht="15">
      <c r="A161" s="83" t="s">
        <v>2310</v>
      </c>
      <c r="B161" s="105" t="s">
        <v>375</v>
      </c>
      <c r="C161" s="83">
        <f>VLOOKUP(GroupVertices[[#This Row],[Vertex]],Vertices[],MATCH("ID",Vertices[[#Headers],[Vertex]:[Top Word Pairs in Post Content by Salience]],0),FALSE)</f>
        <v>162</v>
      </c>
    </row>
    <row r="162" spans="1:3" ht="15">
      <c r="A162" s="83" t="s">
        <v>2310</v>
      </c>
      <c r="B162" s="105" t="s">
        <v>376</v>
      </c>
      <c r="C162" s="83">
        <f>VLOOKUP(GroupVertices[[#This Row],[Vertex]],Vertices[],MATCH("ID",Vertices[[#Headers],[Vertex]:[Top Word Pairs in Post Content by Salience]],0),FALSE)</f>
        <v>163</v>
      </c>
    </row>
    <row r="163" spans="1:3" ht="15">
      <c r="A163" s="83" t="s">
        <v>2310</v>
      </c>
      <c r="B163" s="105" t="s">
        <v>377</v>
      </c>
      <c r="C163" s="83">
        <f>VLOOKUP(GroupVertices[[#This Row],[Vertex]],Vertices[],MATCH("ID",Vertices[[#Headers],[Vertex]:[Top Word Pairs in Post Content by Salience]],0),FALSE)</f>
        <v>164</v>
      </c>
    </row>
    <row r="164" spans="1:3" ht="15">
      <c r="A164" s="83" t="s">
        <v>2310</v>
      </c>
      <c r="B164" s="105" t="s">
        <v>378</v>
      </c>
      <c r="C164" s="83">
        <f>VLOOKUP(GroupVertices[[#This Row],[Vertex]],Vertices[],MATCH("ID",Vertices[[#Headers],[Vertex]:[Top Word Pairs in Post Content by Salience]],0),FALSE)</f>
        <v>165</v>
      </c>
    </row>
    <row r="165" spans="1:3" ht="15">
      <c r="A165" s="83" t="s">
        <v>2310</v>
      </c>
      <c r="B165" s="105" t="s">
        <v>379</v>
      </c>
      <c r="C165" s="83">
        <f>VLOOKUP(GroupVertices[[#This Row],[Vertex]],Vertices[],MATCH("ID",Vertices[[#Headers],[Vertex]:[Top Word Pairs in Post Content by Salience]],0),FALSE)</f>
        <v>166</v>
      </c>
    </row>
    <row r="166" spans="1:3" ht="15">
      <c r="A166" s="83" t="s">
        <v>2310</v>
      </c>
      <c r="B166" s="105" t="s">
        <v>380</v>
      </c>
      <c r="C166" s="83">
        <f>VLOOKUP(GroupVertices[[#This Row],[Vertex]],Vertices[],MATCH("ID",Vertices[[#Headers],[Vertex]:[Top Word Pairs in Post Content by Salience]],0),FALSE)</f>
        <v>167</v>
      </c>
    </row>
    <row r="167" spans="1:3" ht="15">
      <c r="A167" s="83" t="s">
        <v>2310</v>
      </c>
      <c r="B167" s="105" t="s">
        <v>381</v>
      </c>
      <c r="C167" s="83">
        <f>VLOOKUP(GroupVertices[[#This Row],[Vertex]],Vertices[],MATCH("ID",Vertices[[#Headers],[Vertex]:[Top Word Pairs in Post Content by Salience]],0),FALSE)</f>
        <v>168</v>
      </c>
    </row>
    <row r="168" spans="1:3" ht="15">
      <c r="A168" s="83" t="s">
        <v>2310</v>
      </c>
      <c r="B168" s="105" t="s">
        <v>382</v>
      </c>
      <c r="C168" s="83">
        <f>VLOOKUP(GroupVertices[[#This Row],[Vertex]],Vertices[],MATCH("ID",Vertices[[#Headers],[Vertex]:[Top Word Pairs in Post Content by Salience]],0),FALSE)</f>
        <v>169</v>
      </c>
    </row>
    <row r="169" spans="1:3" ht="15">
      <c r="A169" s="83" t="s">
        <v>2310</v>
      </c>
      <c r="B169" s="105" t="s">
        <v>383</v>
      </c>
      <c r="C169" s="83">
        <f>VLOOKUP(GroupVertices[[#This Row],[Vertex]],Vertices[],MATCH("ID",Vertices[[#Headers],[Vertex]:[Top Word Pairs in Post Content by Salience]],0),FALSE)</f>
        <v>170</v>
      </c>
    </row>
    <row r="170" spans="1:3" ht="15">
      <c r="A170" s="83" t="s">
        <v>2310</v>
      </c>
      <c r="B170" s="105" t="s">
        <v>384</v>
      </c>
      <c r="C170" s="83">
        <f>VLOOKUP(GroupVertices[[#This Row],[Vertex]],Vertices[],MATCH("ID",Vertices[[#Headers],[Vertex]:[Top Word Pairs in Post Content by Salience]],0),FALSE)</f>
        <v>171</v>
      </c>
    </row>
    <row r="171" spans="1:3" ht="15">
      <c r="A171" s="83" t="s">
        <v>2310</v>
      </c>
      <c r="B171" s="105" t="s">
        <v>385</v>
      </c>
      <c r="C171" s="83">
        <f>VLOOKUP(GroupVertices[[#This Row],[Vertex]],Vertices[],MATCH("ID",Vertices[[#Headers],[Vertex]:[Top Word Pairs in Post Content by Salience]],0),FALSE)</f>
        <v>172</v>
      </c>
    </row>
    <row r="172" spans="1:3" ht="15">
      <c r="A172" s="83" t="s">
        <v>2310</v>
      </c>
      <c r="B172" s="105" t="s">
        <v>386</v>
      </c>
      <c r="C172" s="83">
        <f>VLOOKUP(GroupVertices[[#This Row],[Vertex]],Vertices[],MATCH("ID",Vertices[[#Headers],[Vertex]:[Top Word Pairs in Post Content by Salience]],0),FALSE)</f>
        <v>173</v>
      </c>
    </row>
    <row r="173" spans="1:3" ht="15">
      <c r="A173" s="83" t="s">
        <v>2310</v>
      </c>
      <c r="B173" s="105" t="s">
        <v>387</v>
      </c>
      <c r="C173" s="83">
        <f>VLOOKUP(GroupVertices[[#This Row],[Vertex]],Vertices[],MATCH("ID",Vertices[[#Headers],[Vertex]:[Top Word Pairs in Post Content by Salience]],0),FALSE)</f>
        <v>174</v>
      </c>
    </row>
    <row r="174" spans="1:3" ht="15">
      <c r="A174" s="83" t="s">
        <v>2310</v>
      </c>
      <c r="B174" s="105" t="s">
        <v>388</v>
      </c>
      <c r="C174" s="83">
        <f>VLOOKUP(GroupVertices[[#This Row],[Vertex]],Vertices[],MATCH("ID",Vertices[[#Headers],[Vertex]:[Top Word Pairs in Post Content by Salience]],0),FALSE)</f>
        <v>175</v>
      </c>
    </row>
    <row r="175" spans="1:3" ht="15">
      <c r="A175" s="83" t="s">
        <v>2310</v>
      </c>
      <c r="B175" s="105" t="s">
        <v>389</v>
      </c>
      <c r="C175" s="83">
        <f>VLOOKUP(GroupVertices[[#This Row],[Vertex]],Vertices[],MATCH("ID",Vertices[[#Headers],[Vertex]:[Top Word Pairs in Post Content by Salience]],0),FALSE)</f>
        <v>176</v>
      </c>
    </row>
    <row r="176" spans="1:3" ht="15">
      <c r="A176" s="83" t="s">
        <v>2310</v>
      </c>
      <c r="B176" s="105" t="s">
        <v>390</v>
      </c>
      <c r="C176" s="83">
        <f>VLOOKUP(GroupVertices[[#This Row],[Vertex]],Vertices[],MATCH("ID",Vertices[[#Headers],[Vertex]:[Top Word Pairs in Post Content by Salience]],0),FALSE)</f>
        <v>177</v>
      </c>
    </row>
    <row r="177" spans="1:3" ht="15">
      <c r="A177" s="83" t="s">
        <v>2310</v>
      </c>
      <c r="B177" s="105" t="s">
        <v>391</v>
      </c>
      <c r="C177" s="83">
        <f>VLOOKUP(GroupVertices[[#This Row],[Vertex]],Vertices[],MATCH("ID",Vertices[[#Headers],[Vertex]:[Top Word Pairs in Post Content by Salience]],0),FALSE)</f>
        <v>178</v>
      </c>
    </row>
    <row r="178" spans="1:3" ht="15">
      <c r="A178" s="83" t="s">
        <v>2310</v>
      </c>
      <c r="B178" s="105" t="s">
        <v>392</v>
      </c>
      <c r="C178" s="83">
        <f>VLOOKUP(GroupVertices[[#This Row],[Vertex]],Vertices[],MATCH("ID",Vertices[[#Headers],[Vertex]:[Top Word Pairs in Post Content by Salience]],0),FALSE)</f>
        <v>179</v>
      </c>
    </row>
    <row r="179" spans="1:3" ht="15">
      <c r="A179" s="83" t="s">
        <v>2310</v>
      </c>
      <c r="B179" s="105" t="s">
        <v>393</v>
      </c>
      <c r="C179" s="83">
        <f>VLOOKUP(GroupVertices[[#This Row],[Vertex]],Vertices[],MATCH("ID",Vertices[[#Headers],[Vertex]:[Top Word Pairs in Post Content by Salience]],0),FALSE)</f>
        <v>180</v>
      </c>
    </row>
    <row r="180" spans="1:3" ht="15">
      <c r="A180" s="83" t="s">
        <v>2310</v>
      </c>
      <c r="B180" s="105" t="s">
        <v>394</v>
      </c>
      <c r="C180" s="83">
        <f>VLOOKUP(GroupVertices[[#This Row],[Vertex]],Vertices[],MATCH("ID",Vertices[[#Headers],[Vertex]:[Top Word Pairs in Post Content by Salience]],0),FALSE)</f>
        <v>181</v>
      </c>
    </row>
    <row r="181" spans="1:3" ht="15">
      <c r="A181" s="83" t="s">
        <v>2310</v>
      </c>
      <c r="B181" s="105" t="s">
        <v>395</v>
      </c>
      <c r="C181" s="83">
        <f>VLOOKUP(GroupVertices[[#This Row],[Vertex]],Vertices[],MATCH("ID",Vertices[[#Headers],[Vertex]:[Top Word Pairs in Post Content by Salience]],0),FALSE)</f>
        <v>182</v>
      </c>
    </row>
    <row r="182" spans="1:3" ht="15">
      <c r="A182" s="83" t="s">
        <v>2310</v>
      </c>
      <c r="B182" s="105" t="s">
        <v>396</v>
      </c>
      <c r="C182" s="83">
        <f>VLOOKUP(GroupVertices[[#This Row],[Vertex]],Vertices[],MATCH("ID",Vertices[[#Headers],[Vertex]:[Top Word Pairs in Post Content by Salience]],0),FALSE)</f>
        <v>183</v>
      </c>
    </row>
    <row r="183" spans="1:3" ht="15">
      <c r="A183" s="83" t="s">
        <v>2310</v>
      </c>
      <c r="B183" s="105" t="s">
        <v>397</v>
      </c>
      <c r="C183" s="83">
        <f>VLOOKUP(GroupVertices[[#This Row],[Vertex]],Vertices[],MATCH("ID",Vertices[[#Headers],[Vertex]:[Top Word Pairs in Post Content by Salience]],0),FALSE)</f>
        <v>184</v>
      </c>
    </row>
    <row r="184" spans="1:3" ht="15">
      <c r="A184" s="83" t="s">
        <v>2310</v>
      </c>
      <c r="B184" s="105" t="s">
        <v>398</v>
      </c>
      <c r="C184" s="83">
        <f>VLOOKUP(GroupVertices[[#This Row],[Vertex]],Vertices[],MATCH("ID",Vertices[[#Headers],[Vertex]:[Top Word Pairs in Post Content by Salience]],0),FALSE)</f>
        <v>185</v>
      </c>
    </row>
    <row r="185" spans="1:3" ht="15">
      <c r="A185" s="83" t="s">
        <v>2310</v>
      </c>
      <c r="B185" s="105" t="s">
        <v>399</v>
      </c>
      <c r="C185" s="83">
        <f>VLOOKUP(GroupVertices[[#This Row],[Vertex]],Vertices[],MATCH("ID",Vertices[[#Headers],[Vertex]:[Top Word Pairs in Post Content by Salience]],0),FALSE)</f>
        <v>186</v>
      </c>
    </row>
    <row r="186" spans="1:3" ht="15">
      <c r="A186" s="83" t="s">
        <v>2310</v>
      </c>
      <c r="B186" s="105" t="s">
        <v>400</v>
      </c>
      <c r="C186" s="83">
        <f>VLOOKUP(GroupVertices[[#This Row],[Vertex]],Vertices[],MATCH("ID",Vertices[[#Headers],[Vertex]:[Top Word Pairs in Post Content by Salience]],0),FALSE)</f>
        <v>187</v>
      </c>
    </row>
    <row r="187" spans="1:3" ht="15">
      <c r="A187" s="83" t="s">
        <v>2310</v>
      </c>
      <c r="B187" s="105" t="s">
        <v>401</v>
      </c>
      <c r="C187" s="83">
        <f>VLOOKUP(GroupVertices[[#This Row],[Vertex]],Vertices[],MATCH("ID",Vertices[[#Headers],[Vertex]:[Top Word Pairs in Post Content by Salience]],0),FALSE)</f>
        <v>188</v>
      </c>
    </row>
    <row r="188" spans="1:3" ht="15">
      <c r="A188" s="83" t="s">
        <v>2310</v>
      </c>
      <c r="B188" s="105" t="s">
        <v>402</v>
      </c>
      <c r="C188" s="83">
        <f>VLOOKUP(GroupVertices[[#This Row],[Vertex]],Vertices[],MATCH("ID",Vertices[[#Headers],[Vertex]:[Top Word Pairs in Post Content by Salience]],0),FALSE)</f>
        <v>189</v>
      </c>
    </row>
    <row r="189" spans="1:3" ht="15">
      <c r="A189" s="83" t="s">
        <v>2310</v>
      </c>
      <c r="B189" s="105" t="s">
        <v>403</v>
      </c>
      <c r="C189" s="83">
        <f>VLOOKUP(GroupVertices[[#This Row],[Vertex]],Vertices[],MATCH("ID",Vertices[[#Headers],[Vertex]:[Top Word Pairs in Post Content by Salience]],0),FALSE)</f>
        <v>190</v>
      </c>
    </row>
    <row r="190" spans="1:3" ht="15">
      <c r="A190" s="83" t="s">
        <v>2310</v>
      </c>
      <c r="B190" s="105" t="s">
        <v>404</v>
      </c>
      <c r="C190" s="83">
        <f>VLOOKUP(GroupVertices[[#This Row],[Vertex]],Vertices[],MATCH("ID",Vertices[[#Headers],[Vertex]:[Top Word Pairs in Post Content by Salience]],0),FALSE)</f>
        <v>191</v>
      </c>
    </row>
    <row r="191" spans="1:3" ht="15">
      <c r="A191" s="83" t="s">
        <v>2310</v>
      </c>
      <c r="B191" s="105" t="s">
        <v>405</v>
      </c>
      <c r="C191" s="83">
        <f>VLOOKUP(GroupVertices[[#This Row],[Vertex]],Vertices[],MATCH("ID",Vertices[[#Headers],[Vertex]:[Top Word Pairs in Post Content by Salience]],0),FALSE)</f>
        <v>192</v>
      </c>
    </row>
    <row r="192" spans="1:3" ht="15">
      <c r="A192" s="83" t="s">
        <v>2310</v>
      </c>
      <c r="B192" s="105" t="s">
        <v>406</v>
      </c>
      <c r="C192" s="83">
        <f>VLOOKUP(GroupVertices[[#This Row],[Vertex]],Vertices[],MATCH("ID",Vertices[[#Headers],[Vertex]:[Top Word Pairs in Post Content by Salience]],0),FALSE)</f>
        <v>193</v>
      </c>
    </row>
    <row r="193" spans="1:3" ht="15">
      <c r="A193" s="83" t="s">
        <v>2310</v>
      </c>
      <c r="B193" s="105" t="s">
        <v>407</v>
      </c>
      <c r="C193" s="83">
        <f>VLOOKUP(GroupVertices[[#This Row],[Vertex]],Vertices[],MATCH("ID",Vertices[[#Headers],[Vertex]:[Top Word Pairs in Post Content by Salience]],0),FALSE)</f>
        <v>194</v>
      </c>
    </row>
    <row r="194" spans="1:3" ht="15">
      <c r="A194" s="83" t="s">
        <v>2310</v>
      </c>
      <c r="B194" s="105" t="s">
        <v>408</v>
      </c>
      <c r="C194" s="83">
        <f>VLOOKUP(GroupVertices[[#This Row],[Vertex]],Vertices[],MATCH("ID",Vertices[[#Headers],[Vertex]:[Top Word Pairs in Post Content by Salience]],0),FALSE)</f>
        <v>195</v>
      </c>
    </row>
    <row r="195" spans="1:3" ht="15">
      <c r="A195" s="83" t="s">
        <v>2310</v>
      </c>
      <c r="B195" s="105" t="s">
        <v>409</v>
      </c>
      <c r="C195" s="83">
        <f>VLOOKUP(GroupVertices[[#This Row],[Vertex]],Vertices[],MATCH("ID",Vertices[[#Headers],[Vertex]:[Top Word Pairs in Post Content by Salience]],0),FALSE)</f>
        <v>196</v>
      </c>
    </row>
    <row r="196" spans="1:3" ht="15">
      <c r="A196" s="83" t="s">
        <v>2310</v>
      </c>
      <c r="B196" s="105" t="s">
        <v>410</v>
      </c>
      <c r="C196" s="83">
        <f>VLOOKUP(GroupVertices[[#This Row],[Vertex]],Vertices[],MATCH("ID",Vertices[[#Headers],[Vertex]:[Top Word Pairs in Post Content by Salience]],0),FALSE)</f>
        <v>197</v>
      </c>
    </row>
    <row r="197" spans="1:3" ht="15">
      <c r="A197" s="83" t="s">
        <v>2310</v>
      </c>
      <c r="B197" s="105" t="s">
        <v>411</v>
      </c>
      <c r="C197" s="83">
        <f>VLOOKUP(GroupVertices[[#This Row],[Vertex]],Vertices[],MATCH("ID",Vertices[[#Headers],[Vertex]:[Top Word Pairs in Post Content by Salience]],0),FALSE)</f>
        <v>198</v>
      </c>
    </row>
    <row r="198" spans="1:3" ht="15">
      <c r="A198" s="83" t="s">
        <v>2310</v>
      </c>
      <c r="B198" s="105" t="s">
        <v>412</v>
      </c>
      <c r="C198" s="83">
        <f>VLOOKUP(GroupVertices[[#This Row],[Vertex]],Vertices[],MATCH("ID",Vertices[[#Headers],[Vertex]:[Top Word Pairs in Post Content by Salience]],0),FALSE)</f>
        <v>199</v>
      </c>
    </row>
    <row r="199" spans="1:3" ht="15">
      <c r="A199" s="83" t="s">
        <v>2310</v>
      </c>
      <c r="B199" s="105" t="s">
        <v>413</v>
      </c>
      <c r="C199" s="83">
        <f>VLOOKUP(GroupVertices[[#This Row],[Vertex]],Vertices[],MATCH("ID",Vertices[[#Headers],[Vertex]:[Top Word Pairs in Post Content by Salience]],0),FALSE)</f>
        <v>200</v>
      </c>
    </row>
    <row r="200" spans="1:3" ht="15">
      <c r="A200" s="83" t="s">
        <v>2310</v>
      </c>
      <c r="B200" s="105" t="s">
        <v>414</v>
      </c>
      <c r="C200" s="83">
        <f>VLOOKUP(GroupVertices[[#This Row],[Vertex]],Vertices[],MATCH("ID",Vertices[[#Headers],[Vertex]:[Top Word Pairs in Post Content by Salience]],0),FALSE)</f>
        <v>201</v>
      </c>
    </row>
    <row r="201" spans="1:3" ht="15">
      <c r="A201" s="83" t="s">
        <v>2310</v>
      </c>
      <c r="B201" s="105" t="s">
        <v>415</v>
      </c>
      <c r="C201" s="83">
        <f>VLOOKUP(GroupVertices[[#This Row],[Vertex]],Vertices[],MATCH("ID",Vertices[[#Headers],[Vertex]:[Top Word Pairs in Post Content by Salience]],0),FALSE)</f>
        <v>202</v>
      </c>
    </row>
    <row r="202" spans="1:3" ht="15">
      <c r="A202" s="83" t="s">
        <v>2310</v>
      </c>
      <c r="B202" s="105" t="s">
        <v>416</v>
      </c>
      <c r="C202" s="83">
        <f>VLOOKUP(GroupVertices[[#This Row],[Vertex]],Vertices[],MATCH("ID",Vertices[[#Headers],[Vertex]:[Top Word Pairs in Post Content by Salience]],0),FALSE)</f>
        <v>203</v>
      </c>
    </row>
    <row r="203" spans="1:3" ht="15">
      <c r="A203" s="83" t="s">
        <v>2310</v>
      </c>
      <c r="B203" s="105" t="s">
        <v>417</v>
      </c>
      <c r="C203" s="83">
        <f>VLOOKUP(GroupVertices[[#This Row],[Vertex]],Vertices[],MATCH("ID",Vertices[[#Headers],[Vertex]:[Top Word Pairs in Post Content by Salience]],0),FALSE)</f>
        <v>204</v>
      </c>
    </row>
    <row r="204" spans="1:3" ht="15">
      <c r="A204" s="83" t="s">
        <v>2310</v>
      </c>
      <c r="B204" s="105" t="s">
        <v>418</v>
      </c>
      <c r="C204" s="83">
        <f>VLOOKUP(GroupVertices[[#This Row],[Vertex]],Vertices[],MATCH("ID",Vertices[[#Headers],[Vertex]:[Top Word Pairs in Post Content by Salience]],0),FALSE)</f>
        <v>205</v>
      </c>
    </row>
    <row r="205" spans="1:3" ht="15">
      <c r="A205" s="83" t="s">
        <v>2310</v>
      </c>
      <c r="B205" s="105" t="s">
        <v>419</v>
      </c>
      <c r="C205" s="83">
        <f>VLOOKUP(GroupVertices[[#This Row],[Vertex]],Vertices[],MATCH("ID",Vertices[[#Headers],[Vertex]:[Top Word Pairs in Post Content by Salience]],0),FALSE)</f>
        <v>206</v>
      </c>
    </row>
    <row r="206" spans="1:3" ht="15">
      <c r="A206" s="83" t="s">
        <v>2310</v>
      </c>
      <c r="B206" s="105" t="s">
        <v>420</v>
      </c>
      <c r="C206" s="83">
        <f>VLOOKUP(GroupVertices[[#This Row],[Vertex]],Vertices[],MATCH("ID",Vertices[[#Headers],[Vertex]:[Top Word Pairs in Post Content by Salience]],0),FALSE)</f>
        <v>207</v>
      </c>
    </row>
    <row r="207" spans="1:3" ht="15">
      <c r="A207" s="83" t="s">
        <v>2310</v>
      </c>
      <c r="B207" s="105" t="s">
        <v>421</v>
      </c>
      <c r="C207" s="83">
        <f>VLOOKUP(GroupVertices[[#This Row],[Vertex]],Vertices[],MATCH("ID",Vertices[[#Headers],[Vertex]:[Top Word Pairs in Post Content by Salience]],0),FALSE)</f>
        <v>208</v>
      </c>
    </row>
    <row r="208" spans="1:3" ht="15">
      <c r="A208" s="83" t="s">
        <v>2310</v>
      </c>
      <c r="B208" s="105" t="s">
        <v>422</v>
      </c>
      <c r="C208" s="83">
        <f>VLOOKUP(GroupVertices[[#This Row],[Vertex]],Vertices[],MATCH("ID",Vertices[[#Headers],[Vertex]:[Top Word Pairs in Post Content by Salience]],0),FALSE)</f>
        <v>209</v>
      </c>
    </row>
    <row r="209" spans="1:3" ht="15">
      <c r="A209" s="83" t="s">
        <v>2310</v>
      </c>
      <c r="B209" s="105" t="s">
        <v>423</v>
      </c>
      <c r="C209" s="83">
        <f>VLOOKUP(GroupVertices[[#This Row],[Vertex]],Vertices[],MATCH("ID",Vertices[[#Headers],[Vertex]:[Top Word Pairs in Post Content by Salience]],0),FALSE)</f>
        <v>210</v>
      </c>
    </row>
    <row r="210" spans="1:3" ht="15">
      <c r="A210" s="83" t="s">
        <v>2310</v>
      </c>
      <c r="B210" s="105" t="s">
        <v>424</v>
      </c>
      <c r="C210" s="83">
        <f>VLOOKUP(GroupVertices[[#This Row],[Vertex]],Vertices[],MATCH("ID",Vertices[[#Headers],[Vertex]:[Top Word Pairs in Post Content by Salience]],0),FALSE)</f>
        <v>211</v>
      </c>
    </row>
    <row r="211" spans="1:3" ht="15">
      <c r="A211" s="83" t="s">
        <v>2310</v>
      </c>
      <c r="B211" s="105" t="s">
        <v>425</v>
      </c>
      <c r="C211" s="83">
        <f>VLOOKUP(GroupVertices[[#This Row],[Vertex]],Vertices[],MATCH("ID",Vertices[[#Headers],[Vertex]:[Top Word Pairs in Post Content by Salience]],0),FALSE)</f>
        <v>212</v>
      </c>
    </row>
    <row r="212" spans="1:3" ht="15">
      <c r="A212" s="83" t="s">
        <v>2310</v>
      </c>
      <c r="B212" s="105" t="s">
        <v>426</v>
      </c>
      <c r="C212" s="83">
        <f>VLOOKUP(GroupVertices[[#This Row],[Vertex]],Vertices[],MATCH("ID",Vertices[[#Headers],[Vertex]:[Top Word Pairs in Post Content by Salience]],0),FALSE)</f>
        <v>213</v>
      </c>
    </row>
    <row r="213" spans="1:3" ht="15">
      <c r="A213" s="83" t="s">
        <v>2310</v>
      </c>
      <c r="B213" s="105" t="s">
        <v>427</v>
      </c>
      <c r="C213" s="83">
        <f>VLOOKUP(GroupVertices[[#This Row],[Vertex]],Vertices[],MATCH("ID",Vertices[[#Headers],[Vertex]:[Top Word Pairs in Post Content by Salience]],0),FALSE)</f>
        <v>214</v>
      </c>
    </row>
    <row r="214" spans="1:3" ht="15">
      <c r="A214" s="83" t="s">
        <v>2310</v>
      </c>
      <c r="B214" s="105" t="s">
        <v>428</v>
      </c>
      <c r="C214" s="83">
        <f>VLOOKUP(GroupVertices[[#This Row],[Vertex]],Vertices[],MATCH("ID",Vertices[[#Headers],[Vertex]:[Top Word Pairs in Post Content by Salience]],0),FALSE)</f>
        <v>215</v>
      </c>
    </row>
    <row r="215" spans="1:3" ht="15">
      <c r="A215" s="83" t="s">
        <v>2310</v>
      </c>
      <c r="B215" s="105" t="s">
        <v>429</v>
      </c>
      <c r="C215" s="83">
        <f>VLOOKUP(GroupVertices[[#This Row],[Vertex]],Vertices[],MATCH("ID",Vertices[[#Headers],[Vertex]:[Top Word Pairs in Post Content by Salience]],0),FALSE)</f>
        <v>216</v>
      </c>
    </row>
    <row r="216" spans="1:3" ht="15">
      <c r="A216" s="83" t="s">
        <v>2310</v>
      </c>
      <c r="B216" s="105" t="s">
        <v>430</v>
      </c>
      <c r="C216" s="83">
        <f>VLOOKUP(GroupVertices[[#This Row],[Vertex]],Vertices[],MATCH("ID",Vertices[[#Headers],[Vertex]:[Top Word Pairs in Post Content by Salience]],0),FALSE)</f>
        <v>217</v>
      </c>
    </row>
    <row r="217" spans="1:3" ht="15">
      <c r="A217" s="83" t="s">
        <v>2310</v>
      </c>
      <c r="B217" s="105" t="s">
        <v>431</v>
      </c>
      <c r="C217" s="83">
        <f>VLOOKUP(GroupVertices[[#This Row],[Vertex]],Vertices[],MATCH("ID",Vertices[[#Headers],[Vertex]:[Top Word Pairs in Post Content by Salience]],0),FALSE)</f>
        <v>218</v>
      </c>
    </row>
    <row r="218" spans="1:3" ht="15">
      <c r="A218" s="83" t="s">
        <v>2310</v>
      </c>
      <c r="B218" s="105" t="s">
        <v>432</v>
      </c>
      <c r="C218" s="83">
        <f>VLOOKUP(GroupVertices[[#This Row],[Vertex]],Vertices[],MATCH("ID",Vertices[[#Headers],[Vertex]:[Top Word Pairs in Post Content by Salience]],0),FALSE)</f>
        <v>219</v>
      </c>
    </row>
    <row r="219" spans="1:3" ht="15">
      <c r="A219" s="83" t="s">
        <v>2310</v>
      </c>
      <c r="B219" s="105" t="s">
        <v>433</v>
      </c>
      <c r="C219" s="83">
        <f>VLOOKUP(GroupVertices[[#This Row],[Vertex]],Vertices[],MATCH("ID",Vertices[[#Headers],[Vertex]:[Top Word Pairs in Post Content by Salience]],0),FALSE)</f>
        <v>220</v>
      </c>
    </row>
    <row r="220" spans="1:3" ht="15">
      <c r="A220" s="83" t="s">
        <v>2310</v>
      </c>
      <c r="B220" s="105" t="s">
        <v>434</v>
      </c>
      <c r="C220" s="83">
        <f>VLOOKUP(GroupVertices[[#This Row],[Vertex]],Vertices[],MATCH("ID",Vertices[[#Headers],[Vertex]:[Top Word Pairs in Post Content by Salience]],0),FALSE)</f>
        <v>221</v>
      </c>
    </row>
    <row r="221" spans="1:3" ht="15">
      <c r="A221" s="83" t="s">
        <v>2310</v>
      </c>
      <c r="B221" s="105" t="s">
        <v>435</v>
      </c>
      <c r="C221" s="83">
        <f>VLOOKUP(GroupVertices[[#This Row],[Vertex]],Vertices[],MATCH("ID",Vertices[[#Headers],[Vertex]:[Top Word Pairs in Post Content by Salience]],0),FALSE)</f>
        <v>222</v>
      </c>
    </row>
    <row r="222" spans="1:3" ht="15">
      <c r="A222" s="83" t="s">
        <v>2310</v>
      </c>
      <c r="B222" s="105" t="s">
        <v>436</v>
      </c>
      <c r="C222" s="83">
        <f>VLOOKUP(GroupVertices[[#This Row],[Vertex]],Vertices[],MATCH("ID",Vertices[[#Headers],[Vertex]:[Top Word Pairs in Post Content by Salience]],0),FALSE)</f>
        <v>223</v>
      </c>
    </row>
    <row r="223" spans="1:3" ht="15">
      <c r="A223" s="83" t="s">
        <v>2310</v>
      </c>
      <c r="B223" s="105" t="s">
        <v>437</v>
      </c>
      <c r="C223" s="83">
        <f>VLOOKUP(GroupVertices[[#This Row],[Vertex]],Vertices[],MATCH("ID",Vertices[[#Headers],[Vertex]:[Top Word Pairs in Post Content by Salience]],0),FALSE)</f>
        <v>224</v>
      </c>
    </row>
    <row r="224" spans="1:3" ht="15">
      <c r="A224" s="83" t="s">
        <v>2310</v>
      </c>
      <c r="B224" s="105" t="s">
        <v>438</v>
      </c>
      <c r="C224" s="83">
        <f>VLOOKUP(GroupVertices[[#This Row],[Vertex]],Vertices[],MATCH("ID",Vertices[[#Headers],[Vertex]:[Top Word Pairs in Post Content by Salience]],0),FALSE)</f>
        <v>225</v>
      </c>
    </row>
    <row r="225" spans="1:3" ht="15">
      <c r="A225" s="83" t="s">
        <v>2310</v>
      </c>
      <c r="B225" s="105" t="s">
        <v>439</v>
      </c>
      <c r="C225" s="83">
        <f>VLOOKUP(GroupVertices[[#This Row],[Vertex]],Vertices[],MATCH("ID",Vertices[[#Headers],[Vertex]:[Top Word Pairs in Post Content by Salience]],0),FALSE)</f>
        <v>226</v>
      </c>
    </row>
    <row r="226" spans="1:3" ht="15">
      <c r="A226" s="83" t="s">
        <v>2310</v>
      </c>
      <c r="B226" s="105" t="s">
        <v>440</v>
      </c>
      <c r="C226" s="83">
        <f>VLOOKUP(GroupVertices[[#This Row],[Vertex]],Vertices[],MATCH("ID",Vertices[[#Headers],[Vertex]:[Top Word Pairs in Post Content by Salience]],0),FALSE)</f>
        <v>227</v>
      </c>
    </row>
    <row r="227" spans="1:3" ht="15">
      <c r="A227" s="83" t="s">
        <v>2310</v>
      </c>
      <c r="B227" s="105" t="s">
        <v>441</v>
      </c>
      <c r="C227" s="83">
        <f>VLOOKUP(GroupVertices[[#This Row],[Vertex]],Vertices[],MATCH("ID",Vertices[[#Headers],[Vertex]:[Top Word Pairs in Post Content by Salience]],0),FALSE)</f>
        <v>228</v>
      </c>
    </row>
    <row r="228" spans="1:3" ht="15">
      <c r="A228" s="83" t="s">
        <v>2310</v>
      </c>
      <c r="B228" s="105" t="s">
        <v>442</v>
      </c>
      <c r="C228" s="83">
        <f>VLOOKUP(GroupVertices[[#This Row],[Vertex]],Vertices[],MATCH("ID",Vertices[[#Headers],[Vertex]:[Top Word Pairs in Post Content by Salience]],0),FALSE)</f>
        <v>229</v>
      </c>
    </row>
    <row r="229" spans="1:3" ht="15">
      <c r="A229" s="83" t="s">
        <v>2310</v>
      </c>
      <c r="B229" s="105" t="s">
        <v>443</v>
      </c>
      <c r="C229" s="83">
        <f>VLOOKUP(GroupVertices[[#This Row],[Vertex]],Vertices[],MATCH("ID",Vertices[[#Headers],[Vertex]:[Top Word Pairs in Post Content by Salience]],0),FALSE)</f>
        <v>230</v>
      </c>
    </row>
    <row r="230" spans="1:3" ht="15">
      <c r="A230" s="83" t="s">
        <v>2310</v>
      </c>
      <c r="B230" s="105" t="s">
        <v>444</v>
      </c>
      <c r="C230" s="83">
        <f>VLOOKUP(GroupVertices[[#This Row],[Vertex]],Vertices[],MATCH("ID",Vertices[[#Headers],[Vertex]:[Top Word Pairs in Post Content by Salience]],0),FALSE)</f>
        <v>231</v>
      </c>
    </row>
    <row r="231" spans="1:3" ht="15">
      <c r="A231" s="83" t="s">
        <v>2310</v>
      </c>
      <c r="B231" s="105" t="s">
        <v>445</v>
      </c>
      <c r="C231" s="83">
        <f>VLOOKUP(GroupVertices[[#This Row],[Vertex]],Vertices[],MATCH("ID",Vertices[[#Headers],[Vertex]:[Top Word Pairs in Post Content by Salience]],0),FALSE)</f>
        <v>232</v>
      </c>
    </row>
    <row r="232" spans="1:3" ht="15">
      <c r="A232" s="83" t="s">
        <v>2310</v>
      </c>
      <c r="B232" s="105" t="s">
        <v>446</v>
      </c>
      <c r="C232" s="83">
        <f>VLOOKUP(GroupVertices[[#This Row],[Vertex]],Vertices[],MATCH("ID",Vertices[[#Headers],[Vertex]:[Top Word Pairs in Post Content by Salience]],0),FALSE)</f>
        <v>233</v>
      </c>
    </row>
    <row r="233" spans="1:3" ht="15">
      <c r="A233" s="83" t="s">
        <v>2310</v>
      </c>
      <c r="B233" s="105" t="s">
        <v>447</v>
      </c>
      <c r="C233" s="83">
        <f>VLOOKUP(GroupVertices[[#This Row],[Vertex]],Vertices[],MATCH("ID",Vertices[[#Headers],[Vertex]:[Top Word Pairs in Post Content by Salience]],0),FALSE)</f>
        <v>234</v>
      </c>
    </row>
    <row r="234" spans="1:3" ht="15">
      <c r="A234" s="83" t="s">
        <v>2310</v>
      </c>
      <c r="B234" s="105" t="s">
        <v>448</v>
      </c>
      <c r="C234" s="83">
        <f>VLOOKUP(GroupVertices[[#This Row],[Vertex]],Vertices[],MATCH("ID",Vertices[[#Headers],[Vertex]:[Top Word Pairs in Post Content by Salience]],0),FALSE)</f>
        <v>235</v>
      </c>
    </row>
    <row r="235" spans="1:3" ht="15">
      <c r="A235" s="83" t="s">
        <v>2310</v>
      </c>
      <c r="B235" s="105" t="s">
        <v>449</v>
      </c>
      <c r="C235" s="83">
        <f>VLOOKUP(GroupVertices[[#This Row],[Vertex]],Vertices[],MATCH("ID",Vertices[[#Headers],[Vertex]:[Top Word Pairs in Post Content by Salience]],0),FALSE)</f>
        <v>236</v>
      </c>
    </row>
    <row r="236" spans="1:3" ht="15">
      <c r="A236" s="83" t="s">
        <v>2310</v>
      </c>
      <c r="B236" s="105" t="s">
        <v>450</v>
      </c>
      <c r="C236" s="83">
        <f>VLOOKUP(GroupVertices[[#This Row],[Vertex]],Vertices[],MATCH("ID",Vertices[[#Headers],[Vertex]:[Top Word Pairs in Post Content by Salience]],0),FALSE)</f>
        <v>237</v>
      </c>
    </row>
    <row r="237" spans="1:3" ht="15">
      <c r="A237" s="83" t="s">
        <v>2310</v>
      </c>
      <c r="B237" s="105" t="s">
        <v>451</v>
      </c>
      <c r="C237" s="83">
        <f>VLOOKUP(GroupVertices[[#This Row],[Vertex]],Vertices[],MATCH("ID",Vertices[[#Headers],[Vertex]:[Top Word Pairs in Post Content by Salience]],0),FALSE)</f>
        <v>238</v>
      </c>
    </row>
    <row r="238" spans="1:3" ht="15">
      <c r="A238" s="83" t="s">
        <v>2310</v>
      </c>
      <c r="B238" s="105" t="s">
        <v>452</v>
      </c>
      <c r="C238" s="83">
        <f>VLOOKUP(GroupVertices[[#This Row],[Vertex]],Vertices[],MATCH("ID",Vertices[[#Headers],[Vertex]:[Top Word Pairs in Post Content by Salience]],0),FALSE)</f>
        <v>239</v>
      </c>
    </row>
    <row r="239" spans="1:3" ht="15">
      <c r="A239" s="83" t="s">
        <v>2310</v>
      </c>
      <c r="B239" s="105" t="s">
        <v>453</v>
      </c>
      <c r="C239" s="83">
        <f>VLOOKUP(GroupVertices[[#This Row],[Vertex]],Vertices[],MATCH("ID",Vertices[[#Headers],[Vertex]:[Top Word Pairs in Post Content by Salience]],0),FALSE)</f>
        <v>240</v>
      </c>
    </row>
    <row r="240" spans="1:3" ht="15">
      <c r="A240" s="83" t="s">
        <v>2310</v>
      </c>
      <c r="B240" s="105" t="s">
        <v>454</v>
      </c>
      <c r="C240" s="83">
        <f>VLOOKUP(GroupVertices[[#This Row],[Vertex]],Vertices[],MATCH("ID",Vertices[[#Headers],[Vertex]:[Top Word Pairs in Post Content by Salience]],0),FALSE)</f>
        <v>241</v>
      </c>
    </row>
    <row r="241" spans="1:3" ht="15">
      <c r="A241" s="83" t="s">
        <v>2310</v>
      </c>
      <c r="B241" s="105" t="s">
        <v>455</v>
      </c>
      <c r="C241" s="83">
        <f>VLOOKUP(GroupVertices[[#This Row],[Vertex]],Vertices[],MATCH("ID",Vertices[[#Headers],[Vertex]:[Top Word Pairs in Post Content by Salience]],0),FALSE)</f>
        <v>242</v>
      </c>
    </row>
    <row r="242" spans="1:3" ht="15">
      <c r="A242" s="83" t="s">
        <v>2310</v>
      </c>
      <c r="B242" s="105" t="s">
        <v>456</v>
      </c>
      <c r="C242" s="83">
        <f>VLOOKUP(GroupVertices[[#This Row],[Vertex]],Vertices[],MATCH("ID",Vertices[[#Headers],[Vertex]:[Top Word Pairs in Post Content by Salience]],0),FALSE)</f>
        <v>243</v>
      </c>
    </row>
    <row r="243" spans="1:3" ht="15">
      <c r="A243" s="83" t="s">
        <v>2310</v>
      </c>
      <c r="B243" s="105" t="s">
        <v>457</v>
      </c>
      <c r="C243" s="83">
        <f>VLOOKUP(GroupVertices[[#This Row],[Vertex]],Vertices[],MATCH("ID",Vertices[[#Headers],[Vertex]:[Top Word Pairs in Post Content by Salience]],0),FALSE)</f>
        <v>244</v>
      </c>
    </row>
    <row r="244" spans="1:3" ht="15">
      <c r="A244" s="83" t="s">
        <v>2310</v>
      </c>
      <c r="B244" s="105" t="s">
        <v>458</v>
      </c>
      <c r="C244" s="83">
        <f>VLOOKUP(GroupVertices[[#This Row],[Vertex]],Vertices[],MATCH("ID",Vertices[[#Headers],[Vertex]:[Top Word Pairs in Post Content by Salience]],0),FALSE)</f>
        <v>245</v>
      </c>
    </row>
    <row r="245" spans="1:3" ht="15">
      <c r="A245" s="83" t="s">
        <v>2310</v>
      </c>
      <c r="B245" s="105" t="s">
        <v>459</v>
      </c>
      <c r="C245" s="83">
        <f>VLOOKUP(GroupVertices[[#This Row],[Vertex]],Vertices[],MATCH("ID",Vertices[[#Headers],[Vertex]:[Top Word Pairs in Post Content by Salience]],0),FALSE)</f>
        <v>246</v>
      </c>
    </row>
    <row r="246" spans="1:3" ht="15">
      <c r="A246" s="83" t="s">
        <v>2310</v>
      </c>
      <c r="B246" s="105" t="s">
        <v>460</v>
      </c>
      <c r="C246" s="83">
        <f>VLOOKUP(GroupVertices[[#This Row],[Vertex]],Vertices[],MATCH("ID",Vertices[[#Headers],[Vertex]:[Top Word Pairs in Post Content by Salience]],0),FALSE)</f>
        <v>247</v>
      </c>
    </row>
    <row r="247" spans="1:3" ht="15">
      <c r="A247" s="83" t="s">
        <v>2310</v>
      </c>
      <c r="B247" s="105" t="s">
        <v>461</v>
      </c>
      <c r="C247" s="83">
        <f>VLOOKUP(GroupVertices[[#This Row],[Vertex]],Vertices[],MATCH("ID",Vertices[[#Headers],[Vertex]:[Top Word Pairs in Post Content by Salience]],0),FALSE)</f>
        <v>248</v>
      </c>
    </row>
    <row r="248" spans="1:3" ht="15">
      <c r="A248" s="83" t="s">
        <v>2310</v>
      </c>
      <c r="B248" s="105" t="s">
        <v>462</v>
      </c>
      <c r="C248" s="83">
        <f>VLOOKUP(GroupVertices[[#This Row],[Vertex]],Vertices[],MATCH("ID",Vertices[[#Headers],[Vertex]:[Top Word Pairs in Post Content by Salience]],0),FALSE)</f>
        <v>249</v>
      </c>
    </row>
    <row r="249" spans="1:3" ht="15">
      <c r="A249" s="83" t="s">
        <v>2310</v>
      </c>
      <c r="B249" s="105" t="s">
        <v>463</v>
      </c>
      <c r="C249" s="83">
        <f>VLOOKUP(GroupVertices[[#This Row],[Vertex]],Vertices[],MATCH("ID",Vertices[[#Headers],[Vertex]:[Top Word Pairs in Post Content by Salience]],0),FALSE)</f>
        <v>250</v>
      </c>
    </row>
    <row r="250" spans="1:3" ht="15">
      <c r="A250" s="83" t="s">
        <v>2310</v>
      </c>
      <c r="B250" s="105" t="s">
        <v>464</v>
      </c>
      <c r="C250" s="83">
        <f>VLOOKUP(GroupVertices[[#This Row],[Vertex]],Vertices[],MATCH("ID",Vertices[[#Headers],[Vertex]:[Top Word Pairs in Post Content by Salience]],0),FALSE)</f>
        <v>251</v>
      </c>
    </row>
    <row r="251" spans="1:3" ht="15">
      <c r="A251" s="83" t="s">
        <v>2310</v>
      </c>
      <c r="B251" s="105" t="s">
        <v>465</v>
      </c>
      <c r="C251" s="83">
        <f>VLOOKUP(GroupVertices[[#This Row],[Vertex]],Vertices[],MATCH("ID",Vertices[[#Headers],[Vertex]:[Top Word Pairs in Post Content by Salience]],0),FALSE)</f>
        <v>252</v>
      </c>
    </row>
    <row r="252" spans="1:3" ht="15">
      <c r="A252" s="83" t="s">
        <v>2310</v>
      </c>
      <c r="B252" s="105" t="s">
        <v>466</v>
      </c>
      <c r="C252" s="83">
        <f>VLOOKUP(GroupVertices[[#This Row],[Vertex]],Vertices[],MATCH("ID",Vertices[[#Headers],[Vertex]:[Top Word Pairs in Post Content by Salience]],0),FALSE)</f>
        <v>253</v>
      </c>
    </row>
    <row r="253" spans="1:3" ht="15">
      <c r="A253" s="83" t="s">
        <v>2310</v>
      </c>
      <c r="B253" s="105" t="s">
        <v>467</v>
      </c>
      <c r="C253" s="83">
        <f>VLOOKUP(GroupVertices[[#This Row],[Vertex]],Vertices[],MATCH("ID",Vertices[[#Headers],[Vertex]:[Top Word Pairs in Post Content by Salience]],0),FALSE)</f>
        <v>254</v>
      </c>
    </row>
    <row r="254" spans="1:3" ht="15">
      <c r="A254" s="83" t="s">
        <v>2310</v>
      </c>
      <c r="B254" s="105" t="s">
        <v>468</v>
      </c>
      <c r="C254" s="83">
        <f>VLOOKUP(GroupVertices[[#This Row],[Vertex]],Vertices[],MATCH("ID",Vertices[[#Headers],[Vertex]:[Top Word Pairs in Post Content by Salience]],0),FALSE)</f>
        <v>255</v>
      </c>
    </row>
    <row r="255" spans="1:3" ht="15">
      <c r="A255" s="83" t="s">
        <v>2310</v>
      </c>
      <c r="B255" s="105" t="s">
        <v>469</v>
      </c>
      <c r="C255" s="83">
        <f>VLOOKUP(GroupVertices[[#This Row],[Vertex]],Vertices[],MATCH("ID",Vertices[[#Headers],[Vertex]:[Top Word Pairs in Post Content by Salience]],0),FALSE)</f>
        <v>256</v>
      </c>
    </row>
    <row r="256" spans="1:3" ht="15">
      <c r="A256" s="83" t="s">
        <v>2310</v>
      </c>
      <c r="B256" s="105" t="s">
        <v>470</v>
      </c>
      <c r="C256" s="83">
        <f>VLOOKUP(GroupVertices[[#This Row],[Vertex]],Vertices[],MATCH("ID",Vertices[[#Headers],[Vertex]:[Top Word Pairs in Post Content by Salience]],0),FALSE)</f>
        <v>257</v>
      </c>
    </row>
    <row r="257" spans="1:3" ht="15">
      <c r="A257" s="83" t="s">
        <v>2310</v>
      </c>
      <c r="B257" s="105" t="s">
        <v>471</v>
      </c>
      <c r="C257" s="83">
        <f>VLOOKUP(GroupVertices[[#This Row],[Vertex]],Vertices[],MATCH("ID",Vertices[[#Headers],[Vertex]:[Top Word Pairs in Post Content by Salience]],0),FALSE)</f>
        <v>258</v>
      </c>
    </row>
    <row r="258" spans="1:3" ht="15">
      <c r="A258" s="83" t="s">
        <v>2310</v>
      </c>
      <c r="B258" s="105" t="s">
        <v>472</v>
      </c>
      <c r="C258" s="83">
        <f>VLOOKUP(GroupVertices[[#This Row],[Vertex]],Vertices[],MATCH("ID",Vertices[[#Headers],[Vertex]:[Top Word Pairs in Post Content by Salience]],0),FALSE)</f>
        <v>259</v>
      </c>
    </row>
    <row r="259" spans="1:3" ht="15">
      <c r="A259" s="83" t="s">
        <v>2310</v>
      </c>
      <c r="B259" s="105" t="s">
        <v>473</v>
      </c>
      <c r="C259" s="83">
        <f>VLOOKUP(GroupVertices[[#This Row],[Vertex]],Vertices[],MATCH("ID",Vertices[[#Headers],[Vertex]:[Top Word Pairs in Post Content by Salience]],0),FALSE)</f>
        <v>260</v>
      </c>
    </row>
    <row r="260" spans="1:3" ht="15">
      <c r="A260" s="83" t="s">
        <v>2310</v>
      </c>
      <c r="B260" s="105" t="s">
        <v>474</v>
      </c>
      <c r="C260" s="83">
        <f>VLOOKUP(GroupVertices[[#This Row],[Vertex]],Vertices[],MATCH("ID",Vertices[[#Headers],[Vertex]:[Top Word Pairs in Post Content by Salience]],0),FALSE)</f>
        <v>261</v>
      </c>
    </row>
    <row r="261" spans="1:3" ht="15">
      <c r="A261" s="83" t="s">
        <v>2310</v>
      </c>
      <c r="B261" s="105" t="s">
        <v>475</v>
      </c>
      <c r="C261" s="83">
        <f>VLOOKUP(GroupVertices[[#This Row],[Vertex]],Vertices[],MATCH("ID",Vertices[[#Headers],[Vertex]:[Top Word Pairs in Post Content by Salience]],0),FALSE)</f>
        <v>262</v>
      </c>
    </row>
    <row r="262" spans="1:3" ht="15">
      <c r="A262" s="83" t="s">
        <v>2310</v>
      </c>
      <c r="B262" s="105" t="s">
        <v>476</v>
      </c>
      <c r="C262" s="83">
        <f>VLOOKUP(GroupVertices[[#This Row],[Vertex]],Vertices[],MATCH("ID",Vertices[[#Headers],[Vertex]:[Top Word Pairs in Post Content by Salience]],0),FALSE)</f>
        <v>263</v>
      </c>
    </row>
    <row r="263" spans="1:3" ht="15">
      <c r="A263" s="83" t="s">
        <v>2310</v>
      </c>
      <c r="B263" s="105" t="s">
        <v>477</v>
      </c>
      <c r="C263" s="83">
        <f>VLOOKUP(GroupVertices[[#This Row],[Vertex]],Vertices[],MATCH("ID",Vertices[[#Headers],[Vertex]:[Top Word Pairs in Post Content by Salience]],0),FALSE)</f>
        <v>264</v>
      </c>
    </row>
    <row r="264" spans="1:3" ht="15">
      <c r="A264" s="83" t="s">
        <v>2310</v>
      </c>
      <c r="B264" s="105" t="s">
        <v>478</v>
      </c>
      <c r="C264" s="83">
        <f>VLOOKUP(GroupVertices[[#This Row],[Vertex]],Vertices[],MATCH("ID",Vertices[[#Headers],[Vertex]:[Top Word Pairs in Post Content by Salience]],0),FALSE)</f>
        <v>265</v>
      </c>
    </row>
    <row r="265" spans="1:3" ht="15">
      <c r="A265" s="83" t="s">
        <v>2310</v>
      </c>
      <c r="B265" s="105" t="s">
        <v>479</v>
      </c>
      <c r="C265" s="83">
        <f>VLOOKUP(GroupVertices[[#This Row],[Vertex]],Vertices[],MATCH("ID",Vertices[[#Headers],[Vertex]:[Top Word Pairs in Post Content by Salience]],0),FALSE)</f>
        <v>266</v>
      </c>
    </row>
    <row r="266" spans="1:3" ht="15">
      <c r="A266" s="83" t="s">
        <v>2310</v>
      </c>
      <c r="B266" s="105" t="s">
        <v>480</v>
      </c>
      <c r="C266" s="83">
        <f>VLOOKUP(GroupVertices[[#This Row],[Vertex]],Vertices[],MATCH("ID",Vertices[[#Headers],[Vertex]:[Top Word Pairs in Post Content by Salience]],0),FALSE)</f>
        <v>267</v>
      </c>
    </row>
    <row r="267" spans="1:3" ht="15">
      <c r="A267" s="83" t="s">
        <v>2310</v>
      </c>
      <c r="B267" s="105" t="s">
        <v>481</v>
      </c>
      <c r="C267" s="83">
        <f>VLOOKUP(GroupVertices[[#This Row],[Vertex]],Vertices[],MATCH("ID",Vertices[[#Headers],[Vertex]:[Top Word Pairs in Post Content by Salience]],0),FALSE)</f>
        <v>268</v>
      </c>
    </row>
    <row r="268" spans="1:3" ht="15">
      <c r="A268" s="83" t="s">
        <v>2310</v>
      </c>
      <c r="B268" s="105" t="s">
        <v>482</v>
      </c>
      <c r="C268" s="83">
        <f>VLOOKUP(GroupVertices[[#This Row],[Vertex]],Vertices[],MATCH("ID",Vertices[[#Headers],[Vertex]:[Top Word Pairs in Post Content by Salience]],0),FALSE)</f>
        <v>269</v>
      </c>
    </row>
    <row r="269" spans="1:3" ht="15">
      <c r="A269" s="83" t="s">
        <v>2310</v>
      </c>
      <c r="B269" s="105" t="s">
        <v>483</v>
      </c>
      <c r="C269" s="83">
        <f>VLOOKUP(GroupVertices[[#This Row],[Vertex]],Vertices[],MATCH("ID",Vertices[[#Headers],[Vertex]:[Top Word Pairs in Post Content by Salience]],0),FALSE)</f>
        <v>270</v>
      </c>
    </row>
    <row r="270" spans="1:3" ht="15">
      <c r="A270" s="83" t="s">
        <v>2310</v>
      </c>
      <c r="B270" s="105" t="s">
        <v>484</v>
      </c>
      <c r="C270" s="83">
        <f>VLOOKUP(GroupVertices[[#This Row],[Vertex]],Vertices[],MATCH("ID",Vertices[[#Headers],[Vertex]:[Top Word Pairs in Post Content by Salience]],0),FALSE)</f>
        <v>271</v>
      </c>
    </row>
    <row r="271" spans="1:3" ht="15">
      <c r="A271" s="83" t="s">
        <v>2310</v>
      </c>
      <c r="B271" s="105" t="s">
        <v>485</v>
      </c>
      <c r="C271" s="83">
        <f>VLOOKUP(GroupVertices[[#This Row],[Vertex]],Vertices[],MATCH("ID",Vertices[[#Headers],[Vertex]:[Top Word Pairs in Post Content by Salience]],0),FALSE)</f>
        <v>272</v>
      </c>
    </row>
    <row r="272" spans="1:3" ht="15">
      <c r="A272" s="83" t="s">
        <v>2310</v>
      </c>
      <c r="B272" s="105" t="s">
        <v>486</v>
      </c>
      <c r="C272" s="83">
        <f>VLOOKUP(GroupVertices[[#This Row],[Vertex]],Vertices[],MATCH("ID",Vertices[[#Headers],[Vertex]:[Top Word Pairs in Post Content by Salience]],0),FALSE)</f>
        <v>273</v>
      </c>
    </row>
    <row r="273" spans="1:3" ht="15">
      <c r="A273" s="83" t="s">
        <v>2310</v>
      </c>
      <c r="B273" s="105" t="s">
        <v>487</v>
      </c>
      <c r="C273" s="83">
        <f>VLOOKUP(GroupVertices[[#This Row],[Vertex]],Vertices[],MATCH("ID",Vertices[[#Headers],[Vertex]:[Top Word Pairs in Post Content by Salience]],0),FALSE)</f>
        <v>274</v>
      </c>
    </row>
    <row r="274" spans="1:3" ht="15">
      <c r="A274" s="83" t="s">
        <v>2310</v>
      </c>
      <c r="B274" s="105" t="s">
        <v>488</v>
      </c>
      <c r="C274" s="83">
        <f>VLOOKUP(GroupVertices[[#This Row],[Vertex]],Vertices[],MATCH("ID",Vertices[[#Headers],[Vertex]:[Top Word Pairs in Post Content by Salience]],0),FALSE)</f>
        <v>275</v>
      </c>
    </row>
    <row r="275" spans="1:3" ht="15">
      <c r="A275" s="83" t="s">
        <v>2310</v>
      </c>
      <c r="B275" s="105" t="s">
        <v>489</v>
      </c>
      <c r="C275" s="83">
        <f>VLOOKUP(GroupVertices[[#This Row],[Vertex]],Vertices[],MATCH("ID",Vertices[[#Headers],[Vertex]:[Top Word Pairs in Post Content by Salience]],0),FALSE)</f>
        <v>276</v>
      </c>
    </row>
    <row r="276" spans="1:3" ht="15">
      <c r="A276" s="83" t="s">
        <v>2310</v>
      </c>
      <c r="B276" s="105" t="s">
        <v>490</v>
      </c>
      <c r="C276" s="83">
        <f>VLOOKUP(GroupVertices[[#This Row],[Vertex]],Vertices[],MATCH("ID",Vertices[[#Headers],[Vertex]:[Top Word Pairs in Post Content by Salience]],0),FALSE)</f>
        <v>277</v>
      </c>
    </row>
    <row r="277" spans="1:3" ht="15">
      <c r="A277" s="83" t="s">
        <v>2310</v>
      </c>
      <c r="B277" s="105" t="s">
        <v>491</v>
      </c>
      <c r="C277" s="83">
        <f>VLOOKUP(GroupVertices[[#This Row],[Vertex]],Vertices[],MATCH("ID",Vertices[[#Headers],[Vertex]:[Top Word Pairs in Post Content by Salience]],0),FALSE)</f>
        <v>278</v>
      </c>
    </row>
    <row r="278" spans="1:3" ht="15">
      <c r="A278" s="83" t="s">
        <v>2310</v>
      </c>
      <c r="B278" s="105" t="s">
        <v>492</v>
      </c>
      <c r="C278" s="83">
        <f>VLOOKUP(GroupVertices[[#This Row],[Vertex]],Vertices[],MATCH("ID",Vertices[[#Headers],[Vertex]:[Top Word Pairs in Post Content by Salience]],0),FALSE)</f>
        <v>279</v>
      </c>
    </row>
    <row r="279" spans="1:3" ht="15">
      <c r="A279" s="83" t="s">
        <v>2310</v>
      </c>
      <c r="B279" s="105" t="s">
        <v>493</v>
      </c>
      <c r="C279" s="83">
        <f>VLOOKUP(GroupVertices[[#This Row],[Vertex]],Vertices[],MATCH("ID",Vertices[[#Headers],[Vertex]:[Top Word Pairs in Post Content by Salience]],0),FALSE)</f>
        <v>280</v>
      </c>
    </row>
    <row r="280" spans="1:3" ht="15">
      <c r="A280" s="83" t="s">
        <v>2310</v>
      </c>
      <c r="B280" s="105" t="s">
        <v>494</v>
      </c>
      <c r="C280" s="83">
        <f>VLOOKUP(GroupVertices[[#This Row],[Vertex]],Vertices[],MATCH("ID",Vertices[[#Headers],[Vertex]:[Top Word Pairs in Post Content by Salience]],0),FALSE)</f>
        <v>281</v>
      </c>
    </row>
    <row r="281" spans="1:3" ht="15">
      <c r="A281" s="83" t="s">
        <v>2310</v>
      </c>
      <c r="B281" s="105" t="s">
        <v>495</v>
      </c>
      <c r="C281" s="83">
        <f>VLOOKUP(GroupVertices[[#This Row],[Vertex]],Vertices[],MATCH("ID",Vertices[[#Headers],[Vertex]:[Top Word Pairs in Post Content by Salience]],0),FALSE)</f>
        <v>282</v>
      </c>
    </row>
    <row r="282" spans="1:3" ht="15">
      <c r="A282" s="83" t="s">
        <v>2310</v>
      </c>
      <c r="B282" s="105" t="s">
        <v>496</v>
      </c>
      <c r="C282" s="83">
        <f>VLOOKUP(GroupVertices[[#This Row],[Vertex]],Vertices[],MATCH("ID",Vertices[[#Headers],[Vertex]:[Top Word Pairs in Post Content by Salience]],0),FALSE)</f>
        <v>283</v>
      </c>
    </row>
    <row r="283" spans="1:3" ht="15">
      <c r="A283" s="83" t="s">
        <v>2310</v>
      </c>
      <c r="B283" s="105" t="s">
        <v>497</v>
      </c>
      <c r="C283" s="83">
        <f>VLOOKUP(GroupVertices[[#This Row],[Vertex]],Vertices[],MATCH("ID",Vertices[[#Headers],[Vertex]:[Top Word Pairs in Post Content by Salience]],0),FALSE)</f>
        <v>284</v>
      </c>
    </row>
    <row r="284" spans="1:3" ht="15">
      <c r="A284" s="83" t="s">
        <v>2310</v>
      </c>
      <c r="B284" s="105" t="s">
        <v>498</v>
      </c>
      <c r="C284" s="83">
        <f>VLOOKUP(GroupVertices[[#This Row],[Vertex]],Vertices[],MATCH("ID",Vertices[[#Headers],[Vertex]:[Top Word Pairs in Post Content by Salience]],0),FALSE)</f>
        <v>285</v>
      </c>
    </row>
    <row r="285" spans="1:3" ht="15">
      <c r="A285" s="83" t="s">
        <v>2310</v>
      </c>
      <c r="B285" s="105" t="s">
        <v>499</v>
      </c>
      <c r="C285" s="83">
        <f>VLOOKUP(GroupVertices[[#This Row],[Vertex]],Vertices[],MATCH("ID",Vertices[[#Headers],[Vertex]:[Top Word Pairs in Post Content by Salience]],0),FALSE)</f>
        <v>286</v>
      </c>
    </row>
    <row r="286" spans="1:3" ht="15">
      <c r="A286" s="83" t="s">
        <v>2310</v>
      </c>
      <c r="B286" s="105" t="s">
        <v>500</v>
      </c>
      <c r="C286" s="83">
        <f>VLOOKUP(GroupVertices[[#This Row],[Vertex]],Vertices[],MATCH("ID",Vertices[[#Headers],[Vertex]:[Top Word Pairs in Post Content by Salience]],0),FALSE)</f>
        <v>287</v>
      </c>
    </row>
    <row r="287" spans="1:3" ht="15">
      <c r="A287" s="83" t="s">
        <v>2310</v>
      </c>
      <c r="B287" s="105" t="s">
        <v>501</v>
      </c>
      <c r="C287" s="83">
        <f>VLOOKUP(GroupVertices[[#This Row],[Vertex]],Vertices[],MATCH("ID",Vertices[[#Headers],[Vertex]:[Top Word Pairs in Post Content by Salience]],0),FALSE)</f>
        <v>288</v>
      </c>
    </row>
    <row r="288" spans="1:3" ht="15">
      <c r="A288" s="83" t="s">
        <v>2310</v>
      </c>
      <c r="B288" s="105" t="s">
        <v>502</v>
      </c>
      <c r="C288" s="83">
        <f>VLOOKUP(GroupVertices[[#This Row],[Vertex]],Vertices[],MATCH("ID",Vertices[[#Headers],[Vertex]:[Top Word Pairs in Post Content by Salience]],0),FALSE)</f>
        <v>289</v>
      </c>
    </row>
    <row r="289" spans="1:3" ht="15">
      <c r="A289" s="83" t="s">
        <v>2310</v>
      </c>
      <c r="B289" s="105" t="s">
        <v>503</v>
      </c>
      <c r="C289" s="83">
        <f>VLOOKUP(GroupVertices[[#This Row],[Vertex]],Vertices[],MATCH("ID",Vertices[[#Headers],[Vertex]:[Top Word Pairs in Post Content by Salience]],0),FALSE)</f>
        <v>290</v>
      </c>
    </row>
    <row r="290" spans="1:3" ht="15">
      <c r="A290" s="83" t="s">
        <v>2310</v>
      </c>
      <c r="B290" s="105" t="s">
        <v>504</v>
      </c>
      <c r="C290" s="83">
        <f>VLOOKUP(GroupVertices[[#This Row],[Vertex]],Vertices[],MATCH("ID",Vertices[[#Headers],[Vertex]:[Top Word Pairs in Post Content by Salience]],0),FALSE)</f>
        <v>291</v>
      </c>
    </row>
    <row r="291" spans="1:3" ht="15">
      <c r="A291" s="83" t="s">
        <v>2310</v>
      </c>
      <c r="B291" s="105" t="s">
        <v>505</v>
      </c>
      <c r="C291" s="83">
        <f>VLOOKUP(GroupVertices[[#This Row],[Vertex]],Vertices[],MATCH("ID",Vertices[[#Headers],[Vertex]:[Top Word Pairs in Post Content by Salience]],0),FALSE)</f>
        <v>292</v>
      </c>
    </row>
    <row r="292" spans="1:3" ht="15">
      <c r="A292" s="83" t="s">
        <v>2310</v>
      </c>
      <c r="B292" s="105" t="s">
        <v>506</v>
      </c>
      <c r="C292" s="83">
        <f>VLOOKUP(GroupVertices[[#This Row],[Vertex]],Vertices[],MATCH("ID",Vertices[[#Headers],[Vertex]:[Top Word Pairs in Post Content by Salience]],0),FALSE)</f>
        <v>293</v>
      </c>
    </row>
    <row r="293" spans="1:3" ht="15">
      <c r="A293" s="83" t="s">
        <v>2310</v>
      </c>
      <c r="B293" s="105" t="s">
        <v>507</v>
      </c>
      <c r="C293" s="83">
        <f>VLOOKUP(GroupVertices[[#This Row],[Vertex]],Vertices[],MATCH("ID",Vertices[[#Headers],[Vertex]:[Top Word Pairs in Post Content by Salience]],0),FALSE)</f>
        <v>294</v>
      </c>
    </row>
    <row r="294" spans="1:3" ht="15">
      <c r="A294" s="83" t="s">
        <v>2310</v>
      </c>
      <c r="B294" s="105" t="s">
        <v>508</v>
      </c>
      <c r="C294" s="83">
        <f>VLOOKUP(GroupVertices[[#This Row],[Vertex]],Vertices[],MATCH("ID",Vertices[[#Headers],[Vertex]:[Top Word Pairs in Post Content by Salience]],0),FALSE)</f>
        <v>295</v>
      </c>
    </row>
    <row r="295" spans="1:3" ht="15">
      <c r="A295" s="83" t="s">
        <v>2310</v>
      </c>
      <c r="B295" s="105" t="s">
        <v>509</v>
      </c>
      <c r="C295" s="83">
        <f>VLOOKUP(GroupVertices[[#This Row],[Vertex]],Vertices[],MATCH("ID",Vertices[[#Headers],[Vertex]:[Top Word Pairs in Post Content by Salience]],0),FALSE)</f>
        <v>296</v>
      </c>
    </row>
    <row r="296" spans="1:3" ht="15">
      <c r="A296" s="83" t="s">
        <v>2310</v>
      </c>
      <c r="B296" s="105" t="s">
        <v>510</v>
      </c>
      <c r="C296" s="83">
        <f>VLOOKUP(GroupVertices[[#This Row],[Vertex]],Vertices[],MATCH("ID",Vertices[[#Headers],[Vertex]:[Top Word Pairs in Post Content by Salience]],0),FALSE)</f>
        <v>297</v>
      </c>
    </row>
    <row r="297" spans="1:3" ht="15">
      <c r="A297" s="83" t="s">
        <v>2310</v>
      </c>
      <c r="B297" s="105" t="s">
        <v>511</v>
      </c>
      <c r="C297" s="83">
        <f>VLOOKUP(GroupVertices[[#This Row],[Vertex]],Vertices[],MATCH("ID",Vertices[[#Headers],[Vertex]:[Top Word Pairs in Post Content by Salience]],0),FALSE)</f>
        <v>298</v>
      </c>
    </row>
    <row r="298" spans="1:3" ht="15">
      <c r="A298" s="83" t="s">
        <v>2310</v>
      </c>
      <c r="B298" s="105" t="s">
        <v>512</v>
      </c>
      <c r="C298" s="83">
        <f>VLOOKUP(GroupVertices[[#This Row],[Vertex]],Vertices[],MATCH("ID",Vertices[[#Headers],[Vertex]:[Top Word Pairs in Post Content by Salience]],0),FALSE)</f>
        <v>299</v>
      </c>
    </row>
    <row r="299" spans="1:3" ht="15">
      <c r="A299" s="83" t="s">
        <v>2310</v>
      </c>
      <c r="B299" s="105" t="s">
        <v>513</v>
      </c>
      <c r="C299" s="83">
        <f>VLOOKUP(GroupVertices[[#This Row],[Vertex]],Vertices[],MATCH("ID",Vertices[[#Headers],[Vertex]:[Top Word Pairs in Post Content by Salience]],0),FALSE)</f>
        <v>300</v>
      </c>
    </row>
    <row r="300" spans="1:3" ht="15">
      <c r="A300" s="83" t="s">
        <v>2310</v>
      </c>
      <c r="B300" s="105" t="s">
        <v>514</v>
      </c>
      <c r="C300" s="83">
        <f>VLOOKUP(GroupVertices[[#This Row],[Vertex]],Vertices[],MATCH("ID",Vertices[[#Headers],[Vertex]:[Top Word Pairs in Post Content by Salience]],0),FALSE)</f>
        <v>301</v>
      </c>
    </row>
    <row r="301" spans="1:3" ht="15">
      <c r="A301" s="83" t="s">
        <v>2310</v>
      </c>
      <c r="B301" s="105" t="s">
        <v>515</v>
      </c>
      <c r="C301" s="83">
        <f>VLOOKUP(GroupVertices[[#This Row],[Vertex]],Vertices[],MATCH("ID",Vertices[[#Headers],[Vertex]:[Top Word Pairs in Post Content by Salience]],0),FALSE)</f>
        <v>302</v>
      </c>
    </row>
    <row r="302" spans="1:3" ht="15">
      <c r="A302" s="83" t="s">
        <v>2310</v>
      </c>
      <c r="B302" s="105" t="s">
        <v>516</v>
      </c>
      <c r="C302" s="83">
        <f>VLOOKUP(GroupVertices[[#This Row],[Vertex]],Vertices[],MATCH("ID",Vertices[[#Headers],[Vertex]:[Top Word Pairs in Post Content by Salience]],0),FALSE)</f>
        <v>303</v>
      </c>
    </row>
    <row r="303" spans="1:3" ht="15">
      <c r="A303" s="83" t="s">
        <v>2310</v>
      </c>
      <c r="B303" s="105" t="s">
        <v>517</v>
      </c>
      <c r="C303" s="83">
        <f>VLOOKUP(GroupVertices[[#This Row],[Vertex]],Vertices[],MATCH("ID",Vertices[[#Headers],[Vertex]:[Top Word Pairs in Post Content by Salience]],0),FALSE)</f>
        <v>304</v>
      </c>
    </row>
    <row r="304" spans="1:3" ht="15">
      <c r="A304" s="83" t="s">
        <v>2310</v>
      </c>
      <c r="B304" s="105" t="s">
        <v>518</v>
      </c>
      <c r="C304" s="83">
        <f>VLOOKUP(GroupVertices[[#This Row],[Vertex]],Vertices[],MATCH("ID",Vertices[[#Headers],[Vertex]:[Top Word Pairs in Post Content by Salience]],0),FALSE)</f>
        <v>305</v>
      </c>
    </row>
    <row r="305" spans="1:3" ht="15">
      <c r="A305" s="83" t="s">
        <v>2310</v>
      </c>
      <c r="B305" s="105" t="s">
        <v>519</v>
      </c>
      <c r="C305" s="83">
        <f>VLOOKUP(GroupVertices[[#This Row],[Vertex]],Vertices[],MATCH("ID",Vertices[[#Headers],[Vertex]:[Top Word Pairs in Post Content by Salience]],0),FALSE)</f>
        <v>306</v>
      </c>
    </row>
    <row r="306" spans="1:3" ht="15">
      <c r="A306" s="83" t="s">
        <v>2310</v>
      </c>
      <c r="B306" s="105" t="s">
        <v>520</v>
      </c>
      <c r="C306" s="83">
        <f>VLOOKUP(GroupVertices[[#This Row],[Vertex]],Vertices[],MATCH("ID",Vertices[[#Headers],[Vertex]:[Top Word Pairs in Post Content by Salience]],0),FALSE)</f>
        <v>307</v>
      </c>
    </row>
    <row r="307" spans="1:3" ht="15">
      <c r="A307" s="83" t="s">
        <v>2310</v>
      </c>
      <c r="B307" s="105" t="s">
        <v>521</v>
      </c>
      <c r="C307" s="83">
        <f>VLOOKUP(GroupVertices[[#This Row],[Vertex]],Vertices[],MATCH("ID",Vertices[[#Headers],[Vertex]:[Top Word Pairs in Post Content by Salience]],0),FALSE)</f>
        <v>308</v>
      </c>
    </row>
    <row r="308" spans="1:3" ht="15">
      <c r="A308" s="83" t="s">
        <v>2310</v>
      </c>
      <c r="B308" s="105" t="s">
        <v>522</v>
      </c>
      <c r="C308" s="83">
        <f>VLOOKUP(GroupVertices[[#This Row],[Vertex]],Vertices[],MATCH("ID",Vertices[[#Headers],[Vertex]:[Top Word Pairs in Post Content by Salience]],0),FALSE)</f>
        <v>309</v>
      </c>
    </row>
    <row r="309" spans="1:3" ht="15">
      <c r="A309" s="83" t="s">
        <v>2310</v>
      </c>
      <c r="B309" s="105" t="s">
        <v>523</v>
      </c>
      <c r="C309" s="83">
        <f>VLOOKUP(GroupVertices[[#This Row],[Vertex]],Vertices[],MATCH("ID",Vertices[[#Headers],[Vertex]:[Top Word Pairs in Post Content by Salience]],0),FALSE)</f>
        <v>310</v>
      </c>
    </row>
    <row r="310" spans="1:3" ht="15">
      <c r="A310" s="83" t="s">
        <v>2310</v>
      </c>
      <c r="B310" s="105" t="s">
        <v>524</v>
      </c>
      <c r="C310" s="83">
        <f>VLOOKUP(GroupVertices[[#This Row],[Vertex]],Vertices[],MATCH("ID",Vertices[[#Headers],[Vertex]:[Top Word Pairs in Post Content by Salience]],0),FALSE)</f>
        <v>311</v>
      </c>
    </row>
    <row r="311" spans="1:3" ht="15">
      <c r="A311" s="83" t="s">
        <v>2310</v>
      </c>
      <c r="B311" s="105" t="s">
        <v>525</v>
      </c>
      <c r="C311" s="83">
        <f>VLOOKUP(GroupVertices[[#This Row],[Vertex]],Vertices[],MATCH("ID",Vertices[[#Headers],[Vertex]:[Top Word Pairs in Post Content by Salience]],0),FALSE)</f>
        <v>312</v>
      </c>
    </row>
    <row r="312" spans="1:3" ht="15">
      <c r="A312" s="83" t="s">
        <v>2310</v>
      </c>
      <c r="B312" s="105" t="s">
        <v>526</v>
      </c>
      <c r="C312" s="83">
        <f>VLOOKUP(GroupVertices[[#This Row],[Vertex]],Vertices[],MATCH("ID",Vertices[[#Headers],[Vertex]:[Top Word Pairs in Post Content by Salience]],0),FALSE)</f>
        <v>313</v>
      </c>
    </row>
    <row r="313" spans="1:3" ht="15">
      <c r="A313" s="83" t="s">
        <v>2310</v>
      </c>
      <c r="B313" s="105" t="s">
        <v>527</v>
      </c>
      <c r="C313" s="83">
        <f>VLOOKUP(GroupVertices[[#This Row],[Vertex]],Vertices[],MATCH("ID",Vertices[[#Headers],[Vertex]:[Top Word Pairs in Post Content by Salience]],0),FALSE)</f>
        <v>314</v>
      </c>
    </row>
    <row r="314" spans="1:3" ht="15">
      <c r="A314" s="83" t="s">
        <v>2310</v>
      </c>
      <c r="B314" s="105" t="s">
        <v>528</v>
      </c>
      <c r="C314" s="83">
        <f>VLOOKUP(GroupVertices[[#This Row],[Vertex]],Vertices[],MATCH("ID",Vertices[[#Headers],[Vertex]:[Top Word Pairs in Post Content by Salience]],0),FALSE)</f>
        <v>315</v>
      </c>
    </row>
    <row r="315" spans="1:3" ht="15">
      <c r="A315" s="83" t="s">
        <v>2310</v>
      </c>
      <c r="B315" s="105" t="s">
        <v>529</v>
      </c>
      <c r="C315" s="83">
        <f>VLOOKUP(GroupVertices[[#This Row],[Vertex]],Vertices[],MATCH("ID",Vertices[[#Headers],[Vertex]:[Top Word Pairs in Post Content by Salience]],0),FALSE)</f>
        <v>316</v>
      </c>
    </row>
    <row r="316" spans="1:3" ht="15">
      <c r="A316" s="83" t="s">
        <v>2310</v>
      </c>
      <c r="B316" s="105" t="s">
        <v>530</v>
      </c>
      <c r="C316" s="83">
        <f>VLOOKUP(GroupVertices[[#This Row],[Vertex]],Vertices[],MATCH("ID",Vertices[[#Headers],[Vertex]:[Top Word Pairs in Post Content by Salience]],0),FALSE)</f>
        <v>317</v>
      </c>
    </row>
    <row r="317" spans="1:3" ht="15">
      <c r="A317" s="83" t="s">
        <v>2310</v>
      </c>
      <c r="B317" s="105" t="s">
        <v>531</v>
      </c>
      <c r="C317" s="83">
        <f>VLOOKUP(GroupVertices[[#This Row],[Vertex]],Vertices[],MATCH("ID",Vertices[[#Headers],[Vertex]:[Top Word Pairs in Post Content by Salience]],0),FALSE)</f>
        <v>318</v>
      </c>
    </row>
    <row r="318" spans="1:3" ht="15">
      <c r="A318" s="83" t="s">
        <v>2310</v>
      </c>
      <c r="B318" s="105" t="s">
        <v>532</v>
      </c>
      <c r="C318" s="83">
        <f>VLOOKUP(GroupVertices[[#This Row],[Vertex]],Vertices[],MATCH("ID",Vertices[[#Headers],[Vertex]:[Top Word Pairs in Post Content by Salience]],0),FALSE)</f>
        <v>319</v>
      </c>
    </row>
    <row r="319" spans="1:3" ht="15">
      <c r="A319" s="83" t="s">
        <v>2310</v>
      </c>
      <c r="B319" s="105" t="s">
        <v>533</v>
      </c>
      <c r="C319" s="83">
        <f>VLOOKUP(GroupVertices[[#This Row],[Vertex]],Vertices[],MATCH("ID",Vertices[[#Headers],[Vertex]:[Top Word Pairs in Post Content by Salience]],0),FALSE)</f>
        <v>320</v>
      </c>
    </row>
    <row r="320" spans="1:3" ht="15">
      <c r="A320" s="83" t="s">
        <v>2310</v>
      </c>
      <c r="B320" s="105" t="s">
        <v>534</v>
      </c>
      <c r="C320" s="83">
        <f>VLOOKUP(GroupVertices[[#This Row],[Vertex]],Vertices[],MATCH("ID",Vertices[[#Headers],[Vertex]:[Top Word Pairs in Post Content by Salience]],0),FALSE)</f>
        <v>321</v>
      </c>
    </row>
    <row r="321" spans="1:3" ht="15">
      <c r="A321" s="83" t="s">
        <v>2310</v>
      </c>
      <c r="B321" s="105" t="s">
        <v>535</v>
      </c>
      <c r="C321" s="83">
        <f>VLOOKUP(GroupVertices[[#This Row],[Vertex]],Vertices[],MATCH("ID",Vertices[[#Headers],[Vertex]:[Top Word Pairs in Post Content by Salience]],0),FALSE)</f>
        <v>322</v>
      </c>
    </row>
    <row r="322" spans="1:3" ht="15">
      <c r="A322" s="83" t="s">
        <v>2310</v>
      </c>
      <c r="B322" s="105" t="s">
        <v>536</v>
      </c>
      <c r="C322" s="83">
        <f>VLOOKUP(GroupVertices[[#This Row],[Vertex]],Vertices[],MATCH("ID",Vertices[[#Headers],[Vertex]:[Top Word Pairs in Post Content by Salience]],0),FALSE)</f>
        <v>323</v>
      </c>
    </row>
    <row r="323" spans="1:3" ht="15">
      <c r="A323" s="83" t="s">
        <v>2310</v>
      </c>
      <c r="B323" s="105" t="s">
        <v>537</v>
      </c>
      <c r="C323" s="83">
        <f>VLOOKUP(GroupVertices[[#This Row],[Vertex]],Vertices[],MATCH("ID",Vertices[[#Headers],[Vertex]:[Top Word Pairs in Post Content by Salience]],0),FALSE)</f>
        <v>324</v>
      </c>
    </row>
    <row r="324" spans="1:3" ht="15">
      <c r="A324" s="83" t="s">
        <v>2310</v>
      </c>
      <c r="B324" s="105" t="s">
        <v>538</v>
      </c>
      <c r="C324" s="83">
        <f>VLOOKUP(GroupVertices[[#This Row],[Vertex]],Vertices[],MATCH("ID",Vertices[[#Headers],[Vertex]:[Top Word Pairs in Post Content by Salience]],0),FALSE)</f>
        <v>325</v>
      </c>
    </row>
    <row r="325" spans="1:3" ht="15">
      <c r="A325" s="83" t="s">
        <v>2310</v>
      </c>
      <c r="B325" s="105" t="s">
        <v>539</v>
      </c>
      <c r="C325" s="83">
        <f>VLOOKUP(GroupVertices[[#This Row],[Vertex]],Vertices[],MATCH("ID",Vertices[[#Headers],[Vertex]:[Top Word Pairs in Post Content by Salience]],0),FALSE)</f>
        <v>326</v>
      </c>
    </row>
    <row r="326" spans="1:3" ht="15">
      <c r="A326" s="83" t="s">
        <v>2310</v>
      </c>
      <c r="B326" s="105" t="s">
        <v>540</v>
      </c>
      <c r="C326" s="83">
        <f>VLOOKUP(GroupVertices[[#This Row],[Vertex]],Vertices[],MATCH("ID",Vertices[[#Headers],[Vertex]:[Top Word Pairs in Post Content by Salience]],0),FALSE)</f>
        <v>327</v>
      </c>
    </row>
    <row r="327" spans="1:3" ht="15">
      <c r="A327" s="83" t="s">
        <v>2310</v>
      </c>
      <c r="B327" s="105" t="s">
        <v>541</v>
      </c>
      <c r="C327" s="83">
        <f>VLOOKUP(GroupVertices[[#This Row],[Vertex]],Vertices[],MATCH("ID",Vertices[[#Headers],[Vertex]:[Top Word Pairs in Post Content by Salience]],0),FALSE)</f>
        <v>328</v>
      </c>
    </row>
    <row r="328" spans="1:3" ht="15">
      <c r="A328" s="83" t="s">
        <v>2310</v>
      </c>
      <c r="B328" s="105" t="s">
        <v>542</v>
      </c>
      <c r="C328" s="83">
        <f>VLOOKUP(GroupVertices[[#This Row],[Vertex]],Vertices[],MATCH("ID",Vertices[[#Headers],[Vertex]:[Top Word Pairs in Post Content by Salience]],0),FALSE)</f>
        <v>329</v>
      </c>
    </row>
    <row r="329" spans="1:3" ht="15">
      <c r="A329" s="83" t="s">
        <v>2310</v>
      </c>
      <c r="B329" s="105" t="s">
        <v>543</v>
      </c>
      <c r="C329" s="83">
        <f>VLOOKUP(GroupVertices[[#This Row],[Vertex]],Vertices[],MATCH("ID",Vertices[[#Headers],[Vertex]:[Top Word Pairs in Post Content by Salience]],0),FALSE)</f>
        <v>330</v>
      </c>
    </row>
    <row r="330" spans="1:3" ht="15">
      <c r="A330" s="83" t="s">
        <v>2310</v>
      </c>
      <c r="B330" s="105" t="s">
        <v>544</v>
      </c>
      <c r="C330" s="83">
        <f>VLOOKUP(GroupVertices[[#This Row],[Vertex]],Vertices[],MATCH("ID",Vertices[[#Headers],[Vertex]:[Top Word Pairs in Post Content by Salience]],0),FALSE)</f>
        <v>331</v>
      </c>
    </row>
    <row r="331" spans="1:3" ht="15">
      <c r="A331" s="83" t="s">
        <v>2310</v>
      </c>
      <c r="B331" s="105" t="s">
        <v>545</v>
      </c>
      <c r="C331" s="83">
        <f>VLOOKUP(GroupVertices[[#This Row],[Vertex]],Vertices[],MATCH("ID",Vertices[[#Headers],[Vertex]:[Top Word Pairs in Post Content by Salience]],0),FALSE)</f>
        <v>332</v>
      </c>
    </row>
    <row r="332" spans="1:3" ht="15">
      <c r="A332" s="83" t="s">
        <v>2310</v>
      </c>
      <c r="B332" s="105" t="s">
        <v>546</v>
      </c>
      <c r="C332" s="83">
        <f>VLOOKUP(GroupVertices[[#This Row],[Vertex]],Vertices[],MATCH("ID",Vertices[[#Headers],[Vertex]:[Top Word Pairs in Post Content by Salience]],0),FALSE)</f>
        <v>333</v>
      </c>
    </row>
    <row r="333" spans="1:3" ht="15">
      <c r="A333" s="83" t="s">
        <v>2310</v>
      </c>
      <c r="B333" s="105" t="s">
        <v>547</v>
      </c>
      <c r="C333" s="83">
        <f>VLOOKUP(GroupVertices[[#This Row],[Vertex]],Vertices[],MATCH("ID",Vertices[[#Headers],[Vertex]:[Top Word Pairs in Post Content by Salience]],0),FALSE)</f>
        <v>334</v>
      </c>
    </row>
    <row r="334" spans="1:3" ht="15">
      <c r="A334" s="83" t="s">
        <v>2310</v>
      </c>
      <c r="B334" s="105" t="s">
        <v>548</v>
      </c>
      <c r="C334" s="83">
        <f>VLOOKUP(GroupVertices[[#This Row],[Vertex]],Vertices[],MATCH("ID",Vertices[[#Headers],[Vertex]:[Top Word Pairs in Post Content by Salience]],0),FALSE)</f>
        <v>335</v>
      </c>
    </row>
    <row r="335" spans="1:3" ht="15">
      <c r="A335" s="83" t="s">
        <v>2310</v>
      </c>
      <c r="B335" s="105" t="s">
        <v>549</v>
      </c>
      <c r="C335" s="83">
        <f>VLOOKUP(GroupVertices[[#This Row],[Vertex]],Vertices[],MATCH("ID",Vertices[[#Headers],[Vertex]:[Top Word Pairs in Post Content by Salience]],0),FALSE)</f>
        <v>336</v>
      </c>
    </row>
    <row r="336" spans="1:3" ht="15">
      <c r="A336" s="83" t="s">
        <v>2310</v>
      </c>
      <c r="B336" s="105" t="s">
        <v>550</v>
      </c>
      <c r="C336" s="83">
        <f>VLOOKUP(GroupVertices[[#This Row],[Vertex]],Vertices[],MATCH("ID",Vertices[[#Headers],[Vertex]:[Top Word Pairs in Post Content by Salience]],0),FALSE)</f>
        <v>337</v>
      </c>
    </row>
    <row r="337" spans="1:3" ht="15">
      <c r="A337" s="83" t="s">
        <v>2310</v>
      </c>
      <c r="B337" s="105" t="s">
        <v>551</v>
      </c>
      <c r="C337" s="83">
        <f>VLOOKUP(GroupVertices[[#This Row],[Vertex]],Vertices[],MATCH("ID",Vertices[[#Headers],[Vertex]:[Top Word Pairs in Post Content by Salience]],0),FALSE)</f>
        <v>338</v>
      </c>
    </row>
    <row r="338" spans="1:3" ht="15">
      <c r="A338" s="83" t="s">
        <v>2310</v>
      </c>
      <c r="B338" s="105" t="s">
        <v>552</v>
      </c>
      <c r="C338" s="83">
        <f>VLOOKUP(GroupVertices[[#This Row],[Vertex]],Vertices[],MATCH("ID",Vertices[[#Headers],[Vertex]:[Top Word Pairs in Post Content by Salience]],0),FALSE)</f>
        <v>339</v>
      </c>
    </row>
    <row r="339" spans="1:3" ht="15">
      <c r="A339" s="83" t="s">
        <v>2310</v>
      </c>
      <c r="B339" s="105" t="s">
        <v>553</v>
      </c>
      <c r="C339" s="83">
        <f>VLOOKUP(GroupVertices[[#This Row],[Vertex]],Vertices[],MATCH("ID",Vertices[[#Headers],[Vertex]:[Top Word Pairs in Post Content by Salience]],0),FALSE)</f>
        <v>340</v>
      </c>
    </row>
    <row r="340" spans="1:3" ht="15">
      <c r="A340" s="83" t="s">
        <v>2310</v>
      </c>
      <c r="B340" s="105" t="s">
        <v>554</v>
      </c>
      <c r="C340" s="83">
        <f>VLOOKUP(GroupVertices[[#This Row],[Vertex]],Vertices[],MATCH("ID",Vertices[[#Headers],[Vertex]:[Top Word Pairs in Post Content by Salience]],0),FALSE)</f>
        <v>341</v>
      </c>
    </row>
    <row r="341" spans="1:3" ht="15">
      <c r="A341" s="83" t="s">
        <v>2310</v>
      </c>
      <c r="B341" s="105" t="s">
        <v>555</v>
      </c>
      <c r="C341" s="83">
        <f>VLOOKUP(GroupVertices[[#This Row],[Vertex]],Vertices[],MATCH("ID",Vertices[[#Headers],[Vertex]:[Top Word Pairs in Post Content by Salience]],0),FALSE)</f>
        <v>342</v>
      </c>
    </row>
    <row r="342" spans="1:3" ht="15">
      <c r="A342" s="83" t="s">
        <v>2310</v>
      </c>
      <c r="B342" s="105" t="s">
        <v>556</v>
      </c>
      <c r="C342" s="83">
        <f>VLOOKUP(GroupVertices[[#This Row],[Vertex]],Vertices[],MATCH("ID",Vertices[[#Headers],[Vertex]:[Top Word Pairs in Post Content by Salience]],0),FALSE)</f>
        <v>343</v>
      </c>
    </row>
    <row r="343" spans="1:3" ht="15">
      <c r="A343" s="83" t="s">
        <v>2310</v>
      </c>
      <c r="B343" s="105" t="s">
        <v>557</v>
      </c>
      <c r="C343" s="83">
        <f>VLOOKUP(GroupVertices[[#This Row],[Vertex]],Vertices[],MATCH("ID",Vertices[[#Headers],[Vertex]:[Top Word Pairs in Post Content by Salience]],0),FALSE)</f>
        <v>344</v>
      </c>
    </row>
    <row r="344" spans="1:3" ht="15">
      <c r="A344" s="83" t="s">
        <v>2310</v>
      </c>
      <c r="B344" s="105" t="s">
        <v>558</v>
      </c>
      <c r="C344" s="83">
        <f>VLOOKUP(GroupVertices[[#This Row],[Vertex]],Vertices[],MATCH("ID",Vertices[[#Headers],[Vertex]:[Top Word Pairs in Post Content by Salience]],0),FALSE)</f>
        <v>345</v>
      </c>
    </row>
    <row r="345" spans="1:3" ht="15">
      <c r="A345" s="83" t="s">
        <v>2310</v>
      </c>
      <c r="B345" s="105" t="s">
        <v>559</v>
      </c>
      <c r="C345" s="83">
        <f>VLOOKUP(GroupVertices[[#This Row],[Vertex]],Vertices[],MATCH("ID",Vertices[[#Headers],[Vertex]:[Top Word Pairs in Post Content by Salience]],0),FALSE)</f>
        <v>346</v>
      </c>
    </row>
    <row r="346" spans="1:3" ht="15">
      <c r="A346" s="83" t="s">
        <v>2310</v>
      </c>
      <c r="B346" s="105" t="s">
        <v>560</v>
      </c>
      <c r="C346" s="83">
        <f>VLOOKUP(GroupVertices[[#This Row],[Vertex]],Vertices[],MATCH("ID",Vertices[[#Headers],[Vertex]:[Top Word Pairs in Post Content by Salience]],0),FALSE)</f>
        <v>347</v>
      </c>
    </row>
    <row r="347" spans="1:3" ht="15">
      <c r="A347" s="83" t="s">
        <v>2310</v>
      </c>
      <c r="B347" s="105" t="s">
        <v>561</v>
      </c>
      <c r="C347" s="83">
        <f>VLOOKUP(GroupVertices[[#This Row],[Vertex]],Vertices[],MATCH("ID",Vertices[[#Headers],[Vertex]:[Top Word Pairs in Post Content by Salience]],0),FALSE)</f>
        <v>348</v>
      </c>
    </row>
    <row r="348" spans="1:3" ht="15">
      <c r="A348" s="83" t="s">
        <v>2310</v>
      </c>
      <c r="B348" s="105" t="s">
        <v>562</v>
      </c>
      <c r="C348" s="83">
        <f>VLOOKUP(GroupVertices[[#This Row],[Vertex]],Vertices[],MATCH("ID",Vertices[[#Headers],[Vertex]:[Top Word Pairs in Post Content by Salience]],0),FALSE)</f>
        <v>349</v>
      </c>
    </row>
    <row r="349" spans="1:3" ht="15">
      <c r="A349" s="83" t="s">
        <v>2310</v>
      </c>
      <c r="B349" s="105" t="s">
        <v>563</v>
      </c>
      <c r="C349" s="83">
        <f>VLOOKUP(GroupVertices[[#This Row],[Vertex]],Vertices[],MATCH("ID",Vertices[[#Headers],[Vertex]:[Top Word Pairs in Post Content by Salience]],0),FALSE)</f>
        <v>350</v>
      </c>
    </row>
    <row r="350" spans="1:3" ht="15">
      <c r="A350" s="83" t="s">
        <v>2310</v>
      </c>
      <c r="B350" s="105" t="s">
        <v>564</v>
      </c>
      <c r="C350" s="83">
        <f>VLOOKUP(GroupVertices[[#This Row],[Vertex]],Vertices[],MATCH("ID",Vertices[[#Headers],[Vertex]:[Top Word Pairs in Post Content by Salience]],0),FALSE)</f>
        <v>351</v>
      </c>
    </row>
    <row r="351" spans="1:3" ht="15">
      <c r="A351" s="83" t="s">
        <v>2310</v>
      </c>
      <c r="B351" s="105" t="s">
        <v>565</v>
      </c>
      <c r="C351" s="83">
        <f>VLOOKUP(GroupVertices[[#This Row],[Vertex]],Vertices[],MATCH("ID",Vertices[[#Headers],[Vertex]:[Top Word Pairs in Post Content by Salience]],0),FALSE)</f>
        <v>352</v>
      </c>
    </row>
    <row r="352" spans="1:3" ht="15">
      <c r="A352" s="83" t="s">
        <v>2310</v>
      </c>
      <c r="B352" s="105" t="s">
        <v>566</v>
      </c>
      <c r="C352" s="83">
        <f>VLOOKUP(GroupVertices[[#This Row],[Vertex]],Vertices[],MATCH("ID",Vertices[[#Headers],[Vertex]:[Top Word Pairs in Post Content by Salience]],0),FALSE)</f>
        <v>353</v>
      </c>
    </row>
    <row r="353" spans="1:3" ht="15">
      <c r="A353" s="83" t="s">
        <v>2310</v>
      </c>
      <c r="B353" s="105" t="s">
        <v>567</v>
      </c>
      <c r="C353" s="83">
        <f>VLOOKUP(GroupVertices[[#This Row],[Vertex]],Vertices[],MATCH("ID",Vertices[[#Headers],[Vertex]:[Top Word Pairs in Post Content by Salience]],0),FALSE)</f>
        <v>354</v>
      </c>
    </row>
    <row r="354" spans="1:3" ht="15">
      <c r="A354" s="83" t="s">
        <v>2310</v>
      </c>
      <c r="B354" s="105" t="s">
        <v>568</v>
      </c>
      <c r="C354" s="83">
        <f>VLOOKUP(GroupVertices[[#This Row],[Vertex]],Vertices[],MATCH("ID",Vertices[[#Headers],[Vertex]:[Top Word Pairs in Post Content by Salience]],0),FALSE)</f>
        <v>355</v>
      </c>
    </row>
    <row r="355" spans="1:3" ht="15">
      <c r="A355" s="83" t="s">
        <v>2310</v>
      </c>
      <c r="B355" s="105" t="s">
        <v>569</v>
      </c>
      <c r="C355" s="83">
        <f>VLOOKUP(GroupVertices[[#This Row],[Vertex]],Vertices[],MATCH("ID",Vertices[[#Headers],[Vertex]:[Top Word Pairs in Post Content by Salience]],0),FALSE)</f>
        <v>356</v>
      </c>
    </row>
    <row r="356" spans="1:3" ht="15">
      <c r="A356" s="83" t="s">
        <v>2310</v>
      </c>
      <c r="B356" s="105" t="s">
        <v>570</v>
      </c>
      <c r="C356" s="83">
        <f>VLOOKUP(GroupVertices[[#This Row],[Vertex]],Vertices[],MATCH("ID",Vertices[[#Headers],[Vertex]:[Top Word Pairs in Post Content by Salience]],0),FALSE)</f>
        <v>357</v>
      </c>
    </row>
    <row r="357" spans="1:3" ht="15">
      <c r="A357" s="83" t="s">
        <v>2310</v>
      </c>
      <c r="B357" s="105" t="s">
        <v>571</v>
      </c>
      <c r="C357" s="83">
        <f>VLOOKUP(GroupVertices[[#This Row],[Vertex]],Vertices[],MATCH("ID",Vertices[[#Headers],[Vertex]:[Top Word Pairs in Post Content by Salience]],0),FALSE)</f>
        <v>358</v>
      </c>
    </row>
    <row r="358" spans="1:3" ht="15">
      <c r="A358" s="83" t="s">
        <v>2310</v>
      </c>
      <c r="B358" s="105" t="s">
        <v>572</v>
      </c>
      <c r="C358" s="83">
        <f>VLOOKUP(GroupVertices[[#This Row],[Vertex]],Vertices[],MATCH("ID",Vertices[[#Headers],[Vertex]:[Top Word Pairs in Post Content by Salience]],0),FALSE)</f>
        <v>359</v>
      </c>
    </row>
    <row r="359" spans="1:3" ht="15">
      <c r="A359" s="83" t="s">
        <v>2310</v>
      </c>
      <c r="B359" s="105" t="s">
        <v>573</v>
      </c>
      <c r="C359" s="83">
        <f>VLOOKUP(GroupVertices[[#This Row],[Vertex]],Vertices[],MATCH("ID",Vertices[[#Headers],[Vertex]:[Top Word Pairs in Post Content by Salience]],0),FALSE)</f>
        <v>360</v>
      </c>
    </row>
    <row r="360" spans="1:3" ht="15">
      <c r="A360" s="83" t="s">
        <v>2310</v>
      </c>
      <c r="B360" s="105" t="s">
        <v>574</v>
      </c>
      <c r="C360" s="83">
        <f>VLOOKUP(GroupVertices[[#This Row],[Vertex]],Vertices[],MATCH("ID",Vertices[[#Headers],[Vertex]:[Top Word Pairs in Post Content by Salience]],0),FALSE)</f>
        <v>361</v>
      </c>
    </row>
    <row r="361" spans="1:3" ht="15">
      <c r="A361" s="83" t="s">
        <v>2310</v>
      </c>
      <c r="B361" s="105" t="s">
        <v>575</v>
      </c>
      <c r="C361" s="83">
        <f>VLOOKUP(GroupVertices[[#This Row],[Vertex]],Vertices[],MATCH("ID",Vertices[[#Headers],[Vertex]:[Top Word Pairs in Post Content by Salience]],0),FALSE)</f>
        <v>362</v>
      </c>
    </row>
    <row r="362" spans="1:3" ht="15">
      <c r="A362" s="83" t="s">
        <v>2310</v>
      </c>
      <c r="B362" s="105" t="s">
        <v>576</v>
      </c>
      <c r="C362" s="83">
        <f>VLOOKUP(GroupVertices[[#This Row],[Vertex]],Vertices[],MATCH("ID",Vertices[[#Headers],[Vertex]:[Top Word Pairs in Post Content by Salience]],0),FALSE)</f>
        <v>363</v>
      </c>
    </row>
    <row r="363" spans="1:3" ht="15">
      <c r="A363" s="83" t="s">
        <v>2310</v>
      </c>
      <c r="B363" s="105" t="s">
        <v>577</v>
      </c>
      <c r="C363" s="83">
        <f>VLOOKUP(GroupVertices[[#This Row],[Vertex]],Vertices[],MATCH("ID",Vertices[[#Headers],[Vertex]:[Top Word Pairs in Post Content by Salience]],0),FALSE)</f>
        <v>364</v>
      </c>
    </row>
    <row r="364" spans="1:3" ht="15">
      <c r="A364" s="83" t="s">
        <v>2310</v>
      </c>
      <c r="B364" s="105" t="s">
        <v>578</v>
      </c>
      <c r="C364" s="83">
        <f>VLOOKUP(GroupVertices[[#This Row],[Vertex]],Vertices[],MATCH("ID",Vertices[[#Headers],[Vertex]:[Top Word Pairs in Post Content by Salience]],0),FALSE)</f>
        <v>365</v>
      </c>
    </row>
    <row r="365" spans="1:3" ht="15">
      <c r="A365" s="83" t="s">
        <v>2310</v>
      </c>
      <c r="B365" s="105" t="s">
        <v>579</v>
      </c>
      <c r="C365" s="83">
        <f>VLOOKUP(GroupVertices[[#This Row],[Vertex]],Vertices[],MATCH("ID",Vertices[[#Headers],[Vertex]:[Top Word Pairs in Post Content by Salience]],0),FALSE)</f>
        <v>366</v>
      </c>
    </row>
    <row r="366" spans="1:3" ht="15">
      <c r="A366" s="83" t="s">
        <v>2310</v>
      </c>
      <c r="B366" s="105" t="s">
        <v>580</v>
      </c>
      <c r="C366" s="83">
        <f>VLOOKUP(GroupVertices[[#This Row],[Vertex]],Vertices[],MATCH("ID",Vertices[[#Headers],[Vertex]:[Top Word Pairs in Post Content by Salience]],0),FALSE)</f>
        <v>367</v>
      </c>
    </row>
    <row r="367" spans="1:3" ht="15">
      <c r="A367" s="83" t="s">
        <v>2310</v>
      </c>
      <c r="B367" s="105" t="s">
        <v>581</v>
      </c>
      <c r="C367" s="83">
        <f>VLOOKUP(GroupVertices[[#This Row],[Vertex]],Vertices[],MATCH("ID",Vertices[[#Headers],[Vertex]:[Top Word Pairs in Post Content by Salience]],0),FALSE)</f>
        <v>368</v>
      </c>
    </row>
    <row r="368" spans="1:3" ht="15">
      <c r="A368" s="83" t="s">
        <v>2310</v>
      </c>
      <c r="B368" s="105" t="s">
        <v>582</v>
      </c>
      <c r="C368" s="83">
        <f>VLOOKUP(GroupVertices[[#This Row],[Vertex]],Vertices[],MATCH("ID",Vertices[[#Headers],[Vertex]:[Top Word Pairs in Post Content by Salience]],0),FALSE)</f>
        <v>369</v>
      </c>
    </row>
    <row r="369" spans="1:3" ht="15">
      <c r="A369" s="83" t="s">
        <v>2310</v>
      </c>
      <c r="B369" s="105" t="s">
        <v>583</v>
      </c>
      <c r="C369" s="83">
        <f>VLOOKUP(GroupVertices[[#This Row],[Vertex]],Vertices[],MATCH("ID",Vertices[[#Headers],[Vertex]:[Top Word Pairs in Post Content by Salience]],0),FALSE)</f>
        <v>370</v>
      </c>
    </row>
    <row r="370" spans="1:3" ht="15">
      <c r="A370" s="83" t="s">
        <v>2310</v>
      </c>
      <c r="B370" s="105" t="s">
        <v>584</v>
      </c>
      <c r="C370" s="83">
        <f>VLOOKUP(GroupVertices[[#This Row],[Vertex]],Vertices[],MATCH("ID",Vertices[[#Headers],[Vertex]:[Top Word Pairs in Post Content by Salience]],0),FALSE)</f>
        <v>371</v>
      </c>
    </row>
    <row r="371" spans="1:3" ht="15">
      <c r="A371" s="83" t="s">
        <v>2310</v>
      </c>
      <c r="B371" s="105" t="s">
        <v>585</v>
      </c>
      <c r="C371" s="83">
        <f>VLOOKUP(GroupVertices[[#This Row],[Vertex]],Vertices[],MATCH("ID",Vertices[[#Headers],[Vertex]:[Top Word Pairs in Post Content by Salience]],0),FALSE)</f>
        <v>372</v>
      </c>
    </row>
    <row r="372" spans="1:3" ht="15">
      <c r="A372" s="83" t="s">
        <v>2310</v>
      </c>
      <c r="B372" s="105" t="s">
        <v>586</v>
      </c>
      <c r="C372" s="83">
        <f>VLOOKUP(GroupVertices[[#This Row],[Vertex]],Vertices[],MATCH("ID",Vertices[[#Headers],[Vertex]:[Top Word Pairs in Post Content by Salience]],0),FALSE)</f>
        <v>373</v>
      </c>
    </row>
    <row r="373" spans="1:3" ht="15">
      <c r="A373" s="83" t="s">
        <v>2310</v>
      </c>
      <c r="B373" s="105" t="s">
        <v>587</v>
      </c>
      <c r="C373" s="83">
        <f>VLOOKUP(GroupVertices[[#This Row],[Vertex]],Vertices[],MATCH("ID",Vertices[[#Headers],[Vertex]:[Top Word Pairs in Post Content by Salience]],0),FALSE)</f>
        <v>374</v>
      </c>
    </row>
    <row r="374" spans="1:3" ht="15">
      <c r="A374" s="83" t="s">
        <v>2310</v>
      </c>
      <c r="B374" s="105" t="s">
        <v>588</v>
      </c>
      <c r="C374" s="83">
        <f>VLOOKUP(GroupVertices[[#This Row],[Vertex]],Vertices[],MATCH("ID",Vertices[[#Headers],[Vertex]:[Top Word Pairs in Post Content by Salience]],0),FALSE)</f>
        <v>375</v>
      </c>
    </row>
    <row r="375" spans="1:3" ht="15">
      <c r="A375" s="83" t="s">
        <v>2310</v>
      </c>
      <c r="B375" s="105" t="s">
        <v>589</v>
      </c>
      <c r="C375" s="83">
        <f>VLOOKUP(GroupVertices[[#This Row],[Vertex]],Vertices[],MATCH("ID",Vertices[[#Headers],[Vertex]:[Top Word Pairs in Post Content by Salience]],0),FALSE)</f>
        <v>376</v>
      </c>
    </row>
    <row r="376" spans="1:3" ht="15">
      <c r="A376" s="83" t="s">
        <v>2310</v>
      </c>
      <c r="B376" s="105" t="s">
        <v>590</v>
      </c>
      <c r="C376" s="83">
        <f>VLOOKUP(GroupVertices[[#This Row],[Vertex]],Vertices[],MATCH("ID",Vertices[[#Headers],[Vertex]:[Top Word Pairs in Post Content by Salience]],0),FALSE)</f>
        <v>377</v>
      </c>
    </row>
    <row r="377" spans="1:3" ht="15">
      <c r="A377" s="83" t="s">
        <v>2310</v>
      </c>
      <c r="B377" s="105" t="s">
        <v>591</v>
      </c>
      <c r="C377" s="83">
        <f>VLOOKUP(GroupVertices[[#This Row],[Vertex]],Vertices[],MATCH("ID",Vertices[[#Headers],[Vertex]:[Top Word Pairs in Post Content by Salience]],0),FALSE)</f>
        <v>378</v>
      </c>
    </row>
    <row r="378" spans="1:3" ht="15">
      <c r="A378" s="83" t="s">
        <v>2310</v>
      </c>
      <c r="B378" s="105" t="s">
        <v>592</v>
      </c>
      <c r="C378" s="83">
        <f>VLOOKUP(GroupVertices[[#This Row],[Vertex]],Vertices[],MATCH("ID",Vertices[[#Headers],[Vertex]:[Top Word Pairs in Post Content by Salience]],0),FALSE)</f>
        <v>379</v>
      </c>
    </row>
    <row r="379" spans="1:3" ht="15">
      <c r="A379" s="83" t="s">
        <v>2310</v>
      </c>
      <c r="B379" s="105" t="s">
        <v>593</v>
      </c>
      <c r="C379" s="83">
        <f>VLOOKUP(GroupVertices[[#This Row],[Vertex]],Vertices[],MATCH("ID",Vertices[[#Headers],[Vertex]:[Top Word Pairs in Post Content by Salience]],0),FALSE)</f>
        <v>380</v>
      </c>
    </row>
    <row r="380" spans="1:3" ht="15">
      <c r="A380" s="83" t="s">
        <v>2310</v>
      </c>
      <c r="B380" s="105" t="s">
        <v>594</v>
      </c>
      <c r="C380" s="83">
        <f>VLOOKUP(GroupVertices[[#This Row],[Vertex]],Vertices[],MATCH("ID",Vertices[[#Headers],[Vertex]:[Top Word Pairs in Post Content by Salience]],0),FALSE)</f>
        <v>381</v>
      </c>
    </row>
    <row r="381" spans="1:3" ht="15">
      <c r="A381" s="83" t="s">
        <v>2310</v>
      </c>
      <c r="B381" s="105" t="s">
        <v>595</v>
      </c>
      <c r="C381" s="83">
        <f>VLOOKUP(GroupVertices[[#This Row],[Vertex]],Vertices[],MATCH("ID",Vertices[[#Headers],[Vertex]:[Top Word Pairs in Post Content by Salience]],0),FALSE)</f>
        <v>382</v>
      </c>
    </row>
    <row r="382" spans="1:3" ht="15">
      <c r="A382" s="83" t="s">
        <v>2310</v>
      </c>
      <c r="B382" s="105" t="s">
        <v>596</v>
      </c>
      <c r="C382" s="83">
        <f>VLOOKUP(GroupVertices[[#This Row],[Vertex]],Vertices[],MATCH("ID",Vertices[[#Headers],[Vertex]:[Top Word Pairs in Post Content by Salience]],0),FALSE)</f>
        <v>383</v>
      </c>
    </row>
    <row r="383" spans="1:3" ht="15">
      <c r="A383" s="83" t="s">
        <v>2310</v>
      </c>
      <c r="B383" s="105" t="s">
        <v>597</v>
      </c>
      <c r="C383" s="83">
        <f>VLOOKUP(GroupVertices[[#This Row],[Vertex]],Vertices[],MATCH("ID",Vertices[[#Headers],[Vertex]:[Top Word Pairs in Post Content by Salience]],0),FALSE)</f>
        <v>384</v>
      </c>
    </row>
    <row r="384" spans="1:3" ht="15">
      <c r="A384" s="83" t="s">
        <v>2310</v>
      </c>
      <c r="B384" s="105" t="s">
        <v>598</v>
      </c>
      <c r="C384" s="83">
        <f>VLOOKUP(GroupVertices[[#This Row],[Vertex]],Vertices[],MATCH("ID",Vertices[[#Headers],[Vertex]:[Top Word Pairs in Post Content by Salience]],0),FALSE)</f>
        <v>385</v>
      </c>
    </row>
    <row r="385" spans="1:3" ht="15">
      <c r="A385" s="83" t="s">
        <v>2310</v>
      </c>
      <c r="B385" s="105" t="s">
        <v>599</v>
      </c>
      <c r="C385" s="83">
        <f>VLOOKUP(GroupVertices[[#This Row],[Vertex]],Vertices[],MATCH("ID",Vertices[[#Headers],[Vertex]:[Top Word Pairs in Post Content by Salience]],0),FALSE)</f>
        <v>386</v>
      </c>
    </row>
    <row r="386" spans="1:3" ht="15">
      <c r="A386" s="83" t="s">
        <v>2310</v>
      </c>
      <c r="B386" s="105" t="s">
        <v>600</v>
      </c>
      <c r="C386" s="83">
        <f>VLOOKUP(GroupVertices[[#This Row],[Vertex]],Vertices[],MATCH("ID",Vertices[[#Headers],[Vertex]:[Top Word Pairs in Post Content by Salience]],0),FALSE)</f>
        <v>387</v>
      </c>
    </row>
    <row r="387" spans="1:3" ht="15">
      <c r="A387" s="83" t="s">
        <v>2310</v>
      </c>
      <c r="B387" s="105" t="s">
        <v>601</v>
      </c>
      <c r="C387" s="83">
        <f>VLOOKUP(GroupVertices[[#This Row],[Vertex]],Vertices[],MATCH("ID",Vertices[[#Headers],[Vertex]:[Top Word Pairs in Post Content by Salience]],0),FALSE)</f>
        <v>388</v>
      </c>
    </row>
    <row r="388" spans="1:3" ht="15">
      <c r="A388" s="83" t="s">
        <v>2310</v>
      </c>
      <c r="B388" s="105" t="s">
        <v>602</v>
      </c>
      <c r="C388" s="83">
        <f>VLOOKUP(GroupVertices[[#This Row],[Vertex]],Vertices[],MATCH("ID",Vertices[[#Headers],[Vertex]:[Top Word Pairs in Post Content by Salience]],0),FALSE)</f>
        <v>389</v>
      </c>
    </row>
    <row r="389" spans="1:3" ht="15">
      <c r="A389" s="83" t="s">
        <v>2310</v>
      </c>
      <c r="B389" s="105" t="s">
        <v>603</v>
      </c>
      <c r="C389" s="83">
        <f>VLOOKUP(GroupVertices[[#This Row],[Vertex]],Vertices[],MATCH("ID",Vertices[[#Headers],[Vertex]:[Top Word Pairs in Post Content by Salience]],0),FALSE)</f>
        <v>390</v>
      </c>
    </row>
    <row r="390" spans="1:3" ht="15">
      <c r="A390" s="83" t="s">
        <v>2310</v>
      </c>
      <c r="B390" s="105" t="s">
        <v>604</v>
      </c>
      <c r="C390" s="83">
        <f>VLOOKUP(GroupVertices[[#This Row],[Vertex]],Vertices[],MATCH("ID",Vertices[[#Headers],[Vertex]:[Top Word Pairs in Post Content by Salience]],0),FALSE)</f>
        <v>391</v>
      </c>
    </row>
    <row r="391" spans="1:3" ht="15">
      <c r="A391" s="83" t="s">
        <v>2310</v>
      </c>
      <c r="B391" s="105" t="s">
        <v>605</v>
      </c>
      <c r="C391" s="83">
        <f>VLOOKUP(GroupVertices[[#This Row],[Vertex]],Vertices[],MATCH("ID",Vertices[[#Headers],[Vertex]:[Top Word Pairs in Post Content by Salience]],0),FALSE)</f>
        <v>392</v>
      </c>
    </row>
    <row r="392" spans="1:3" ht="15">
      <c r="A392" s="83" t="s">
        <v>2310</v>
      </c>
      <c r="B392" s="105" t="s">
        <v>606</v>
      </c>
      <c r="C392" s="83">
        <f>VLOOKUP(GroupVertices[[#This Row],[Vertex]],Vertices[],MATCH("ID",Vertices[[#Headers],[Vertex]:[Top Word Pairs in Post Content by Salience]],0),FALSE)</f>
        <v>393</v>
      </c>
    </row>
    <row r="393" spans="1:3" ht="15">
      <c r="A393" s="83" t="s">
        <v>2310</v>
      </c>
      <c r="B393" s="105" t="s">
        <v>607</v>
      </c>
      <c r="C393" s="83">
        <f>VLOOKUP(GroupVertices[[#This Row],[Vertex]],Vertices[],MATCH("ID",Vertices[[#Headers],[Vertex]:[Top Word Pairs in Post Content by Salience]],0),FALSE)</f>
        <v>394</v>
      </c>
    </row>
    <row r="394" spans="1:3" ht="15">
      <c r="A394" s="83" t="s">
        <v>2310</v>
      </c>
      <c r="B394" s="105" t="s">
        <v>608</v>
      </c>
      <c r="C394" s="83">
        <f>VLOOKUP(GroupVertices[[#This Row],[Vertex]],Vertices[],MATCH("ID",Vertices[[#Headers],[Vertex]:[Top Word Pairs in Post Content by Salience]],0),FALSE)</f>
        <v>395</v>
      </c>
    </row>
    <row r="395" spans="1:3" ht="15">
      <c r="A395" s="83" t="s">
        <v>2310</v>
      </c>
      <c r="B395" s="105" t="s">
        <v>609</v>
      </c>
      <c r="C395" s="83">
        <f>VLOOKUP(GroupVertices[[#This Row],[Vertex]],Vertices[],MATCH("ID",Vertices[[#Headers],[Vertex]:[Top Word Pairs in Post Content by Salience]],0),FALSE)</f>
        <v>396</v>
      </c>
    </row>
    <row r="396" spans="1:3" ht="15">
      <c r="A396" s="83" t="s">
        <v>2310</v>
      </c>
      <c r="B396" s="105" t="s">
        <v>610</v>
      </c>
      <c r="C396" s="83">
        <f>VLOOKUP(GroupVertices[[#This Row],[Vertex]],Vertices[],MATCH("ID",Vertices[[#Headers],[Vertex]:[Top Word Pairs in Post Content by Salience]],0),FALSE)</f>
        <v>397</v>
      </c>
    </row>
    <row r="397" spans="1:3" ht="15">
      <c r="A397" s="83" t="s">
        <v>2310</v>
      </c>
      <c r="B397" s="105" t="s">
        <v>611</v>
      </c>
      <c r="C397" s="83">
        <f>VLOOKUP(GroupVertices[[#This Row],[Vertex]],Vertices[],MATCH("ID",Vertices[[#Headers],[Vertex]:[Top Word Pairs in Post Content by Salience]],0),FALSE)</f>
        <v>398</v>
      </c>
    </row>
    <row r="398" spans="1:3" ht="15">
      <c r="A398" s="83" t="s">
        <v>2310</v>
      </c>
      <c r="B398" s="105" t="s">
        <v>612</v>
      </c>
      <c r="C398" s="83">
        <f>VLOOKUP(GroupVertices[[#This Row],[Vertex]],Vertices[],MATCH("ID",Vertices[[#Headers],[Vertex]:[Top Word Pairs in Post Content by Salience]],0),FALSE)</f>
        <v>399</v>
      </c>
    </row>
    <row r="399" spans="1:3" ht="15">
      <c r="A399" s="83" t="s">
        <v>2310</v>
      </c>
      <c r="B399" s="105" t="s">
        <v>613</v>
      </c>
      <c r="C399" s="83">
        <f>VLOOKUP(GroupVertices[[#This Row],[Vertex]],Vertices[],MATCH("ID",Vertices[[#Headers],[Vertex]:[Top Word Pairs in Post Content by Salience]],0),FALSE)</f>
        <v>400</v>
      </c>
    </row>
    <row r="400" spans="1:3" ht="15">
      <c r="A400" s="83" t="s">
        <v>2310</v>
      </c>
      <c r="B400" s="105" t="s">
        <v>614</v>
      </c>
      <c r="C400" s="83">
        <f>VLOOKUP(GroupVertices[[#This Row],[Vertex]],Vertices[],MATCH("ID",Vertices[[#Headers],[Vertex]:[Top Word Pairs in Post Content by Salience]],0),FALSE)</f>
        <v>401</v>
      </c>
    </row>
    <row r="401" spans="1:3" ht="15">
      <c r="A401" s="83" t="s">
        <v>2310</v>
      </c>
      <c r="B401" s="105" t="s">
        <v>615</v>
      </c>
      <c r="C401" s="83">
        <f>VLOOKUP(GroupVertices[[#This Row],[Vertex]],Vertices[],MATCH("ID",Vertices[[#Headers],[Vertex]:[Top Word Pairs in Post Content by Salience]],0),FALSE)</f>
        <v>402</v>
      </c>
    </row>
    <row r="402" spans="1:3" ht="15">
      <c r="A402" s="83" t="s">
        <v>2310</v>
      </c>
      <c r="B402" s="105" t="s">
        <v>616</v>
      </c>
      <c r="C402" s="83">
        <f>VLOOKUP(GroupVertices[[#This Row],[Vertex]],Vertices[],MATCH("ID",Vertices[[#Headers],[Vertex]:[Top Word Pairs in Post Content by Salience]],0),FALSE)</f>
        <v>403</v>
      </c>
    </row>
    <row r="403" spans="1:3" ht="15">
      <c r="A403" s="83" t="s">
        <v>2310</v>
      </c>
      <c r="B403" s="105" t="s">
        <v>617</v>
      </c>
      <c r="C403" s="83">
        <f>VLOOKUP(GroupVertices[[#This Row],[Vertex]],Vertices[],MATCH("ID",Vertices[[#Headers],[Vertex]:[Top Word Pairs in Post Content by Salience]],0),FALSE)</f>
        <v>404</v>
      </c>
    </row>
    <row r="404" spans="1:3" ht="15">
      <c r="A404" s="83" t="s">
        <v>2310</v>
      </c>
      <c r="B404" s="105" t="s">
        <v>618</v>
      </c>
      <c r="C404" s="83">
        <f>VLOOKUP(GroupVertices[[#This Row],[Vertex]],Vertices[],MATCH("ID",Vertices[[#Headers],[Vertex]:[Top Word Pairs in Post Content by Salience]],0),FALSE)</f>
        <v>405</v>
      </c>
    </row>
    <row r="405" spans="1:3" ht="15">
      <c r="A405" s="83" t="s">
        <v>2310</v>
      </c>
      <c r="B405" s="105" t="s">
        <v>619</v>
      </c>
      <c r="C405" s="83">
        <f>VLOOKUP(GroupVertices[[#This Row],[Vertex]],Vertices[],MATCH("ID",Vertices[[#Headers],[Vertex]:[Top Word Pairs in Post Content by Salience]],0),FALSE)</f>
        <v>406</v>
      </c>
    </row>
    <row r="406" spans="1:3" ht="15">
      <c r="A406" s="83" t="s">
        <v>2310</v>
      </c>
      <c r="B406" s="105" t="s">
        <v>620</v>
      </c>
      <c r="C406" s="83">
        <f>VLOOKUP(GroupVertices[[#This Row],[Vertex]],Vertices[],MATCH("ID",Vertices[[#Headers],[Vertex]:[Top Word Pairs in Post Content by Salience]],0),FALSE)</f>
        <v>407</v>
      </c>
    </row>
    <row r="407" spans="1:3" ht="15">
      <c r="A407" s="83" t="s">
        <v>2310</v>
      </c>
      <c r="B407" s="105" t="s">
        <v>621</v>
      </c>
      <c r="C407" s="83">
        <f>VLOOKUP(GroupVertices[[#This Row],[Vertex]],Vertices[],MATCH("ID",Vertices[[#Headers],[Vertex]:[Top Word Pairs in Post Content by Salience]],0),FALSE)</f>
        <v>408</v>
      </c>
    </row>
    <row r="408" spans="1:3" ht="15">
      <c r="A408" s="83" t="s">
        <v>2310</v>
      </c>
      <c r="B408" s="105" t="s">
        <v>622</v>
      </c>
      <c r="C408" s="83">
        <f>VLOOKUP(GroupVertices[[#This Row],[Vertex]],Vertices[],MATCH("ID",Vertices[[#Headers],[Vertex]:[Top Word Pairs in Post Content by Salience]],0),FALSE)</f>
        <v>409</v>
      </c>
    </row>
    <row r="409" spans="1:3" ht="15">
      <c r="A409" s="83" t="s">
        <v>2310</v>
      </c>
      <c r="B409" s="105" t="s">
        <v>623</v>
      </c>
      <c r="C409" s="83">
        <f>VLOOKUP(GroupVertices[[#This Row],[Vertex]],Vertices[],MATCH("ID",Vertices[[#Headers],[Vertex]:[Top Word Pairs in Post Content by Salience]],0),FALSE)</f>
        <v>410</v>
      </c>
    </row>
    <row r="410" spans="1:3" ht="15">
      <c r="A410" s="83" t="s">
        <v>2310</v>
      </c>
      <c r="B410" s="105" t="s">
        <v>624</v>
      </c>
      <c r="C410" s="83">
        <f>VLOOKUP(GroupVertices[[#This Row],[Vertex]],Vertices[],MATCH("ID",Vertices[[#Headers],[Vertex]:[Top Word Pairs in Post Content by Salience]],0),FALSE)</f>
        <v>411</v>
      </c>
    </row>
    <row r="411" spans="1:3" ht="15">
      <c r="A411" s="83" t="s">
        <v>2310</v>
      </c>
      <c r="B411" s="105" t="s">
        <v>625</v>
      </c>
      <c r="C411" s="83">
        <f>VLOOKUP(GroupVertices[[#This Row],[Vertex]],Vertices[],MATCH("ID",Vertices[[#Headers],[Vertex]:[Top Word Pairs in Post Content by Salience]],0),FALSE)</f>
        <v>412</v>
      </c>
    </row>
    <row r="412" spans="1:3" ht="15">
      <c r="A412" s="83" t="s">
        <v>2310</v>
      </c>
      <c r="B412" s="105" t="s">
        <v>626</v>
      </c>
      <c r="C412" s="83">
        <f>VLOOKUP(GroupVertices[[#This Row],[Vertex]],Vertices[],MATCH("ID",Vertices[[#Headers],[Vertex]:[Top Word Pairs in Post Content by Salience]],0),FALSE)</f>
        <v>413</v>
      </c>
    </row>
    <row r="413" spans="1:3" ht="15">
      <c r="A413" s="83" t="s">
        <v>2310</v>
      </c>
      <c r="B413" s="105" t="s">
        <v>627</v>
      </c>
      <c r="C413" s="83">
        <f>VLOOKUP(GroupVertices[[#This Row],[Vertex]],Vertices[],MATCH("ID",Vertices[[#Headers],[Vertex]:[Top Word Pairs in Post Content by Salience]],0),FALSE)</f>
        <v>414</v>
      </c>
    </row>
    <row r="414" spans="1:3" ht="15">
      <c r="A414" s="83" t="s">
        <v>2310</v>
      </c>
      <c r="B414" s="105" t="s">
        <v>628</v>
      </c>
      <c r="C414" s="83">
        <f>VLOOKUP(GroupVertices[[#This Row],[Vertex]],Vertices[],MATCH("ID",Vertices[[#Headers],[Vertex]:[Top Word Pairs in Post Content by Salience]],0),FALSE)</f>
        <v>415</v>
      </c>
    </row>
    <row r="415" spans="1:3" ht="15">
      <c r="A415" s="83" t="s">
        <v>2310</v>
      </c>
      <c r="B415" s="105" t="s">
        <v>629</v>
      </c>
      <c r="C415" s="83">
        <f>VLOOKUP(GroupVertices[[#This Row],[Vertex]],Vertices[],MATCH("ID",Vertices[[#Headers],[Vertex]:[Top Word Pairs in Post Content by Salience]],0),FALSE)</f>
        <v>416</v>
      </c>
    </row>
    <row r="416" spans="1:3" ht="15">
      <c r="A416" s="83" t="s">
        <v>2310</v>
      </c>
      <c r="B416" s="105" t="s">
        <v>630</v>
      </c>
      <c r="C416" s="83">
        <f>VLOOKUP(GroupVertices[[#This Row],[Vertex]],Vertices[],MATCH("ID",Vertices[[#Headers],[Vertex]:[Top Word Pairs in Post Content by Salience]],0),FALSE)</f>
        <v>417</v>
      </c>
    </row>
    <row r="417" spans="1:3" ht="15">
      <c r="A417" s="83" t="s">
        <v>2310</v>
      </c>
      <c r="B417" s="105" t="s">
        <v>631</v>
      </c>
      <c r="C417" s="83">
        <f>VLOOKUP(GroupVertices[[#This Row],[Vertex]],Vertices[],MATCH("ID",Vertices[[#Headers],[Vertex]:[Top Word Pairs in Post Content by Salience]],0),FALSE)</f>
        <v>418</v>
      </c>
    </row>
    <row r="418" spans="1:3" ht="15">
      <c r="A418" s="83" t="s">
        <v>2310</v>
      </c>
      <c r="B418" s="105" t="s">
        <v>632</v>
      </c>
      <c r="C418" s="83">
        <f>VLOOKUP(GroupVertices[[#This Row],[Vertex]],Vertices[],MATCH("ID",Vertices[[#Headers],[Vertex]:[Top Word Pairs in Post Content by Salience]],0),FALSE)</f>
        <v>419</v>
      </c>
    </row>
    <row r="419" spans="1:3" ht="15">
      <c r="A419" s="83" t="s">
        <v>2310</v>
      </c>
      <c r="B419" s="105" t="s">
        <v>633</v>
      </c>
      <c r="C419" s="83">
        <f>VLOOKUP(GroupVertices[[#This Row],[Vertex]],Vertices[],MATCH("ID",Vertices[[#Headers],[Vertex]:[Top Word Pairs in Post Content by Salience]],0),FALSE)</f>
        <v>420</v>
      </c>
    </row>
    <row r="420" spans="1:3" ht="15">
      <c r="A420" s="83" t="s">
        <v>2310</v>
      </c>
      <c r="B420" s="105" t="s">
        <v>634</v>
      </c>
      <c r="C420" s="83">
        <f>VLOOKUP(GroupVertices[[#This Row],[Vertex]],Vertices[],MATCH("ID",Vertices[[#Headers],[Vertex]:[Top Word Pairs in Post Content by Salience]],0),FALSE)</f>
        <v>421</v>
      </c>
    </row>
    <row r="421" spans="1:3" ht="15">
      <c r="A421" s="83" t="s">
        <v>2310</v>
      </c>
      <c r="B421" s="105" t="s">
        <v>635</v>
      </c>
      <c r="C421" s="83">
        <f>VLOOKUP(GroupVertices[[#This Row],[Vertex]],Vertices[],MATCH("ID",Vertices[[#Headers],[Vertex]:[Top Word Pairs in Post Content by Salience]],0),FALSE)</f>
        <v>422</v>
      </c>
    </row>
    <row r="422" spans="1:3" ht="15">
      <c r="A422" s="83" t="s">
        <v>2310</v>
      </c>
      <c r="B422" s="105" t="s">
        <v>636</v>
      </c>
      <c r="C422" s="83">
        <f>VLOOKUP(GroupVertices[[#This Row],[Vertex]],Vertices[],MATCH("ID",Vertices[[#Headers],[Vertex]:[Top Word Pairs in Post Content by Salience]],0),FALSE)</f>
        <v>423</v>
      </c>
    </row>
    <row r="423" spans="1:3" ht="15">
      <c r="A423" s="83" t="s">
        <v>2310</v>
      </c>
      <c r="B423" s="105" t="s">
        <v>637</v>
      </c>
      <c r="C423" s="83">
        <f>VLOOKUP(GroupVertices[[#This Row],[Vertex]],Vertices[],MATCH("ID",Vertices[[#Headers],[Vertex]:[Top Word Pairs in Post Content by Salience]],0),FALSE)</f>
        <v>424</v>
      </c>
    </row>
    <row r="424" spans="1:3" ht="15">
      <c r="A424" s="83" t="s">
        <v>2310</v>
      </c>
      <c r="B424" s="105" t="s">
        <v>638</v>
      </c>
      <c r="C424" s="83">
        <f>VLOOKUP(GroupVertices[[#This Row],[Vertex]],Vertices[],MATCH("ID",Vertices[[#Headers],[Vertex]:[Top Word Pairs in Post Content by Salience]],0),FALSE)</f>
        <v>425</v>
      </c>
    </row>
    <row r="425" spans="1:3" ht="15">
      <c r="A425" s="83" t="s">
        <v>2310</v>
      </c>
      <c r="B425" s="105" t="s">
        <v>639</v>
      </c>
      <c r="C425" s="83">
        <f>VLOOKUP(GroupVertices[[#This Row],[Vertex]],Vertices[],MATCH("ID",Vertices[[#Headers],[Vertex]:[Top Word Pairs in Post Content by Salience]],0),FALSE)</f>
        <v>426</v>
      </c>
    </row>
    <row r="426" spans="1:3" ht="15">
      <c r="A426" s="83" t="s">
        <v>2310</v>
      </c>
      <c r="B426" s="105" t="s">
        <v>640</v>
      </c>
      <c r="C426" s="83">
        <f>VLOOKUP(GroupVertices[[#This Row],[Vertex]],Vertices[],MATCH("ID",Vertices[[#Headers],[Vertex]:[Top Word Pairs in Post Content by Salience]],0),FALSE)</f>
        <v>427</v>
      </c>
    </row>
    <row r="427" spans="1:3" ht="15">
      <c r="A427" s="83" t="s">
        <v>2310</v>
      </c>
      <c r="B427" s="105" t="s">
        <v>641</v>
      </c>
      <c r="C427" s="83">
        <f>VLOOKUP(GroupVertices[[#This Row],[Vertex]],Vertices[],MATCH("ID",Vertices[[#Headers],[Vertex]:[Top Word Pairs in Post Content by Salience]],0),FALSE)</f>
        <v>428</v>
      </c>
    </row>
    <row r="428" spans="1:3" ht="15">
      <c r="A428" s="83" t="s">
        <v>2310</v>
      </c>
      <c r="B428" s="105" t="s">
        <v>642</v>
      </c>
      <c r="C428" s="83">
        <f>VLOOKUP(GroupVertices[[#This Row],[Vertex]],Vertices[],MATCH("ID",Vertices[[#Headers],[Vertex]:[Top Word Pairs in Post Content by Salience]],0),FALSE)</f>
        <v>429</v>
      </c>
    </row>
    <row r="429" spans="1:3" ht="15">
      <c r="A429" s="83" t="s">
        <v>2310</v>
      </c>
      <c r="B429" s="105" t="s">
        <v>643</v>
      </c>
      <c r="C429" s="83">
        <f>VLOOKUP(GroupVertices[[#This Row],[Vertex]],Vertices[],MATCH("ID",Vertices[[#Headers],[Vertex]:[Top Word Pairs in Post Content by Salience]],0),FALSE)</f>
        <v>430</v>
      </c>
    </row>
    <row r="430" spans="1:3" ht="15">
      <c r="A430" s="83" t="s">
        <v>2310</v>
      </c>
      <c r="B430" s="105" t="s">
        <v>644</v>
      </c>
      <c r="C430" s="83">
        <f>VLOOKUP(GroupVertices[[#This Row],[Vertex]],Vertices[],MATCH("ID",Vertices[[#Headers],[Vertex]:[Top Word Pairs in Post Content by Salience]],0),FALSE)</f>
        <v>431</v>
      </c>
    </row>
    <row r="431" spans="1:3" ht="15">
      <c r="A431" s="83" t="s">
        <v>2310</v>
      </c>
      <c r="B431" s="105" t="s">
        <v>645</v>
      </c>
      <c r="C431" s="83">
        <f>VLOOKUP(GroupVertices[[#This Row],[Vertex]],Vertices[],MATCH("ID",Vertices[[#Headers],[Vertex]:[Top Word Pairs in Post Content by Salience]],0),FALSE)</f>
        <v>432</v>
      </c>
    </row>
    <row r="432" spans="1:3" ht="15">
      <c r="A432" s="83" t="s">
        <v>2310</v>
      </c>
      <c r="B432" s="105" t="s">
        <v>646</v>
      </c>
      <c r="C432" s="83">
        <f>VLOOKUP(GroupVertices[[#This Row],[Vertex]],Vertices[],MATCH("ID",Vertices[[#Headers],[Vertex]:[Top Word Pairs in Post Content by Salience]],0),FALSE)</f>
        <v>433</v>
      </c>
    </row>
    <row r="433" spans="1:3" ht="15">
      <c r="A433" s="83" t="s">
        <v>2310</v>
      </c>
      <c r="B433" s="105" t="s">
        <v>647</v>
      </c>
      <c r="C433" s="83">
        <f>VLOOKUP(GroupVertices[[#This Row],[Vertex]],Vertices[],MATCH("ID",Vertices[[#Headers],[Vertex]:[Top Word Pairs in Post Content by Salience]],0),FALSE)</f>
        <v>434</v>
      </c>
    </row>
    <row r="434" spans="1:3" ht="15">
      <c r="A434" s="83" t="s">
        <v>2310</v>
      </c>
      <c r="B434" s="105" t="s">
        <v>648</v>
      </c>
      <c r="C434" s="83">
        <f>VLOOKUP(GroupVertices[[#This Row],[Vertex]],Vertices[],MATCH("ID",Vertices[[#Headers],[Vertex]:[Top Word Pairs in Post Content by Salience]],0),FALSE)</f>
        <v>435</v>
      </c>
    </row>
    <row r="435" spans="1:3" ht="15">
      <c r="A435" s="83" t="s">
        <v>2310</v>
      </c>
      <c r="B435" s="105" t="s">
        <v>649</v>
      </c>
      <c r="C435" s="83">
        <f>VLOOKUP(GroupVertices[[#This Row],[Vertex]],Vertices[],MATCH("ID",Vertices[[#Headers],[Vertex]:[Top Word Pairs in Post Content by Salience]],0),FALSE)</f>
        <v>436</v>
      </c>
    </row>
    <row r="436" spans="1:3" ht="15">
      <c r="A436" s="83" t="s">
        <v>2310</v>
      </c>
      <c r="B436" s="105" t="s">
        <v>650</v>
      </c>
      <c r="C436" s="83">
        <f>VLOOKUP(GroupVertices[[#This Row],[Vertex]],Vertices[],MATCH("ID",Vertices[[#Headers],[Vertex]:[Top Word Pairs in Post Content by Salience]],0),FALSE)</f>
        <v>437</v>
      </c>
    </row>
    <row r="437" spans="1:3" ht="15">
      <c r="A437" s="83" t="s">
        <v>2310</v>
      </c>
      <c r="B437" s="105" t="s">
        <v>651</v>
      </c>
      <c r="C437" s="83">
        <f>VLOOKUP(GroupVertices[[#This Row],[Vertex]],Vertices[],MATCH("ID",Vertices[[#Headers],[Vertex]:[Top Word Pairs in Post Content by Salience]],0),FALSE)</f>
        <v>438</v>
      </c>
    </row>
    <row r="438" spans="1:3" ht="15">
      <c r="A438" s="83" t="s">
        <v>2310</v>
      </c>
      <c r="B438" s="105" t="s">
        <v>652</v>
      </c>
      <c r="C438" s="83">
        <f>VLOOKUP(GroupVertices[[#This Row],[Vertex]],Vertices[],MATCH("ID",Vertices[[#Headers],[Vertex]:[Top Word Pairs in Post Content by Salience]],0),FALSE)</f>
        <v>439</v>
      </c>
    </row>
    <row r="439" spans="1:3" ht="15">
      <c r="A439" s="83" t="s">
        <v>2310</v>
      </c>
      <c r="B439" s="105" t="s">
        <v>653</v>
      </c>
      <c r="C439" s="83">
        <f>VLOOKUP(GroupVertices[[#This Row],[Vertex]],Vertices[],MATCH("ID",Vertices[[#Headers],[Vertex]:[Top Word Pairs in Post Content by Salience]],0),FALSE)</f>
        <v>440</v>
      </c>
    </row>
    <row r="440" spans="1:3" ht="15">
      <c r="A440" s="83" t="s">
        <v>2310</v>
      </c>
      <c r="B440" s="105" t="s">
        <v>654</v>
      </c>
      <c r="C440" s="83">
        <f>VLOOKUP(GroupVertices[[#This Row],[Vertex]],Vertices[],MATCH("ID",Vertices[[#Headers],[Vertex]:[Top Word Pairs in Post Content by Salience]],0),FALSE)</f>
        <v>441</v>
      </c>
    </row>
    <row r="441" spans="1:3" ht="15">
      <c r="A441" s="83" t="s">
        <v>2310</v>
      </c>
      <c r="B441" s="105" t="s">
        <v>655</v>
      </c>
      <c r="C441" s="83">
        <f>VLOOKUP(GroupVertices[[#This Row],[Vertex]],Vertices[],MATCH("ID",Vertices[[#Headers],[Vertex]:[Top Word Pairs in Post Content by Salience]],0),FALSE)</f>
        <v>442</v>
      </c>
    </row>
    <row r="442" spans="1:3" ht="15">
      <c r="A442" s="83" t="s">
        <v>2310</v>
      </c>
      <c r="B442" s="105" t="s">
        <v>656</v>
      </c>
      <c r="C442" s="83">
        <f>VLOOKUP(GroupVertices[[#This Row],[Vertex]],Vertices[],MATCH("ID",Vertices[[#Headers],[Vertex]:[Top Word Pairs in Post Content by Salience]],0),FALSE)</f>
        <v>443</v>
      </c>
    </row>
    <row r="443" spans="1:3" ht="15">
      <c r="A443" s="83" t="s">
        <v>2310</v>
      </c>
      <c r="B443" s="105" t="s">
        <v>657</v>
      </c>
      <c r="C443" s="83">
        <f>VLOOKUP(GroupVertices[[#This Row],[Vertex]],Vertices[],MATCH("ID",Vertices[[#Headers],[Vertex]:[Top Word Pairs in Post Content by Salience]],0),FALSE)</f>
        <v>444</v>
      </c>
    </row>
    <row r="444" spans="1:3" ht="15">
      <c r="A444" s="83" t="s">
        <v>2310</v>
      </c>
      <c r="B444" s="105" t="s">
        <v>658</v>
      </c>
      <c r="C444" s="83">
        <f>VLOOKUP(GroupVertices[[#This Row],[Vertex]],Vertices[],MATCH("ID",Vertices[[#Headers],[Vertex]:[Top Word Pairs in Post Content by Salience]],0),FALSE)</f>
        <v>445</v>
      </c>
    </row>
    <row r="445" spans="1:3" ht="15">
      <c r="A445" s="83" t="s">
        <v>2310</v>
      </c>
      <c r="B445" s="105" t="s">
        <v>659</v>
      </c>
      <c r="C445" s="83">
        <f>VLOOKUP(GroupVertices[[#This Row],[Vertex]],Vertices[],MATCH("ID",Vertices[[#Headers],[Vertex]:[Top Word Pairs in Post Content by Salience]],0),FALSE)</f>
        <v>446</v>
      </c>
    </row>
    <row r="446" spans="1:3" ht="15">
      <c r="A446" s="83" t="s">
        <v>2310</v>
      </c>
      <c r="B446" s="105" t="s">
        <v>660</v>
      </c>
      <c r="C446" s="83">
        <f>VLOOKUP(GroupVertices[[#This Row],[Vertex]],Vertices[],MATCH("ID",Vertices[[#Headers],[Vertex]:[Top Word Pairs in Post Content by Salience]],0),FALSE)</f>
        <v>447</v>
      </c>
    </row>
    <row r="447" spans="1:3" ht="15">
      <c r="A447" s="83" t="s">
        <v>2310</v>
      </c>
      <c r="B447" s="105" t="s">
        <v>661</v>
      </c>
      <c r="C447" s="83">
        <f>VLOOKUP(GroupVertices[[#This Row],[Vertex]],Vertices[],MATCH("ID",Vertices[[#Headers],[Vertex]:[Top Word Pairs in Post Content by Salience]],0),FALSE)</f>
        <v>448</v>
      </c>
    </row>
    <row r="448" spans="1:3" ht="15">
      <c r="A448" s="83" t="s">
        <v>2310</v>
      </c>
      <c r="B448" s="105" t="s">
        <v>662</v>
      </c>
      <c r="C448" s="83">
        <f>VLOOKUP(GroupVertices[[#This Row],[Vertex]],Vertices[],MATCH("ID",Vertices[[#Headers],[Vertex]:[Top Word Pairs in Post Content by Salience]],0),FALSE)</f>
        <v>449</v>
      </c>
    </row>
    <row r="449" spans="1:3" ht="15">
      <c r="A449" s="83" t="s">
        <v>2310</v>
      </c>
      <c r="B449" s="105" t="s">
        <v>663</v>
      </c>
      <c r="C449" s="83">
        <f>VLOOKUP(GroupVertices[[#This Row],[Vertex]],Vertices[],MATCH("ID",Vertices[[#Headers],[Vertex]:[Top Word Pairs in Post Content by Salience]],0),FALSE)</f>
        <v>450</v>
      </c>
    </row>
    <row r="450" spans="1:3" ht="15">
      <c r="A450" s="83" t="s">
        <v>2310</v>
      </c>
      <c r="B450" s="105" t="s">
        <v>664</v>
      </c>
      <c r="C450" s="83">
        <f>VLOOKUP(GroupVertices[[#This Row],[Vertex]],Vertices[],MATCH("ID",Vertices[[#Headers],[Vertex]:[Top Word Pairs in Post Content by Salience]],0),FALSE)</f>
        <v>451</v>
      </c>
    </row>
    <row r="451" spans="1:3" ht="15">
      <c r="A451" s="83" t="s">
        <v>2310</v>
      </c>
      <c r="B451" s="105" t="s">
        <v>665</v>
      </c>
      <c r="C451" s="83">
        <f>VLOOKUP(GroupVertices[[#This Row],[Vertex]],Vertices[],MATCH("ID",Vertices[[#Headers],[Vertex]:[Top Word Pairs in Post Content by Salience]],0),FALSE)</f>
        <v>452</v>
      </c>
    </row>
    <row r="452" spans="1:3" ht="15">
      <c r="A452" s="83" t="s">
        <v>2310</v>
      </c>
      <c r="B452" s="105" t="s">
        <v>666</v>
      </c>
      <c r="C452" s="83">
        <f>VLOOKUP(GroupVertices[[#This Row],[Vertex]],Vertices[],MATCH("ID",Vertices[[#Headers],[Vertex]:[Top Word Pairs in Post Content by Salience]],0),FALSE)</f>
        <v>453</v>
      </c>
    </row>
    <row r="453" spans="1:3" ht="15">
      <c r="A453" s="83" t="s">
        <v>2310</v>
      </c>
      <c r="B453" s="105" t="s">
        <v>667</v>
      </c>
      <c r="C453" s="83">
        <f>VLOOKUP(GroupVertices[[#This Row],[Vertex]],Vertices[],MATCH("ID",Vertices[[#Headers],[Vertex]:[Top Word Pairs in Post Content by Salience]],0),FALSE)</f>
        <v>454</v>
      </c>
    </row>
    <row r="454" spans="1:3" ht="15">
      <c r="A454" s="83" t="s">
        <v>2310</v>
      </c>
      <c r="B454" s="105" t="s">
        <v>668</v>
      </c>
      <c r="C454" s="83">
        <f>VLOOKUP(GroupVertices[[#This Row],[Vertex]],Vertices[],MATCH("ID",Vertices[[#Headers],[Vertex]:[Top Word Pairs in Post Content by Salience]],0),FALSE)</f>
        <v>455</v>
      </c>
    </row>
    <row r="455" spans="1:3" ht="15">
      <c r="A455" s="83" t="s">
        <v>2310</v>
      </c>
      <c r="B455" s="105" t="s">
        <v>669</v>
      </c>
      <c r="C455" s="83">
        <f>VLOOKUP(GroupVertices[[#This Row],[Vertex]],Vertices[],MATCH("ID",Vertices[[#Headers],[Vertex]:[Top Word Pairs in Post Content by Salience]],0),FALSE)</f>
        <v>456</v>
      </c>
    </row>
    <row r="456" spans="1:3" ht="15">
      <c r="A456" s="83" t="s">
        <v>2310</v>
      </c>
      <c r="B456" s="105" t="s">
        <v>670</v>
      </c>
      <c r="C456" s="83">
        <f>VLOOKUP(GroupVertices[[#This Row],[Vertex]],Vertices[],MATCH("ID",Vertices[[#Headers],[Vertex]:[Top Word Pairs in Post Content by Salience]],0),FALSE)</f>
        <v>457</v>
      </c>
    </row>
    <row r="457" spans="1:3" ht="15">
      <c r="A457" s="83" t="s">
        <v>2310</v>
      </c>
      <c r="B457" s="105" t="s">
        <v>671</v>
      </c>
      <c r="C457" s="83">
        <f>VLOOKUP(GroupVertices[[#This Row],[Vertex]],Vertices[],MATCH("ID",Vertices[[#Headers],[Vertex]:[Top Word Pairs in Post Content by Salience]],0),FALSE)</f>
        <v>458</v>
      </c>
    </row>
    <row r="458" spans="1:3" ht="15">
      <c r="A458" s="83" t="s">
        <v>2310</v>
      </c>
      <c r="B458" s="105" t="s">
        <v>672</v>
      </c>
      <c r="C458" s="83">
        <f>VLOOKUP(GroupVertices[[#This Row],[Vertex]],Vertices[],MATCH("ID",Vertices[[#Headers],[Vertex]:[Top Word Pairs in Post Content by Salience]],0),FALSE)</f>
        <v>459</v>
      </c>
    </row>
    <row r="459" spans="1:3" ht="15">
      <c r="A459" s="83" t="s">
        <v>2310</v>
      </c>
      <c r="B459" s="105" t="s">
        <v>673</v>
      </c>
      <c r="C459" s="83">
        <f>VLOOKUP(GroupVertices[[#This Row],[Vertex]],Vertices[],MATCH("ID",Vertices[[#Headers],[Vertex]:[Top Word Pairs in Post Content by Salience]],0),FALSE)</f>
        <v>460</v>
      </c>
    </row>
    <row r="460" spans="1:3" ht="15">
      <c r="A460" s="83" t="s">
        <v>2310</v>
      </c>
      <c r="B460" s="105" t="s">
        <v>674</v>
      </c>
      <c r="C460" s="83">
        <f>VLOOKUP(GroupVertices[[#This Row],[Vertex]],Vertices[],MATCH("ID",Vertices[[#Headers],[Vertex]:[Top Word Pairs in Post Content by Salience]],0),FALSE)</f>
        <v>461</v>
      </c>
    </row>
    <row r="461" spans="1:3" ht="15">
      <c r="A461" s="83" t="s">
        <v>2310</v>
      </c>
      <c r="B461" s="105" t="s">
        <v>675</v>
      </c>
      <c r="C461" s="83">
        <f>VLOOKUP(GroupVertices[[#This Row],[Vertex]],Vertices[],MATCH("ID",Vertices[[#Headers],[Vertex]:[Top Word Pairs in Post Content by Salience]],0),FALSE)</f>
        <v>462</v>
      </c>
    </row>
    <row r="462" spans="1:3" ht="15">
      <c r="A462" s="83" t="s">
        <v>2310</v>
      </c>
      <c r="B462" s="105" t="s">
        <v>676</v>
      </c>
      <c r="C462" s="83">
        <f>VLOOKUP(GroupVertices[[#This Row],[Vertex]],Vertices[],MATCH("ID",Vertices[[#Headers],[Vertex]:[Top Word Pairs in Post Content by Salience]],0),FALSE)</f>
        <v>463</v>
      </c>
    </row>
    <row r="463" spans="1:3" ht="15">
      <c r="A463" s="83" t="s">
        <v>2310</v>
      </c>
      <c r="B463" s="105" t="s">
        <v>677</v>
      </c>
      <c r="C463" s="83">
        <f>VLOOKUP(GroupVertices[[#This Row],[Vertex]],Vertices[],MATCH("ID",Vertices[[#Headers],[Vertex]:[Top Word Pairs in Post Content by Salience]],0),FALSE)</f>
        <v>464</v>
      </c>
    </row>
    <row r="464" spans="1:3" ht="15">
      <c r="A464" s="83" t="s">
        <v>2310</v>
      </c>
      <c r="B464" s="105" t="s">
        <v>678</v>
      </c>
      <c r="C464" s="83">
        <f>VLOOKUP(GroupVertices[[#This Row],[Vertex]],Vertices[],MATCH("ID",Vertices[[#Headers],[Vertex]:[Top Word Pairs in Post Content by Salience]],0),FALSE)</f>
        <v>465</v>
      </c>
    </row>
    <row r="465" spans="1:3" ht="15">
      <c r="A465" s="83" t="s">
        <v>2310</v>
      </c>
      <c r="B465" s="105" t="s">
        <v>679</v>
      </c>
      <c r="C465" s="83">
        <f>VLOOKUP(GroupVertices[[#This Row],[Vertex]],Vertices[],MATCH("ID",Vertices[[#Headers],[Vertex]:[Top Word Pairs in Post Content by Salience]],0),FALSE)</f>
        <v>466</v>
      </c>
    </row>
    <row r="466" spans="1:3" ht="15">
      <c r="A466" s="83" t="s">
        <v>2310</v>
      </c>
      <c r="B466" s="105" t="s">
        <v>680</v>
      </c>
      <c r="C466" s="83">
        <f>VLOOKUP(GroupVertices[[#This Row],[Vertex]],Vertices[],MATCH("ID",Vertices[[#Headers],[Vertex]:[Top Word Pairs in Post Content by Salience]],0),FALSE)</f>
        <v>467</v>
      </c>
    </row>
    <row r="467" spans="1:3" ht="15">
      <c r="A467" s="83" t="s">
        <v>2310</v>
      </c>
      <c r="B467" s="105" t="s">
        <v>681</v>
      </c>
      <c r="C467" s="83">
        <f>VLOOKUP(GroupVertices[[#This Row],[Vertex]],Vertices[],MATCH("ID",Vertices[[#Headers],[Vertex]:[Top Word Pairs in Post Content by Salience]],0),FALSE)</f>
        <v>468</v>
      </c>
    </row>
    <row r="468" spans="1:3" ht="15">
      <c r="A468" s="83" t="s">
        <v>2310</v>
      </c>
      <c r="B468" s="105" t="s">
        <v>682</v>
      </c>
      <c r="C468" s="83">
        <f>VLOOKUP(GroupVertices[[#This Row],[Vertex]],Vertices[],MATCH("ID",Vertices[[#Headers],[Vertex]:[Top Word Pairs in Post Content by Salience]],0),FALSE)</f>
        <v>469</v>
      </c>
    </row>
    <row r="469" spans="1:3" ht="15">
      <c r="A469" s="83" t="s">
        <v>2310</v>
      </c>
      <c r="B469" s="105" t="s">
        <v>683</v>
      </c>
      <c r="C469" s="83">
        <f>VLOOKUP(GroupVertices[[#This Row],[Vertex]],Vertices[],MATCH("ID",Vertices[[#Headers],[Vertex]:[Top Word Pairs in Post Content by Salience]],0),FALSE)</f>
        <v>470</v>
      </c>
    </row>
    <row r="470" spans="1:3" ht="15">
      <c r="A470" s="83" t="s">
        <v>2310</v>
      </c>
      <c r="B470" s="105" t="s">
        <v>684</v>
      </c>
      <c r="C470" s="83">
        <f>VLOOKUP(GroupVertices[[#This Row],[Vertex]],Vertices[],MATCH("ID",Vertices[[#Headers],[Vertex]:[Top Word Pairs in Post Content by Salience]],0),FALSE)</f>
        <v>471</v>
      </c>
    </row>
    <row r="471" spans="1:3" ht="15">
      <c r="A471" s="83" t="s">
        <v>2310</v>
      </c>
      <c r="B471" s="105" t="s">
        <v>685</v>
      </c>
      <c r="C471" s="83">
        <f>VLOOKUP(GroupVertices[[#This Row],[Vertex]],Vertices[],MATCH("ID",Vertices[[#Headers],[Vertex]:[Top Word Pairs in Post Content by Salience]],0),FALSE)</f>
        <v>472</v>
      </c>
    </row>
    <row r="472" spans="1:3" ht="15">
      <c r="A472" s="83" t="s">
        <v>2310</v>
      </c>
      <c r="B472" s="105" t="s">
        <v>686</v>
      </c>
      <c r="C472" s="83">
        <f>VLOOKUP(GroupVertices[[#This Row],[Vertex]],Vertices[],MATCH("ID",Vertices[[#Headers],[Vertex]:[Top Word Pairs in Post Content by Salience]],0),FALSE)</f>
        <v>473</v>
      </c>
    </row>
    <row r="473" spans="1:3" ht="15">
      <c r="A473" s="83" t="s">
        <v>2310</v>
      </c>
      <c r="B473" s="105" t="s">
        <v>687</v>
      </c>
      <c r="C473" s="83">
        <f>VLOOKUP(GroupVertices[[#This Row],[Vertex]],Vertices[],MATCH("ID",Vertices[[#Headers],[Vertex]:[Top Word Pairs in Post Content by Salience]],0),FALSE)</f>
        <v>474</v>
      </c>
    </row>
    <row r="474" spans="1:3" ht="15">
      <c r="A474" s="83" t="s">
        <v>2310</v>
      </c>
      <c r="B474" s="105" t="s">
        <v>688</v>
      </c>
      <c r="C474" s="83">
        <f>VLOOKUP(GroupVertices[[#This Row],[Vertex]],Vertices[],MATCH("ID",Vertices[[#Headers],[Vertex]:[Top Word Pairs in Post Content by Salience]],0),FALSE)</f>
        <v>475</v>
      </c>
    </row>
    <row r="475" spans="1:3" ht="15">
      <c r="A475" s="83" t="s">
        <v>2310</v>
      </c>
      <c r="B475" s="105" t="s">
        <v>689</v>
      </c>
      <c r="C475" s="83">
        <f>VLOOKUP(GroupVertices[[#This Row],[Vertex]],Vertices[],MATCH("ID",Vertices[[#Headers],[Vertex]:[Top Word Pairs in Post Content by Salience]],0),FALSE)</f>
        <v>476</v>
      </c>
    </row>
    <row r="476" spans="1:3" ht="15">
      <c r="A476" s="83" t="s">
        <v>2310</v>
      </c>
      <c r="B476" s="105" t="s">
        <v>690</v>
      </c>
      <c r="C476" s="83">
        <f>VLOOKUP(GroupVertices[[#This Row],[Vertex]],Vertices[],MATCH("ID",Vertices[[#Headers],[Vertex]:[Top Word Pairs in Post Content by Salience]],0),FALSE)</f>
        <v>477</v>
      </c>
    </row>
    <row r="477" spans="1:3" ht="15">
      <c r="A477" s="83" t="s">
        <v>2310</v>
      </c>
      <c r="B477" s="105" t="s">
        <v>691</v>
      </c>
      <c r="C477" s="83">
        <f>VLOOKUP(GroupVertices[[#This Row],[Vertex]],Vertices[],MATCH("ID",Vertices[[#Headers],[Vertex]:[Top Word Pairs in Post Content by Salience]],0),FALSE)</f>
        <v>478</v>
      </c>
    </row>
    <row r="478" spans="1:3" ht="15">
      <c r="A478" s="83" t="s">
        <v>2310</v>
      </c>
      <c r="B478" s="105" t="s">
        <v>692</v>
      </c>
      <c r="C478" s="83">
        <f>VLOOKUP(GroupVertices[[#This Row],[Vertex]],Vertices[],MATCH("ID",Vertices[[#Headers],[Vertex]:[Top Word Pairs in Post Content by Salience]],0),FALSE)</f>
        <v>479</v>
      </c>
    </row>
    <row r="479" spans="1:3" ht="15">
      <c r="A479" s="83" t="s">
        <v>2310</v>
      </c>
      <c r="B479" s="105" t="s">
        <v>693</v>
      </c>
      <c r="C479" s="83">
        <f>VLOOKUP(GroupVertices[[#This Row],[Vertex]],Vertices[],MATCH("ID",Vertices[[#Headers],[Vertex]:[Top Word Pairs in Post Content by Salience]],0),FALSE)</f>
        <v>480</v>
      </c>
    </row>
    <row r="480" spans="1:3" ht="15">
      <c r="A480" s="83" t="s">
        <v>2310</v>
      </c>
      <c r="B480" s="105" t="s">
        <v>694</v>
      </c>
      <c r="C480" s="83">
        <f>VLOOKUP(GroupVertices[[#This Row],[Vertex]],Vertices[],MATCH("ID",Vertices[[#Headers],[Vertex]:[Top Word Pairs in Post Content by Salience]],0),FALSE)</f>
        <v>481</v>
      </c>
    </row>
    <row r="481" spans="1:3" ht="15">
      <c r="A481" s="83" t="s">
        <v>2310</v>
      </c>
      <c r="B481" s="105" t="s">
        <v>695</v>
      </c>
      <c r="C481" s="83">
        <f>VLOOKUP(GroupVertices[[#This Row],[Vertex]],Vertices[],MATCH("ID",Vertices[[#Headers],[Vertex]:[Top Word Pairs in Post Content by Salience]],0),FALSE)</f>
        <v>482</v>
      </c>
    </row>
    <row r="482" spans="1:3" ht="15">
      <c r="A482" s="83" t="s">
        <v>2310</v>
      </c>
      <c r="B482" s="105" t="s">
        <v>696</v>
      </c>
      <c r="C482" s="83">
        <f>VLOOKUP(GroupVertices[[#This Row],[Vertex]],Vertices[],MATCH("ID",Vertices[[#Headers],[Vertex]:[Top Word Pairs in Post Content by Salience]],0),FALSE)</f>
        <v>483</v>
      </c>
    </row>
    <row r="483" spans="1:3" ht="15">
      <c r="A483" s="83" t="s">
        <v>2310</v>
      </c>
      <c r="B483" s="105" t="s">
        <v>697</v>
      </c>
      <c r="C483" s="83">
        <f>VLOOKUP(GroupVertices[[#This Row],[Vertex]],Vertices[],MATCH("ID",Vertices[[#Headers],[Vertex]:[Top Word Pairs in Post Content by Salience]],0),FALSE)</f>
        <v>484</v>
      </c>
    </row>
    <row r="484" spans="1:3" ht="15">
      <c r="A484" s="83" t="s">
        <v>2310</v>
      </c>
      <c r="B484" s="105" t="s">
        <v>698</v>
      </c>
      <c r="C484" s="83">
        <f>VLOOKUP(GroupVertices[[#This Row],[Vertex]],Vertices[],MATCH("ID",Vertices[[#Headers],[Vertex]:[Top Word Pairs in Post Content by Salience]],0),FALSE)</f>
        <v>485</v>
      </c>
    </row>
    <row r="485" spans="1:3" ht="15">
      <c r="A485" s="83" t="s">
        <v>2310</v>
      </c>
      <c r="B485" s="105" t="s">
        <v>699</v>
      </c>
      <c r="C485" s="83">
        <f>VLOOKUP(GroupVertices[[#This Row],[Vertex]],Vertices[],MATCH("ID",Vertices[[#Headers],[Vertex]:[Top Word Pairs in Post Content by Salience]],0),FALSE)</f>
        <v>486</v>
      </c>
    </row>
    <row r="486" spans="1:3" ht="15">
      <c r="A486" s="83" t="s">
        <v>2310</v>
      </c>
      <c r="B486" s="105" t="s">
        <v>700</v>
      </c>
      <c r="C486" s="83">
        <f>VLOOKUP(GroupVertices[[#This Row],[Vertex]],Vertices[],MATCH("ID",Vertices[[#Headers],[Vertex]:[Top Word Pairs in Post Content by Salience]],0),FALSE)</f>
        <v>487</v>
      </c>
    </row>
    <row r="487" spans="1:3" ht="15">
      <c r="A487" s="83" t="s">
        <v>2310</v>
      </c>
      <c r="B487" s="105" t="s">
        <v>701</v>
      </c>
      <c r="C487" s="83">
        <f>VLOOKUP(GroupVertices[[#This Row],[Vertex]],Vertices[],MATCH("ID",Vertices[[#Headers],[Vertex]:[Top Word Pairs in Post Content by Salience]],0),FALSE)</f>
        <v>488</v>
      </c>
    </row>
    <row r="488" spans="1:3" ht="15">
      <c r="A488" s="83" t="s">
        <v>2310</v>
      </c>
      <c r="B488" s="105" t="s">
        <v>702</v>
      </c>
      <c r="C488" s="83">
        <f>VLOOKUP(GroupVertices[[#This Row],[Vertex]],Vertices[],MATCH("ID",Vertices[[#Headers],[Vertex]:[Top Word Pairs in Post Content by Salience]],0),FALSE)</f>
        <v>489</v>
      </c>
    </row>
    <row r="489" spans="1:3" ht="15">
      <c r="A489" s="83" t="s">
        <v>2310</v>
      </c>
      <c r="B489" s="105" t="s">
        <v>703</v>
      </c>
      <c r="C489" s="83">
        <f>VLOOKUP(GroupVertices[[#This Row],[Vertex]],Vertices[],MATCH("ID",Vertices[[#Headers],[Vertex]:[Top Word Pairs in Post Content by Salience]],0),FALSE)</f>
        <v>490</v>
      </c>
    </row>
    <row r="490" spans="1:3" ht="15">
      <c r="A490" s="83" t="s">
        <v>2310</v>
      </c>
      <c r="B490" s="105" t="s">
        <v>704</v>
      </c>
      <c r="C490" s="83">
        <f>VLOOKUP(GroupVertices[[#This Row],[Vertex]],Vertices[],MATCH("ID",Vertices[[#Headers],[Vertex]:[Top Word Pairs in Post Content by Salience]],0),FALSE)</f>
        <v>491</v>
      </c>
    </row>
    <row r="491" spans="1:3" ht="15">
      <c r="A491" s="83" t="s">
        <v>2310</v>
      </c>
      <c r="B491" s="105" t="s">
        <v>705</v>
      </c>
      <c r="C491" s="83">
        <f>VLOOKUP(GroupVertices[[#This Row],[Vertex]],Vertices[],MATCH("ID",Vertices[[#Headers],[Vertex]:[Top Word Pairs in Post Content by Salience]],0),FALSE)</f>
        <v>492</v>
      </c>
    </row>
    <row r="492" spans="1:3" ht="15">
      <c r="A492" s="83" t="s">
        <v>2310</v>
      </c>
      <c r="B492" s="105" t="s">
        <v>706</v>
      </c>
      <c r="C492" s="83">
        <f>VLOOKUP(GroupVertices[[#This Row],[Vertex]],Vertices[],MATCH("ID",Vertices[[#Headers],[Vertex]:[Top Word Pairs in Post Content by Salience]],0),FALSE)</f>
        <v>493</v>
      </c>
    </row>
    <row r="493" spans="1:3" ht="15">
      <c r="A493" s="83" t="s">
        <v>2310</v>
      </c>
      <c r="B493" s="105" t="s">
        <v>707</v>
      </c>
      <c r="C493" s="83">
        <f>VLOOKUP(GroupVertices[[#This Row],[Vertex]],Vertices[],MATCH("ID",Vertices[[#Headers],[Vertex]:[Top Word Pairs in Post Content by Salience]],0),FALSE)</f>
        <v>494</v>
      </c>
    </row>
    <row r="494" spans="1:3" ht="15">
      <c r="A494" s="83" t="s">
        <v>2310</v>
      </c>
      <c r="B494" s="105" t="s">
        <v>708</v>
      </c>
      <c r="C494" s="83">
        <f>VLOOKUP(GroupVertices[[#This Row],[Vertex]],Vertices[],MATCH("ID",Vertices[[#Headers],[Vertex]:[Top Word Pairs in Post Content by Salience]],0),FALSE)</f>
        <v>495</v>
      </c>
    </row>
    <row r="495" spans="1:3" ht="15">
      <c r="A495" s="83" t="s">
        <v>2310</v>
      </c>
      <c r="B495" s="105" t="s">
        <v>709</v>
      </c>
      <c r="C495" s="83">
        <f>VLOOKUP(GroupVertices[[#This Row],[Vertex]],Vertices[],MATCH("ID",Vertices[[#Headers],[Vertex]:[Top Word Pairs in Post Content by Salience]],0),FALSE)</f>
        <v>496</v>
      </c>
    </row>
    <row r="496" spans="1:3" ht="15">
      <c r="A496" s="83" t="s">
        <v>2310</v>
      </c>
      <c r="B496" s="105" t="s">
        <v>710</v>
      </c>
      <c r="C496" s="83">
        <f>VLOOKUP(GroupVertices[[#This Row],[Vertex]],Vertices[],MATCH("ID",Vertices[[#Headers],[Vertex]:[Top Word Pairs in Post Content by Salience]],0),FALSE)</f>
        <v>497</v>
      </c>
    </row>
    <row r="497" spans="1:3" ht="15">
      <c r="A497" s="83" t="s">
        <v>2310</v>
      </c>
      <c r="B497" s="105" t="s">
        <v>711</v>
      </c>
      <c r="C497" s="83">
        <f>VLOOKUP(GroupVertices[[#This Row],[Vertex]],Vertices[],MATCH("ID",Vertices[[#Headers],[Vertex]:[Top Word Pairs in Post Content by Salience]],0),FALSE)</f>
        <v>498</v>
      </c>
    </row>
    <row r="498" spans="1:3" ht="15">
      <c r="A498" s="83" t="s">
        <v>2310</v>
      </c>
      <c r="B498" s="105" t="s">
        <v>712</v>
      </c>
      <c r="C498" s="83">
        <f>VLOOKUP(GroupVertices[[#This Row],[Vertex]],Vertices[],MATCH("ID",Vertices[[#Headers],[Vertex]:[Top Word Pairs in Post Content by Salience]],0),FALSE)</f>
        <v>499</v>
      </c>
    </row>
    <row r="499" spans="1:3" ht="15">
      <c r="A499" s="83" t="s">
        <v>2310</v>
      </c>
      <c r="B499" s="105" t="s">
        <v>713</v>
      </c>
      <c r="C499" s="83">
        <f>VLOOKUP(GroupVertices[[#This Row],[Vertex]],Vertices[],MATCH("ID",Vertices[[#Headers],[Vertex]:[Top Word Pairs in Post Content by Salience]],0),FALSE)</f>
        <v>500</v>
      </c>
    </row>
    <row r="500" spans="1:3" ht="15">
      <c r="A500" s="83" t="s">
        <v>2310</v>
      </c>
      <c r="B500" s="105" t="s">
        <v>714</v>
      </c>
      <c r="C500" s="83">
        <f>VLOOKUP(GroupVertices[[#This Row],[Vertex]],Vertices[],MATCH("ID",Vertices[[#Headers],[Vertex]:[Top Word Pairs in Post Content by Salience]],0),FALSE)</f>
        <v>501</v>
      </c>
    </row>
    <row r="501" spans="1:3" ht="15">
      <c r="A501" s="83" t="s">
        <v>2310</v>
      </c>
      <c r="B501" s="105" t="s">
        <v>715</v>
      </c>
      <c r="C501" s="83">
        <f>VLOOKUP(GroupVertices[[#This Row],[Vertex]],Vertices[],MATCH("ID",Vertices[[#Headers],[Vertex]:[Top Word Pairs in Post Content by Salience]],0),FALSE)</f>
        <v>502</v>
      </c>
    </row>
  </sheetData>
  <dataValidations count="3" xWindow="58" yWindow="226">
    <dataValidation allowBlank="1" showInputMessage="1" showErrorMessage="1" promptTitle="Group Name" prompt="Enter the name of the group.  The group name must also be entered on the Groups worksheet." sqref="A2:A501"/>
    <dataValidation allowBlank="1" showInputMessage="1" showErrorMessage="1" promptTitle="Vertex Name" prompt="Enter the name of a vertex to include in the group." sqref="B2:B501"/>
    <dataValidation allowBlank="1" showInputMessage="1" promptTitle="Vertex ID" prompt="This is the value of the hidden ID cell in the Vertices worksheet.  It gets filled in by the items on the NodeXL, Analysis, Groups menu." sqref="C2:C5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2318</v>
      </c>
      <c r="B2" s="35" t="s">
        <v>2308</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0.002</v>
      </c>
      <c r="O2" s="39">
        <f>COUNTIF(Vertices[Eigenvector Centrality],"&gt;= "&amp;N2)-COUNTIF(Vertices[Eigenvector Centrality],"&gt;="&amp;N3)</f>
        <v>0</v>
      </c>
      <c r="P2" s="38">
        <f>MIN(Vertices[PageRank])</f>
        <v>0.999999</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08"/>
      <c r="B3" s="108"/>
      <c r="D3" s="33">
        <f aca="true" t="shared" si="1" ref="D3:D26">D2+($D$57-$D$2)/BinDivisor</f>
        <v>0</v>
      </c>
      <c r="E3" s="3">
        <f>COUNTIF(Vertices[Degree],"&gt;= "&amp;D3)-COUNTIF(Vertices[Degree],"&gt;="&amp;D4)</f>
        <v>0</v>
      </c>
      <c r="F3" s="40">
        <f aca="true" t="shared" si="2" ref="F3:F26">F2+($F$57-$F$2)/BinDivisor</f>
        <v>1</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0.002</v>
      </c>
      <c r="O3" s="41">
        <f>COUNTIF(Vertices[Eigenvector Centrality],"&gt;= "&amp;N3)-COUNTIF(Vertices[Eigenvector Centrality],"&gt;="&amp;N4)</f>
        <v>0</v>
      </c>
      <c r="P3" s="40">
        <f aca="true" t="shared" si="7" ref="P3:P26">P2+($P$57-$P$2)/BinDivisor</f>
        <v>0.999999</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500</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0.002</v>
      </c>
      <c r="O4" s="39">
        <f>COUNTIF(Vertices[Eigenvector Centrality],"&gt;= "&amp;N4)-COUNTIF(Vertices[Eigenvector Centrality],"&gt;="&amp;N5)</f>
        <v>0</v>
      </c>
      <c r="P4" s="38">
        <f t="shared" si="7"/>
        <v>0.999999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08"/>
      <c r="B5" s="108"/>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0.002</v>
      </c>
      <c r="O5" s="41">
        <f>COUNTIF(Vertices[Eigenvector Centrality],"&gt;= "&amp;N5)-COUNTIF(Vertices[Eigenvector Centrality],"&gt;="&amp;N6)</f>
        <v>0</v>
      </c>
      <c r="P5" s="40">
        <f t="shared" si="7"/>
        <v>0.999999</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500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0.002</v>
      </c>
      <c r="O6" s="39">
        <f>COUNTIF(Vertices[Eigenvector Centrality],"&gt;= "&amp;N6)-COUNTIF(Vertices[Eigenvector Centrality],"&gt;="&amp;N7)</f>
        <v>0</v>
      </c>
      <c r="P6" s="38">
        <f t="shared" si="7"/>
        <v>0.999999</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0.002</v>
      </c>
      <c r="O7" s="41">
        <f>COUNTIF(Vertices[Eigenvector Centrality],"&gt;= "&amp;N7)-COUNTIF(Vertices[Eigenvector Centrality],"&gt;="&amp;N8)</f>
        <v>0</v>
      </c>
      <c r="P7" s="40">
        <f t="shared" si="7"/>
        <v>0.999999</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500</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0.002</v>
      </c>
      <c r="O8" s="39">
        <f>COUNTIF(Vertices[Eigenvector Centrality],"&gt;= "&amp;N8)-COUNTIF(Vertices[Eigenvector Centrality],"&gt;="&amp;N9)</f>
        <v>0</v>
      </c>
      <c r="P8" s="38">
        <f t="shared" si="7"/>
        <v>0.999999</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08"/>
      <c r="B9" s="108"/>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0.002</v>
      </c>
      <c r="O9" s="41">
        <f>COUNTIF(Vertices[Eigenvector Centrality],"&gt;= "&amp;N9)-COUNTIF(Vertices[Eigenvector Centrality],"&gt;="&amp;N10)</f>
        <v>0</v>
      </c>
      <c r="P9" s="40">
        <f t="shared" si="7"/>
        <v>0.999999</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2319</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0.002</v>
      </c>
      <c r="O10" s="39">
        <f>COUNTIF(Vertices[Eigenvector Centrality],"&gt;= "&amp;N10)-COUNTIF(Vertices[Eigenvector Centrality],"&gt;="&amp;N11)</f>
        <v>0</v>
      </c>
      <c r="P10" s="38">
        <f t="shared" si="7"/>
        <v>0.999999</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08"/>
      <c r="B11" s="108"/>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0.002</v>
      </c>
      <c r="O11" s="41">
        <f>COUNTIF(Vertices[Eigenvector Centrality],"&gt;= "&amp;N11)-COUNTIF(Vertices[Eigenvector Centrality],"&gt;="&amp;N12)</f>
        <v>0</v>
      </c>
      <c r="P11" s="40">
        <f t="shared" si="7"/>
        <v>0.999999</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716</v>
      </c>
      <c r="B12" s="35">
        <v>500</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0.002</v>
      </c>
      <c r="O12" s="39">
        <f>COUNTIF(Vertices[Eigenvector Centrality],"&gt;= "&amp;N12)-COUNTIF(Vertices[Eigenvector Centrality],"&gt;="&amp;N13)</f>
        <v>0</v>
      </c>
      <c r="P12" s="38">
        <f t="shared" si="7"/>
        <v>0.999999</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108"/>
      <c r="B13" s="108"/>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0.002</v>
      </c>
      <c r="O13" s="41">
        <f>COUNTIF(Vertices[Eigenvector Centrality],"&gt;= "&amp;N13)-COUNTIF(Vertices[Eigenvector Centrality],"&gt;="&amp;N14)</f>
        <v>0</v>
      </c>
      <c r="P13" s="40">
        <f t="shared" si="7"/>
        <v>0.999999</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500</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0.002</v>
      </c>
      <c r="O14" s="39">
        <f>COUNTIF(Vertices[Eigenvector Centrality],"&gt;= "&amp;N14)-COUNTIF(Vertices[Eigenvector Centrality],"&gt;="&amp;N15)</f>
        <v>0</v>
      </c>
      <c r="P14" s="38">
        <f t="shared" si="7"/>
        <v>0.999999</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08"/>
      <c r="B15" s="108"/>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0.002</v>
      </c>
      <c r="O15" s="41">
        <f>COUNTIF(Vertices[Eigenvector Centrality],"&gt;= "&amp;N15)-COUNTIF(Vertices[Eigenvector Centrality],"&gt;="&amp;N16)</f>
        <v>0</v>
      </c>
      <c r="P15" s="40">
        <f t="shared" si="7"/>
        <v>0.999999</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2322</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0.002</v>
      </c>
      <c r="O16" s="39">
        <f>COUNTIF(Vertices[Eigenvector Centrality],"&gt;= "&amp;N16)-COUNTIF(Vertices[Eigenvector Centrality],"&gt;="&amp;N17)</f>
        <v>0</v>
      </c>
      <c r="P16" s="38">
        <f t="shared" si="7"/>
        <v>0.999999</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2322</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0.002</v>
      </c>
      <c r="O17" s="41">
        <f>COUNTIF(Vertices[Eigenvector Centrality],"&gt;= "&amp;N17)-COUNTIF(Vertices[Eigenvector Centrality],"&gt;="&amp;N18)</f>
        <v>0</v>
      </c>
      <c r="P17" s="40">
        <f t="shared" si="7"/>
        <v>0.999999</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108"/>
      <c r="B18" s="108"/>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0.002</v>
      </c>
      <c r="O18" s="39">
        <f>COUNTIF(Vertices[Eigenvector Centrality],"&gt;= "&amp;N18)-COUNTIF(Vertices[Eigenvector Centrality],"&gt;="&amp;N19)</f>
        <v>0</v>
      </c>
      <c r="P18" s="38">
        <f t="shared" si="7"/>
        <v>0.999999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500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0.002</v>
      </c>
      <c r="O19" s="41">
        <f>COUNTIF(Vertices[Eigenvector Centrality],"&gt;= "&amp;N19)-COUNTIF(Vertices[Eigenvector Centrality],"&gt;="&amp;N20)</f>
        <v>0</v>
      </c>
      <c r="P19" s="40">
        <f t="shared" si="7"/>
        <v>0.999999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500</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0.002</v>
      </c>
      <c r="O20" s="39">
        <f>COUNTIF(Vertices[Eigenvector Centrality],"&gt;= "&amp;N20)-COUNTIF(Vertices[Eigenvector Centrality],"&gt;="&amp;N21)</f>
        <v>0</v>
      </c>
      <c r="P20" s="38">
        <f t="shared" si="7"/>
        <v>0.999999</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0.002</v>
      </c>
      <c r="O21" s="41">
        <f>COUNTIF(Vertices[Eigenvector Centrality],"&gt;= "&amp;N21)-COUNTIF(Vertices[Eigenvector Centrality],"&gt;="&amp;N22)</f>
        <v>0</v>
      </c>
      <c r="P21" s="40">
        <f t="shared" si="7"/>
        <v>0.999999</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1</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0.002</v>
      </c>
      <c r="O22" s="39">
        <f>COUNTIF(Vertices[Eigenvector Centrality],"&gt;= "&amp;N22)-COUNTIF(Vertices[Eigenvector Centrality],"&gt;="&amp;N23)</f>
        <v>0</v>
      </c>
      <c r="P22" s="38">
        <f t="shared" si="7"/>
        <v>0.999999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108"/>
      <c r="B23" s="108"/>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0.002</v>
      </c>
      <c r="O23" s="41">
        <f>COUNTIF(Vertices[Eigenvector Centrality],"&gt;= "&amp;N23)-COUNTIF(Vertices[Eigenvector Centrality],"&gt;="&amp;N24)</f>
        <v>0</v>
      </c>
      <c r="P23" s="40">
        <f t="shared" si="7"/>
        <v>0.999999</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0.002</v>
      </c>
      <c r="O24" s="39">
        <f>COUNTIF(Vertices[Eigenvector Centrality],"&gt;= "&amp;N24)-COUNTIF(Vertices[Eigenvector Centrality],"&gt;="&amp;N25)</f>
        <v>0</v>
      </c>
      <c r="P24" s="38">
        <f t="shared" si="7"/>
        <v>0.999999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0.002</v>
      </c>
      <c r="O25" s="41">
        <f>COUNTIF(Vertices[Eigenvector Centrality],"&gt;= "&amp;N25)-COUNTIF(Vertices[Eigenvector Centrality],"&gt;="&amp;N26)</f>
        <v>0</v>
      </c>
      <c r="P25" s="40">
        <f t="shared" si="7"/>
        <v>0.999999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108"/>
      <c r="B26" s="108"/>
      <c r="D26" s="33">
        <f t="shared" si="1"/>
        <v>0</v>
      </c>
      <c r="E26" s="3">
        <f>COUNTIF(Vertices[Degree],"&gt;= "&amp;D26)-COUNTIF(Vertices[Degree],"&gt;="&amp;D28)</f>
        <v>0</v>
      </c>
      <c r="F26" s="38">
        <f t="shared" si="2"/>
        <v>1</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0.002</v>
      </c>
      <c r="O26" s="39">
        <f>COUNTIF(Vertices[Eigenvector Centrality],"&gt;= "&amp;N26)-COUNTIF(Vertices[Eigenvector Centrality],"&gt;="&amp;N28)</f>
        <v>0</v>
      </c>
      <c r="P26" s="38">
        <f t="shared" si="7"/>
        <v>0.999999</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35" t="s">
        <v>158</v>
      </c>
      <c r="B27" s="35">
        <v>0</v>
      </c>
      <c r="D27" s="33"/>
      <c r="E27" s="3">
        <f>COUNTIF(Vertices[Degree],"&gt;= "&amp;D27)-COUNTIF(Vertices[Degree],"&gt;="&amp;D28)</f>
        <v>0</v>
      </c>
      <c r="F27" s="66"/>
      <c r="G27" s="67">
        <f>COUNTIF(Vertices[In-Degree],"&gt;= "&amp;F27)-COUNTIF(Vertices[In-Degree],"&gt;="&amp;F28)</f>
        <v>-500</v>
      </c>
      <c r="H27" s="66"/>
      <c r="I27" s="67">
        <f>COUNTIF(Vertices[Out-Degree],"&gt;= "&amp;H27)-COUNTIF(Vertices[Out-Degree],"&gt;="&amp;H28)</f>
        <v>-500</v>
      </c>
      <c r="J27" s="66"/>
      <c r="K27" s="67">
        <f>COUNTIF(Vertices[Betweenness Centrality],"&gt;= "&amp;J27)-COUNTIF(Vertices[Betweenness Centrality],"&gt;="&amp;J28)</f>
        <v>-500</v>
      </c>
      <c r="L27" s="66"/>
      <c r="M27" s="67">
        <f>COUNTIF(Vertices[Closeness Centrality],"&gt;= "&amp;L27)-COUNTIF(Vertices[Closeness Centrality],"&gt;="&amp;L28)</f>
        <v>-500</v>
      </c>
      <c r="N27" s="66"/>
      <c r="O27" s="67">
        <f>COUNTIF(Vertices[Eigenvector Centrality],"&gt;= "&amp;N27)-COUNTIF(Vertices[Eigenvector Centrality],"&gt;="&amp;N28)</f>
        <v>-500</v>
      </c>
      <c r="P27" s="66"/>
      <c r="Q27" s="67">
        <f>COUNTIF(Vertices[Eigenvector Centrality],"&gt;= "&amp;P27)-COUNTIF(Vertices[Eigenvector Centrality],"&gt;="&amp;P28)</f>
        <v>0</v>
      </c>
      <c r="R27" s="66"/>
      <c r="S27" s="68">
        <f>COUNTIF(Vertices[Clustering Coefficient],"&gt;= "&amp;R27)-COUNTIF(Vertices[Clustering Coefficient],"&gt;="&amp;R28)</f>
        <v>-500</v>
      </c>
      <c r="T27" s="66"/>
      <c r="U27" s="67">
        <f ca="1">COUNTIF(Vertices[Clustering Coefficient],"&gt;= "&amp;T27)-COUNTIF(Vertices[Clustering Coefficient],"&gt;="&amp;T28)</f>
        <v>0</v>
      </c>
    </row>
    <row r="28" spans="1:21" ht="15">
      <c r="A28" s="35" t="s">
        <v>2320</v>
      </c>
      <c r="B28" s="35">
        <v>0.25</v>
      </c>
      <c r="D28" s="33">
        <f>D26+($D$57-$D$2)/BinDivisor</f>
        <v>0</v>
      </c>
      <c r="E28" s="3">
        <f>COUNTIF(Vertices[Degree],"&gt;= "&amp;D28)-COUNTIF(Vertices[Degree],"&gt;="&amp;D40)</f>
        <v>0</v>
      </c>
      <c r="F28" s="40">
        <f>F26+($F$57-$F$2)/BinDivisor</f>
        <v>1</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0.002</v>
      </c>
      <c r="O28" s="41">
        <f>COUNTIF(Vertices[Eigenvector Centrality],"&gt;= "&amp;N28)-COUNTIF(Vertices[Eigenvector Centrality],"&gt;="&amp;N40)</f>
        <v>0</v>
      </c>
      <c r="P28" s="40">
        <f>P26+($P$57-$P$2)/BinDivisor</f>
        <v>0.999999</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108"/>
      <c r="B29" s="108"/>
      <c r="D29" s="33"/>
      <c r="E29" s="3">
        <f>COUNTIF(Vertices[Degree],"&gt;= "&amp;D29)-COUNTIF(Vertices[Degree],"&gt;="&amp;D30)</f>
        <v>0</v>
      </c>
      <c r="F29" s="66"/>
      <c r="G29" s="67">
        <f>COUNTIF(Vertices[In-Degree],"&gt;= "&amp;F29)-COUNTIF(Vertices[In-Degree],"&gt;="&amp;F30)</f>
        <v>0</v>
      </c>
      <c r="H29" s="66"/>
      <c r="I29" s="67">
        <f>COUNTIF(Vertices[Out-Degree],"&gt;= "&amp;H29)-COUNTIF(Vertices[Out-Degree],"&gt;="&amp;H30)</f>
        <v>0</v>
      </c>
      <c r="J29" s="66"/>
      <c r="K29" s="67">
        <f>COUNTIF(Vertices[Betweenness Centrality],"&gt;= "&amp;J29)-COUNTIF(Vertices[Betweenness Centrality],"&gt;="&amp;J30)</f>
        <v>0</v>
      </c>
      <c r="L29" s="66"/>
      <c r="M29" s="67">
        <f>COUNTIF(Vertices[Closeness Centrality],"&gt;= "&amp;L29)-COUNTIF(Vertices[Closeness Centrality],"&gt;="&amp;L30)</f>
        <v>0</v>
      </c>
      <c r="N29" s="66"/>
      <c r="O29" s="67">
        <f>COUNTIF(Vertices[Eigenvector Centrality],"&gt;= "&amp;N29)-COUNTIF(Vertices[Eigenvector Centrality],"&gt;="&amp;N30)</f>
        <v>0</v>
      </c>
      <c r="P29" s="66"/>
      <c r="Q29" s="67">
        <f>COUNTIF(Vertices[Eigenvector Centrality],"&gt;= "&amp;P29)-COUNTIF(Vertices[Eigenvector Centrality],"&gt;="&amp;P30)</f>
        <v>0</v>
      </c>
      <c r="R29" s="66"/>
      <c r="S29" s="68">
        <f>COUNTIF(Vertices[Clustering Coefficient],"&gt;= "&amp;R29)-COUNTIF(Vertices[Clustering Coefficient],"&gt;="&amp;R30)</f>
        <v>0</v>
      </c>
      <c r="T29" s="66"/>
      <c r="U29" s="67">
        <f>COUNTIF(Vertices[Clustering Coefficient],"&gt;= "&amp;T29)-COUNTIF(Vertices[Clustering Coefficient],"&gt;="&amp;T30)</f>
        <v>0</v>
      </c>
    </row>
    <row r="30" spans="1:21" ht="15">
      <c r="A30" s="35" t="s">
        <v>2321</v>
      </c>
      <c r="B30" s="35" t="s">
        <v>2323</v>
      </c>
      <c r="D30" s="33"/>
      <c r="E30" s="3">
        <f>COUNTIF(Vertices[Degree],"&gt;= "&amp;D30)-COUNTIF(Vertices[Degree],"&gt;="&amp;D31)</f>
        <v>0</v>
      </c>
      <c r="F30" s="66"/>
      <c r="G30" s="67">
        <f>COUNTIF(Vertices[In-Degree],"&gt;= "&amp;F30)-COUNTIF(Vertices[In-Degree],"&gt;="&amp;F31)</f>
        <v>0</v>
      </c>
      <c r="H30" s="66"/>
      <c r="I30" s="67">
        <f>COUNTIF(Vertices[Out-Degree],"&gt;= "&amp;H30)-COUNTIF(Vertices[Out-Degree],"&gt;="&amp;H31)</f>
        <v>0</v>
      </c>
      <c r="J30" s="66"/>
      <c r="K30" s="67">
        <f>COUNTIF(Vertices[Betweenness Centrality],"&gt;= "&amp;J30)-COUNTIF(Vertices[Betweenness Centrality],"&gt;="&amp;J31)</f>
        <v>0</v>
      </c>
      <c r="L30" s="66"/>
      <c r="M30" s="67">
        <f>COUNTIF(Vertices[Closeness Centrality],"&gt;= "&amp;L30)-COUNTIF(Vertices[Closeness Centrality],"&gt;="&amp;L31)</f>
        <v>0</v>
      </c>
      <c r="N30" s="66"/>
      <c r="O30" s="67">
        <f>COUNTIF(Vertices[Eigenvector Centrality],"&gt;= "&amp;N30)-COUNTIF(Vertices[Eigenvector Centrality],"&gt;="&amp;N31)</f>
        <v>0</v>
      </c>
      <c r="P30" s="66"/>
      <c r="Q30" s="67">
        <f>COUNTIF(Vertices[Eigenvector Centrality],"&gt;= "&amp;P30)-COUNTIF(Vertices[Eigenvector Centrality],"&gt;="&amp;P31)</f>
        <v>0</v>
      </c>
      <c r="R30" s="66"/>
      <c r="S30" s="68">
        <f>COUNTIF(Vertices[Clustering Coefficient],"&gt;= "&amp;R30)-COUNTIF(Vertices[Clustering Coefficient],"&gt;="&amp;R31)</f>
        <v>0</v>
      </c>
      <c r="T30" s="66"/>
      <c r="U30" s="67">
        <f>COUNTIF(Vertices[Clustering Coefficient],"&gt;= "&amp;T30)-COUNTIF(Vertices[Clustering Coefficient],"&gt;="&amp;T31)</f>
        <v>0</v>
      </c>
    </row>
    <row r="31" spans="4:21" ht="15">
      <c r="D31" s="33"/>
      <c r="E31" s="3">
        <f>COUNTIF(Vertices[Degree],"&gt;= "&amp;D31)-COUNTIF(Vertices[Degree],"&gt;="&amp;D32)</f>
        <v>0</v>
      </c>
      <c r="F31" s="66"/>
      <c r="G31" s="67">
        <f>COUNTIF(Vertices[In-Degree],"&gt;= "&amp;F31)-COUNTIF(Vertices[In-Degree],"&gt;="&amp;F32)</f>
        <v>0</v>
      </c>
      <c r="H31" s="66"/>
      <c r="I31" s="67">
        <f>COUNTIF(Vertices[Out-Degree],"&gt;= "&amp;H31)-COUNTIF(Vertices[Out-Degree],"&gt;="&amp;H32)</f>
        <v>0</v>
      </c>
      <c r="J31" s="66"/>
      <c r="K31" s="67">
        <f>COUNTIF(Vertices[Betweenness Centrality],"&gt;= "&amp;J31)-COUNTIF(Vertices[Betweenness Centrality],"&gt;="&amp;J32)</f>
        <v>0</v>
      </c>
      <c r="L31" s="66"/>
      <c r="M31" s="67">
        <f>COUNTIF(Vertices[Closeness Centrality],"&gt;= "&amp;L31)-COUNTIF(Vertices[Closeness Centrality],"&gt;="&amp;L32)</f>
        <v>0</v>
      </c>
      <c r="N31" s="66"/>
      <c r="O31" s="67">
        <f>COUNTIF(Vertices[Eigenvector Centrality],"&gt;= "&amp;N31)-COUNTIF(Vertices[Eigenvector Centrality],"&gt;="&amp;N32)</f>
        <v>0</v>
      </c>
      <c r="P31" s="66"/>
      <c r="Q31" s="67">
        <f>COUNTIF(Vertices[Eigenvector Centrality],"&gt;= "&amp;P31)-COUNTIF(Vertices[Eigenvector Centrality],"&gt;="&amp;P32)</f>
        <v>0</v>
      </c>
      <c r="R31" s="66"/>
      <c r="S31" s="68">
        <f>COUNTIF(Vertices[Clustering Coefficient],"&gt;= "&amp;R31)-COUNTIF(Vertices[Clustering Coefficient],"&gt;="&amp;R32)</f>
        <v>0</v>
      </c>
      <c r="T31" s="66"/>
      <c r="U31" s="67">
        <f>COUNTIF(Vertices[Clustering Coefficient],"&gt;= "&amp;T31)-COUNTIF(Vertices[Clustering Coefficient],"&gt;="&amp;T32)</f>
        <v>0</v>
      </c>
    </row>
    <row r="32" spans="4:21" ht="15">
      <c r="D32" s="33"/>
      <c r="E32" s="3">
        <f>COUNTIF(Vertices[Degree],"&gt;= "&amp;D32)-COUNTIF(Vertices[Degree],"&gt;="&amp;D33)</f>
        <v>0</v>
      </c>
      <c r="F32" s="66"/>
      <c r="G32" s="67">
        <f>COUNTIF(Vertices[In-Degree],"&gt;= "&amp;F32)-COUNTIF(Vertices[In-Degree],"&gt;="&amp;F33)</f>
        <v>0</v>
      </c>
      <c r="H32" s="66"/>
      <c r="I32" s="67">
        <f>COUNTIF(Vertices[Out-Degree],"&gt;= "&amp;H32)-COUNTIF(Vertices[Out-Degree],"&gt;="&amp;H33)</f>
        <v>0</v>
      </c>
      <c r="J32" s="66"/>
      <c r="K32" s="67">
        <f>COUNTIF(Vertices[Betweenness Centrality],"&gt;= "&amp;J32)-COUNTIF(Vertices[Betweenness Centrality],"&gt;="&amp;J33)</f>
        <v>0</v>
      </c>
      <c r="L32" s="66"/>
      <c r="M32" s="67">
        <f>COUNTIF(Vertices[Closeness Centrality],"&gt;= "&amp;L32)-COUNTIF(Vertices[Closeness Centrality],"&gt;="&amp;L33)</f>
        <v>0</v>
      </c>
      <c r="N32" s="66"/>
      <c r="O32" s="67">
        <f>COUNTIF(Vertices[Eigenvector Centrality],"&gt;= "&amp;N32)-COUNTIF(Vertices[Eigenvector Centrality],"&gt;="&amp;N33)</f>
        <v>0</v>
      </c>
      <c r="P32" s="66"/>
      <c r="Q32" s="67">
        <f>COUNTIF(Vertices[Eigenvector Centrality],"&gt;= "&amp;P32)-COUNTIF(Vertices[Eigenvector Centrality],"&gt;="&amp;P33)</f>
        <v>0</v>
      </c>
      <c r="R32" s="66"/>
      <c r="S32" s="68">
        <f>COUNTIF(Vertices[Clustering Coefficient],"&gt;= "&amp;R32)-COUNTIF(Vertices[Clustering Coefficient],"&gt;="&amp;R33)</f>
        <v>0</v>
      </c>
      <c r="T32" s="66"/>
      <c r="U32" s="67">
        <f>COUNTIF(Vertices[Clustering Coefficient],"&gt;= "&amp;T32)-COUNTIF(Vertices[Clustering Coefficient],"&gt;="&amp;T33)</f>
        <v>0</v>
      </c>
    </row>
    <row r="33" spans="4:21" ht="15">
      <c r="D33" s="33"/>
      <c r="E33" s="3">
        <f>COUNTIF(Vertices[Degree],"&gt;= "&amp;D33)-COUNTIF(Vertices[Degree],"&gt;="&amp;D38)</f>
        <v>0</v>
      </c>
      <c r="F33" s="66"/>
      <c r="G33" s="67">
        <f>COUNTIF(Vertices[In-Degree],"&gt;= "&amp;F33)-COUNTIF(Vertices[In-Degree],"&gt;="&amp;F38)</f>
        <v>0</v>
      </c>
      <c r="H33" s="66"/>
      <c r="I33" s="67">
        <f>COUNTIF(Vertices[Out-Degree],"&gt;= "&amp;H33)-COUNTIF(Vertices[Out-Degree],"&gt;="&amp;H38)</f>
        <v>0</v>
      </c>
      <c r="J33" s="66"/>
      <c r="K33" s="67">
        <f>COUNTIF(Vertices[Betweenness Centrality],"&gt;= "&amp;J33)-COUNTIF(Vertices[Betweenness Centrality],"&gt;="&amp;J38)</f>
        <v>0</v>
      </c>
      <c r="L33" s="66"/>
      <c r="M33" s="67">
        <f>COUNTIF(Vertices[Closeness Centrality],"&gt;= "&amp;L33)-COUNTIF(Vertices[Closeness Centrality],"&gt;="&amp;L38)</f>
        <v>0</v>
      </c>
      <c r="N33" s="66"/>
      <c r="O33" s="67">
        <f>COUNTIF(Vertices[Eigenvector Centrality],"&gt;= "&amp;N33)-COUNTIF(Vertices[Eigenvector Centrality],"&gt;="&amp;N38)</f>
        <v>0</v>
      </c>
      <c r="P33" s="66"/>
      <c r="Q33" s="67">
        <f>COUNTIF(Vertices[Eigenvector Centrality],"&gt;= "&amp;P33)-COUNTIF(Vertices[Eigenvector Centrality],"&gt;="&amp;P38)</f>
        <v>0</v>
      </c>
      <c r="R33" s="66"/>
      <c r="S33" s="68">
        <f>COUNTIF(Vertices[Clustering Coefficient],"&gt;= "&amp;R33)-COUNTIF(Vertices[Clustering Coefficient],"&gt;="&amp;R38)</f>
        <v>0</v>
      </c>
      <c r="T33" s="66"/>
      <c r="U33" s="67">
        <f>COUNTIF(Vertices[Clustering Coefficient],"&gt;= "&amp;T33)-COUNTIF(Vertices[Clustering Coefficient],"&gt;="&amp;T38)</f>
        <v>0</v>
      </c>
    </row>
    <row r="34" spans="4:21" ht="15">
      <c r="D34" s="33"/>
      <c r="E34" s="3">
        <f>COUNTIF(Vertices[Degree],"&gt;= "&amp;D34)-COUNTIF(Vertices[Degree],"&gt;="&amp;D35)</f>
        <v>0</v>
      </c>
      <c r="F34" s="66"/>
      <c r="G34" s="67">
        <f>COUNTIF(Vertices[In-Degree],"&gt;= "&amp;F34)-COUNTIF(Vertices[In-Degree],"&gt;="&amp;F35)</f>
        <v>0</v>
      </c>
      <c r="H34" s="66"/>
      <c r="I34" s="67">
        <f>COUNTIF(Vertices[Out-Degree],"&gt;= "&amp;H34)-COUNTIF(Vertices[Out-Degree],"&gt;="&amp;H35)</f>
        <v>0</v>
      </c>
      <c r="J34" s="66"/>
      <c r="K34" s="67">
        <f>COUNTIF(Vertices[Betweenness Centrality],"&gt;= "&amp;J34)-COUNTIF(Vertices[Betweenness Centrality],"&gt;="&amp;J35)</f>
        <v>0</v>
      </c>
      <c r="L34" s="66"/>
      <c r="M34" s="67">
        <f>COUNTIF(Vertices[Closeness Centrality],"&gt;= "&amp;L34)-COUNTIF(Vertices[Closeness Centrality],"&gt;="&amp;L35)</f>
        <v>0</v>
      </c>
      <c r="N34" s="66"/>
      <c r="O34" s="67">
        <f>COUNTIF(Vertices[Eigenvector Centrality],"&gt;= "&amp;N34)-COUNTIF(Vertices[Eigenvector Centrality],"&gt;="&amp;N35)</f>
        <v>0</v>
      </c>
      <c r="P34" s="66"/>
      <c r="Q34" s="67">
        <f>COUNTIF(Vertices[Eigenvector Centrality],"&gt;= "&amp;P34)-COUNTIF(Vertices[Eigenvector Centrality],"&gt;="&amp;P35)</f>
        <v>0</v>
      </c>
      <c r="R34" s="66"/>
      <c r="S34" s="68">
        <f>COUNTIF(Vertices[Clustering Coefficient],"&gt;= "&amp;R34)-COUNTIF(Vertices[Clustering Coefficient],"&gt;="&amp;R35)</f>
        <v>0</v>
      </c>
      <c r="T34" s="66"/>
      <c r="U34" s="67">
        <f>COUNTIF(Vertices[Clustering Coefficient],"&gt;= "&amp;T34)-COUNTIF(Vertices[Clustering Coefficient],"&gt;="&amp;T35)</f>
        <v>0</v>
      </c>
    </row>
    <row r="35" spans="4:21" ht="15">
      <c r="D35" s="33"/>
      <c r="E35" s="3">
        <f>COUNTIF(Vertices[Degree],"&gt;= "&amp;D35)-COUNTIF(Vertices[Degree],"&gt;="&amp;D36)</f>
        <v>0</v>
      </c>
      <c r="F35" s="66"/>
      <c r="G35" s="67">
        <f>COUNTIF(Vertices[In-Degree],"&gt;= "&amp;F35)-COUNTIF(Vertices[In-Degree],"&gt;="&amp;F36)</f>
        <v>0</v>
      </c>
      <c r="H35" s="66"/>
      <c r="I35" s="67">
        <f>COUNTIF(Vertices[Out-Degree],"&gt;= "&amp;H35)-COUNTIF(Vertices[Out-Degree],"&gt;="&amp;H36)</f>
        <v>0</v>
      </c>
      <c r="J35" s="66"/>
      <c r="K35" s="67">
        <f>COUNTIF(Vertices[Betweenness Centrality],"&gt;= "&amp;J35)-COUNTIF(Vertices[Betweenness Centrality],"&gt;="&amp;J36)</f>
        <v>0</v>
      </c>
      <c r="L35" s="66"/>
      <c r="M35" s="67">
        <f>COUNTIF(Vertices[Closeness Centrality],"&gt;= "&amp;L35)-COUNTIF(Vertices[Closeness Centrality],"&gt;="&amp;L36)</f>
        <v>0</v>
      </c>
      <c r="N35" s="66"/>
      <c r="O35" s="67">
        <f>COUNTIF(Vertices[Eigenvector Centrality],"&gt;= "&amp;N35)-COUNTIF(Vertices[Eigenvector Centrality],"&gt;="&amp;N36)</f>
        <v>0</v>
      </c>
      <c r="P35" s="66"/>
      <c r="Q35" s="67">
        <f>COUNTIF(Vertices[Eigenvector Centrality],"&gt;= "&amp;P35)-COUNTIF(Vertices[Eigenvector Centrality],"&gt;="&amp;P36)</f>
        <v>0</v>
      </c>
      <c r="R35" s="66"/>
      <c r="S35" s="68">
        <f>COUNTIF(Vertices[Clustering Coefficient],"&gt;= "&amp;R35)-COUNTIF(Vertices[Clustering Coefficient],"&gt;="&amp;R36)</f>
        <v>0</v>
      </c>
      <c r="T35" s="66"/>
      <c r="U35" s="67">
        <f>COUNTIF(Vertices[Clustering Coefficient],"&gt;= "&amp;T35)-COUNTIF(Vertices[Clustering Coefficient],"&gt;="&amp;T36)</f>
        <v>0</v>
      </c>
    </row>
    <row r="36" spans="4:21" ht="15">
      <c r="D36" s="33"/>
      <c r="E36" s="3">
        <f>COUNTIF(Vertices[Degree],"&gt;= "&amp;D36)-COUNTIF(Vertices[Degree],"&gt;="&amp;D37)</f>
        <v>0</v>
      </c>
      <c r="F36" s="66"/>
      <c r="G36" s="67">
        <f>COUNTIF(Vertices[In-Degree],"&gt;= "&amp;F36)-COUNTIF(Vertices[In-Degree],"&gt;="&amp;F37)</f>
        <v>0</v>
      </c>
      <c r="H36" s="66"/>
      <c r="I36" s="67">
        <f>COUNTIF(Vertices[Out-Degree],"&gt;= "&amp;H36)-COUNTIF(Vertices[Out-Degree],"&gt;="&amp;H37)</f>
        <v>0</v>
      </c>
      <c r="J36" s="66"/>
      <c r="K36" s="67">
        <f>COUNTIF(Vertices[Betweenness Centrality],"&gt;= "&amp;J36)-COUNTIF(Vertices[Betweenness Centrality],"&gt;="&amp;J37)</f>
        <v>0</v>
      </c>
      <c r="L36" s="66"/>
      <c r="M36" s="67">
        <f>COUNTIF(Vertices[Closeness Centrality],"&gt;= "&amp;L36)-COUNTIF(Vertices[Closeness Centrality],"&gt;="&amp;L37)</f>
        <v>0</v>
      </c>
      <c r="N36" s="66"/>
      <c r="O36" s="67">
        <f>COUNTIF(Vertices[Eigenvector Centrality],"&gt;= "&amp;N36)-COUNTIF(Vertices[Eigenvector Centrality],"&gt;="&amp;N37)</f>
        <v>0</v>
      </c>
      <c r="P36" s="66"/>
      <c r="Q36" s="67">
        <f>COUNTIF(Vertices[Eigenvector Centrality],"&gt;= "&amp;P36)-COUNTIF(Vertices[Eigenvector Centrality],"&gt;="&amp;P37)</f>
        <v>0</v>
      </c>
      <c r="R36" s="66"/>
      <c r="S36" s="68">
        <f>COUNTIF(Vertices[Clustering Coefficient],"&gt;= "&amp;R36)-COUNTIF(Vertices[Clustering Coefficient],"&gt;="&amp;R37)</f>
        <v>0</v>
      </c>
      <c r="T36" s="66"/>
      <c r="U36" s="67">
        <f>COUNTIF(Vertices[Clustering Coefficient],"&gt;= "&amp;T36)-COUNTIF(Vertices[Clustering Coefficient],"&gt;="&amp;T37)</f>
        <v>0</v>
      </c>
    </row>
    <row r="37" spans="4:21" ht="15">
      <c r="D37" s="33"/>
      <c r="E37" s="3">
        <f>COUNTIF(Vertices[Degree],"&gt;= "&amp;D37)-COUNTIF(Vertices[Degree],"&gt;="&amp;D38)</f>
        <v>0</v>
      </c>
      <c r="F37" s="66"/>
      <c r="G37" s="67">
        <f>COUNTIF(Vertices[In-Degree],"&gt;= "&amp;F37)-COUNTIF(Vertices[In-Degree],"&gt;="&amp;F38)</f>
        <v>0</v>
      </c>
      <c r="H37" s="66"/>
      <c r="I37" s="67">
        <f>COUNTIF(Vertices[Out-Degree],"&gt;= "&amp;H37)-COUNTIF(Vertices[Out-Degree],"&gt;="&amp;H38)</f>
        <v>0</v>
      </c>
      <c r="J37" s="66"/>
      <c r="K37" s="67">
        <f>COUNTIF(Vertices[Betweenness Centrality],"&gt;= "&amp;J37)-COUNTIF(Vertices[Betweenness Centrality],"&gt;="&amp;J38)</f>
        <v>0</v>
      </c>
      <c r="L37" s="66"/>
      <c r="M37" s="67">
        <f>COUNTIF(Vertices[Closeness Centrality],"&gt;= "&amp;L37)-COUNTIF(Vertices[Closeness Centrality],"&gt;="&amp;L38)</f>
        <v>0</v>
      </c>
      <c r="N37" s="66"/>
      <c r="O37" s="67">
        <f>COUNTIF(Vertices[Eigenvector Centrality],"&gt;= "&amp;N37)-COUNTIF(Vertices[Eigenvector Centrality],"&gt;="&amp;N38)</f>
        <v>0</v>
      </c>
      <c r="P37" s="66"/>
      <c r="Q37" s="67">
        <f>COUNTIF(Vertices[Eigenvector Centrality],"&gt;= "&amp;P37)-COUNTIF(Vertices[Eigenvector Centrality],"&gt;="&amp;P38)</f>
        <v>0</v>
      </c>
      <c r="R37" s="66"/>
      <c r="S37" s="68">
        <f>COUNTIF(Vertices[Clustering Coefficient],"&gt;= "&amp;R37)-COUNTIF(Vertices[Clustering Coefficient],"&gt;="&amp;R38)</f>
        <v>0</v>
      </c>
      <c r="T37" s="66"/>
      <c r="U37" s="67">
        <f>COUNTIF(Vertices[Clustering Coefficient],"&gt;= "&amp;T37)-COUNTIF(Vertices[Clustering Coefficient],"&gt;="&amp;T38)</f>
        <v>0</v>
      </c>
    </row>
    <row r="38" spans="4:21" ht="15">
      <c r="D38" s="33"/>
      <c r="E38" s="3">
        <f>COUNTIF(Vertices[Degree],"&gt;= "&amp;D38)-COUNTIF(Vertices[Degree],"&gt;="&amp;D40)</f>
        <v>0</v>
      </c>
      <c r="F38" s="66"/>
      <c r="G38" s="67">
        <f>COUNTIF(Vertices[In-Degree],"&gt;= "&amp;F38)-COUNTIF(Vertices[In-Degree],"&gt;="&amp;F40)</f>
        <v>-500</v>
      </c>
      <c r="H38" s="66"/>
      <c r="I38" s="67">
        <f>COUNTIF(Vertices[Out-Degree],"&gt;= "&amp;H38)-COUNTIF(Vertices[Out-Degree],"&gt;="&amp;H40)</f>
        <v>-500</v>
      </c>
      <c r="J38" s="66"/>
      <c r="K38" s="67">
        <f>COUNTIF(Vertices[Betweenness Centrality],"&gt;= "&amp;J38)-COUNTIF(Vertices[Betweenness Centrality],"&gt;="&amp;J40)</f>
        <v>-500</v>
      </c>
      <c r="L38" s="66"/>
      <c r="M38" s="67">
        <f>COUNTIF(Vertices[Closeness Centrality],"&gt;= "&amp;L38)-COUNTIF(Vertices[Closeness Centrality],"&gt;="&amp;L40)</f>
        <v>-500</v>
      </c>
      <c r="N38" s="66"/>
      <c r="O38" s="67">
        <f>COUNTIF(Vertices[Eigenvector Centrality],"&gt;= "&amp;N38)-COUNTIF(Vertices[Eigenvector Centrality],"&gt;="&amp;N40)</f>
        <v>-500</v>
      </c>
      <c r="P38" s="66"/>
      <c r="Q38" s="67">
        <f>COUNTIF(Vertices[Eigenvector Centrality],"&gt;= "&amp;P38)-COUNTIF(Vertices[Eigenvector Centrality],"&gt;="&amp;P40)</f>
        <v>0</v>
      </c>
      <c r="R38" s="66"/>
      <c r="S38" s="68">
        <f>COUNTIF(Vertices[Clustering Coefficient],"&gt;= "&amp;R38)-COUNTIF(Vertices[Clustering Coefficient],"&gt;="&amp;R40)</f>
        <v>-500</v>
      </c>
      <c r="T38" s="66"/>
      <c r="U38" s="67">
        <f ca="1">COUNTIF(Vertices[Clustering Coefficient],"&gt;= "&amp;T38)-COUNTIF(Vertices[Clustering Coefficient],"&gt;="&amp;T40)</f>
        <v>0</v>
      </c>
    </row>
    <row r="39" spans="4:21" ht="15">
      <c r="D39" s="33"/>
      <c r="E39" s="3">
        <f>COUNTIF(Vertices[Degree],"&gt;= "&amp;D39)-COUNTIF(Vertices[Degree],"&gt;="&amp;D40)</f>
        <v>0</v>
      </c>
      <c r="F39" s="66"/>
      <c r="G39" s="67">
        <f>COUNTIF(Vertices[In-Degree],"&gt;= "&amp;F39)-COUNTIF(Vertices[In-Degree],"&gt;="&amp;F40)</f>
        <v>-500</v>
      </c>
      <c r="H39" s="66"/>
      <c r="I39" s="67">
        <f>COUNTIF(Vertices[Out-Degree],"&gt;= "&amp;H39)-COUNTIF(Vertices[Out-Degree],"&gt;="&amp;H40)</f>
        <v>-500</v>
      </c>
      <c r="J39" s="66"/>
      <c r="K39" s="67">
        <f>COUNTIF(Vertices[Betweenness Centrality],"&gt;= "&amp;J39)-COUNTIF(Vertices[Betweenness Centrality],"&gt;="&amp;J40)</f>
        <v>-500</v>
      </c>
      <c r="L39" s="66"/>
      <c r="M39" s="67">
        <f>COUNTIF(Vertices[Closeness Centrality],"&gt;= "&amp;L39)-COUNTIF(Vertices[Closeness Centrality],"&gt;="&amp;L40)</f>
        <v>-500</v>
      </c>
      <c r="N39" s="66"/>
      <c r="O39" s="67">
        <f>COUNTIF(Vertices[Eigenvector Centrality],"&gt;= "&amp;N39)-COUNTIF(Vertices[Eigenvector Centrality],"&gt;="&amp;N40)</f>
        <v>-500</v>
      </c>
      <c r="P39" s="66"/>
      <c r="Q39" s="67">
        <f>COUNTIF(Vertices[Eigenvector Centrality],"&gt;= "&amp;P39)-COUNTIF(Vertices[Eigenvector Centrality],"&gt;="&amp;P40)</f>
        <v>0</v>
      </c>
      <c r="R39" s="66"/>
      <c r="S39" s="68">
        <f>COUNTIF(Vertices[Clustering Coefficient],"&gt;= "&amp;R39)-COUNTIF(Vertices[Clustering Coefficient],"&gt;="&amp;R40)</f>
        <v>-500</v>
      </c>
      <c r="T39" s="66"/>
      <c r="U39" s="67">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1</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0.002</v>
      </c>
      <c r="O40" s="39">
        <f>COUNTIF(Vertices[Eigenvector Centrality],"&gt;= "&amp;N40)-COUNTIF(Vertices[Eigenvector Centrality],"&gt;="&amp;N41)</f>
        <v>0</v>
      </c>
      <c r="P40" s="38">
        <f>P28+($P$57-$P$2)/BinDivisor</f>
        <v>0.999999</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1</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0.002</v>
      </c>
      <c r="O41" s="41">
        <f>COUNTIF(Vertices[Eigenvector Centrality],"&gt;= "&amp;N41)-COUNTIF(Vertices[Eigenvector Centrality],"&gt;="&amp;N42)</f>
        <v>0</v>
      </c>
      <c r="P41" s="40">
        <f aca="true" t="shared" si="16" ref="P41:P56">P40+($P$57-$P$2)/BinDivisor</f>
        <v>0.999999</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1</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0.002</v>
      </c>
      <c r="O42" s="39">
        <f>COUNTIF(Vertices[Eigenvector Centrality],"&gt;= "&amp;N42)-COUNTIF(Vertices[Eigenvector Centrality],"&gt;="&amp;N43)</f>
        <v>0</v>
      </c>
      <c r="P42" s="38">
        <f t="shared" si="16"/>
        <v>0.999999</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4:21" ht="15">
      <c r="D43" s="33">
        <f t="shared" si="10"/>
        <v>0</v>
      </c>
      <c r="E43" s="3">
        <f>COUNTIF(Vertices[Degree],"&gt;= "&amp;D43)-COUNTIF(Vertices[Degree],"&gt;="&amp;D44)</f>
        <v>0</v>
      </c>
      <c r="F43" s="40">
        <f t="shared" si="11"/>
        <v>1</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0.002</v>
      </c>
      <c r="O43" s="41">
        <f>COUNTIF(Vertices[Eigenvector Centrality],"&gt;= "&amp;N43)-COUNTIF(Vertices[Eigenvector Centrality],"&gt;="&amp;N44)</f>
        <v>0</v>
      </c>
      <c r="P43" s="40">
        <f t="shared" si="16"/>
        <v>0.999999</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4:21" ht="15">
      <c r="D44" s="33">
        <f t="shared" si="10"/>
        <v>0</v>
      </c>
      <c r="E44" s="3">
        <f>COUNTIF(Vertices[Degree],"&gt;= "&amp;D44)-COUNTIF(Vertices[Degree],"&gt;="&amp;D45)</f>
        <v>0</v>
      </c>
      <c r="F44" s="38">
        <f t="shared" si="11"/>
        <v>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0.002</v>
      </c>
      <c r="O44" s="39">
        <f>COUNTIF(Vertices[Eigenvector Centrality],"&gt;= "&amp;N44)-COUNTIF(Vertices[Eigenvector Centrality],"&gt;="&amp;N45)</f>
        <v>0</v>
      </c>
      <c r="P44" s="38">
        <f t="shared" si="16"/>
        <v>0.999999</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1</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0.002</v>
      </c>
      <c r="O45" s="41">
        <f>COUNTIF(Vertices[Eigenvector Centrality],"&gt;= "&amp;N45)-COUNTIF(Vertices[Eigenvector Centrality],"&gt;="&amp;N46)</f>
        <v>0</v>
      </c>
      <c r="P45" s="40">
        <f t="shared" si="16"/>
        <v>0.999999</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1</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0.002</v>
      </c>
      <c r="O46" s="39">
        <f>COUNTIF(Vertices[Eigenvector Centrality],"&gt;= "&amp;N46)-COUNTIF(Vertices[Eigenvector Centrality],"&gt;="&amp;N47)</f>
        <v>0</v>
      </c>
      <c r="P46" s="38">
        <f t="shared" si="16"/>
        <v>0.999999</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1</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0.002</v>
      </c>
      <c r="O47" s="41">
        <f>COUNTIF(Vertices[Eigenvector Centrality],"&gt;= "&amp;N47)-COUNTIF(Vertices[Eigenvector Centrality],"&gt;="&amp;N48)</f>
        <v>0</v>
      </c>
      <c r="P47" s="40">
        <f t="shared" si="16"/>
        <v>0.999999</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1</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0.002</v>
      </c>
      <c r="O48" s="39">
        <f>COUNTIF(Vertices[Eigenvector Centrality],"&gt;= "&amp;N48)-COUNTIF(Vertices[Eigenvector Centrality],"&gt;="&amp;N49)</f>
        <v>0</v>
      </c>
      <c r="P48" s="38">
        <f t="shared" si="16"/>
        <v>0.999999</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1</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0.002</v>
      </c>
      <c r="O49" s="41">
        <f>COUNTIF(Vertices[Eigenvector Centrality],"&gt;= "&amp;N49)-COUNTIF(Vertices[Eigenvector Centrality],"&gt;="&amp;N50)</f>
        <v>0</v>
      </c>
      <c r="P49" s="40">
        <f t="shared" si="16"/>
        <v>0.999999</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1</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0.002</v>
      </c>
      <c r="O50" s="39">
        <f>COUNTIF(Vertices[Eigenvector Centrality],"&gt;= "&amp;N50)-COUNTIF(Vertices[Eigenvector Centrality],"&gt;="&amp;N51)</f>
        <v>0</v>
      </c>
      <c r="P50" s="38">
        <f t="shared" si="16"/>
        <v>0.999999</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1</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0.002</v>
      </c>
      <c r="O51" s="41">
        <f>COUNTIF(Vertices[Eigenvector Centrality],"&gt;= "&amp;N51)-COUNTIF(Vertices[Eigenvector Centrality],"&gt;="&amp;N52)</f>
        <v>0</v>
      </c>
      <c r="P51" s="40">
        <f t="shared" si="16"/>
        <v>0.999999</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0.002</v>
      </c>
      <c r="O52" s="39">
        <f>COUNTIF(Vertices[Eigenvector Centrality],"&gt;= "&amp;N52)-COUNTIF(Vertices[Eigenvector Centrality],"&gt;="&amp;N53)</f>
        <v>0</v>
      </c>
      <c r="P52" s="38">
        <f t="shared" si="16"/>
        <v>0.999999</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0.002</v>
      </c>
      <c r="O53" s="41">
        <f>COUNTIF(Vertices[Eigenvector Centrality],"&gt;= "&amp;N53)-COUNTIF(Vertices[Eigenvector Centrality],"&gt;="&amp;N54)</f>
        <v>0</v>
      </c>
      <c r="P53" s="40">
        <f t="shared" si="16"/>
        <v>0.999999</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0.002</v>
      </c>
      <c r="O54" s="39">
        <f>COUNTIF(Vertices[Eigenvector Centrality],"&gt;= "&amp;N54)-COUNTIF(Vertices[Eigenvector Centrality],"&gt;="&amp;N55)</f>
        <v>0</v>
      </c>
      <c r="P54" s="38">
        <f t="shared" si="16"/>
        <v>0.999999</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1</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0.002</v>
      </c>
      <c r="O55" s="41">
        <f>COUNTIF(Vertices[Eigenvector Centrality],"&gt;= "&amp;N55)-COUNTIF(Vertices[Eigenvector Centrality],"&gt;="&amp;N56)</f>
        <v>0</v>
      </c>
      <c r="P55" s="40">
        <f t="shared" si="16"/>
        <v>0.999999</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1</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0.002</v>
      </c>
      <c r="O56" s="39">
        <f>COUNTIF(Vertices[Eigenvector Centrality],"&gt;= "&amp;N56)-COUNTIF(Vertices[Eigenvector Centrality],"&gt;="&amp;N57)</f>
        <v>0</v>
      </c>
      <c r="P56" s="38">
        <f t="shared" si="16"/>
        <v>0.999999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1</v>
      </c>
      <c r="G57" s="43">
        <f>COUNTIF(Vertices[In-Degree],"&gt;= "&amp;F57)-COUNTIF(Vertices[In-Degree],"&gt;="&amp;F58)</f>
        <v>500</v>
      </c>
      <c r="H57" s="42">
        <f>MAX(Vertices[Out-Degree])</f>
        <v>1</v>
      </c>
      <c r="I57" s="43">
        <f>COUNTIF(Vertices[Out-Degree],"&gt;= "&amp;H57)-COUNTIF(Vertices[Out-Degree],"&gt;="&amp;H58)</f>
        <v>500</v>
      </c>
      <c r="J57" s="42">
        <f>MAX(Vertices[Betweenness Centrality])</f>
        <v>0</v>
      </c>
      <c r="K57" s="43">
        <f>COUNTIF(Vertices[Betweenness Centrality],"&gt;= "&amp;J57)-COUNTIF(Vertices[Betweenness Centrality],"&gt;="&amp;J58)</f>
        <v>500</v>
      </c>
      <c r="L57" s="42">
        <f>MAX(Vertices[Closeness Centrality])</f>
        <v>0</v>
      </c>
      <c r="M57" s="43">
        <f>COUNTIF(Vertices[Closeness Centrality],"&gt;= "&amp;L57)-COUNTIF(Vertices[Closeness Centrality],"&gt;="&amp;L58)</f>
        <v>500</v>
      </c>
      <c r="N57" s="42">
        <f>MAX(Vertices[Eigenvector Centrality])</f>
        <v>0.002</v>
      </c>
      <c r="O57" s="43">
        <f>COUNTIF(Vertices[Eigenvector Centrality],"&gt;= "&amp;N57)-COUNTIF(Vertices[Eigenvector Centrality],"&gt;="&amp;N58)</f>
        <v>500</v>
      </c>
      <c r="P57" s="42">
        <f>MAX(Vertices[PageRank])</f>
        <v>0.999999</v>
      </c>
      <c r="Q57" s="43">
        <f>COUNTIF(Vertices[PageRank],"&gt;= "&amp;P57)-COUNTIF(Vertices[PageRank],"&gt;="&amp;P58)</f>
        <v>500</v>
      </c>
      <c r="R57" s="42">
        <f>MAX(Vertices[Clustering Coefficient])</f>
        <v>0</v>
      </c>
      <c r="S57" s="46">
        <f>COUNTIF(Vertices[Clustering Coefficient],"&gt;= "&amp;R57)-COUNTIF(Vertices[Clustering Coefficient],"&gt;="&amp;R58)</f>
        <v>500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f>IF(COUNT(Vertices[In-Degree])&gt;0,F2,NoMetricMessage)</f>
        <v>1</v>
      </c>
    </row>
    <row r="70" spans="1:2" ht="15">
      <c r="A70" s="34" t="s">
        <v>89</v>
      </c>
      <c r="B70" s="47">
        <f>IF(COUNT(Vertices[In-Degree])&gt;0,F57,NoMetricMessage)</f>
        <v>1</v>
      </c>
    </row>
    <row r="71" spans="1:2" ht="15">
      <c r="A71" s="34" t="s">
        <v>90</v>
      </c>
      <c r="B71" s="48">
        <f>_xlfn.IFERROR(AVERAGE(Vertices[In-Degree]),NoMetricMessage)</f>
        <v>1</v>
      </c>
    </row>
    <row r="72" spans="1:2" ht="15">
      <c r="A72" s="34" t="s">
        <v>91</v>
      </c>
      <c r="B72" s="48">
        <f>_xlfn.IFERROR(MEDIAN(Vertices[In-Degree]),NoMetricMessage)</f>
        <v>1</v>
      </c>
    </row>
    <row r="83" spans="1:2" ht="15">
      <c r="A83" s="34" t="s">
        <v>94</v>
      </c>
      <c r="B83" s="47">
        <f>IF(COUNT(Vertices[Out-Degree])&gt;0,H2,NoMetricMessage)</f>
        <v>1</v>
      </c>
    </row>
    <row r="84" spans="1:2" ht="15">
      <c r="A84" s="34" t="s">
        <v>95</v>
      </c>
      <c r="B84" s="47">
        <f>IF(COUNT(Vertices[Out-Degree])&gt;0,H57,NoMetricMessage)</f>
        <v>1</v>
      </c>
    </row>
    <row r="85" spans="1:2" ht="15">
      <c r="A85" s="34" t="s">
        <v>96</v>
      </c>
      <c r="B85" s="48">
        <f>_xlfn.IFERROR(AVERAGE(Vertices[Out-Degree]),NoMetricMessage)</f>
        <v>1</v>
      </c>
    </row>
    <row r="86" spans="1:2" ht="15">
      <c r="A86" s="34" t="s">
        <v>97</v>
      </c>
      <c r="B86" s="48">
        <f>_xlfn.IFERROR(MEDIAN(Vertices[Out-Degree]),NoMetricMessage)</f>
        <v>1</v>
      </c>
    </row>
    <row r="97" spans="1:2" ht="15">
      <c r="A97" s="34" t="s">
        <v>100</v>
      </c>
      <c r="B97" s="48">
        <f>IF(COUNT(Vertices[Betweenness Centrality])&gt;0,J2,NoMetricMessage)</f>
        <v>0</v>
      </c>
    </row>
    <row r="98" spans="1:2" ht="15">
      <c r="A98" s="34" t="s">
        <v>101</v>
      </c>
      <c r="B98" s="48">
        <f>IF(COUNT(Vertices[Betweenness Centrality])&gt;0,J57,NoMetricMessage)</f>
        <v>0</v>
      </c>
    </row>
    <row r="99" spans="1:2" ht="15">
      <c r="A99" s="34" t="s">
        <v>102</v>
      </c>
      <c r="B99" s="48">
        <f>_xlfn.IFERROR(AVERAGE(Vertices[Betweenness Centrality]),NoMetricMessage)</f>
        <v>0</v>
      </c>
    </row>
    <row r="100" spans="1:2" ht="15">
      <c r="A100" s="34" t="s">
        <v>103</v>
      </c>
      <c r="B100" s="48">
        <f>_xlfn.IFERROR(MEDIAN(Vertices[Betweenness Centrality]),NoMetricMessage)</f>
        <v>0</v>
      </c>
    </row>
    <row r="111" spans="1:2" ht="15">
      <c r="A111" s="34" t="s">
        <v>106</v>
      </c>
      <c r="B111" s="48">
        <f>IF(COUNT(Vertices[Closeness Centrality])&gt;0,L2,NoMetricMessage)</f>
        <v>0</v>
      </c>
    </row>
    <row r="112" spans="1:2" ht="15">
      <c r="A112" s="34" t="s">
        <v>107</v>
      </c>
      <c r="B112" s="48">
        <f>IF(COUNT(Vertices[Closeness Centrality])&gt;0,L57,NoMetricMessage)</f>
        <v>0</v>
      </c>
    </row>
    <row r="113" spans="1:2" ht="15">
      <c r="A113" s="34" t="s">
        <v>108</v>
      </c>
      <c r="B113" s="48">
        <f>_xlfn.IFERROR(AVERAGE(Vertices[Closeness Centrality]),NoMetricMessage)</f>
        <v>0</v>
      </c>
    </row>
    <row r="114" spans="1:2" ht="15">
      <c r="A114" s="34" t="s">
        <v>109</v>
      </c>
      <c r="B114" s="48">
        <f>_xlfn.IFERROR(MEDIAN(Vertices[Closeness Centrality]),NoMetricMessage)</f>
        <v>0</v>
      </c>
    </row>
    <row r="125" spans="1:2" ht="15">
      <c r="A125" s="34" t="s">
        <v>112</v>
      </c>
      <c r="B125" s="48">
        <f>IF(COUNT(Vertices[Eigenvector Centrality])&gt;0,N2,NoMetricMessage)</f>
        <v>0.002</v>
      </c>
    </row>
    <row r="126" spans="1:2" ht="15">
      <c r="A126" s="34" t="s">
        <v>113</v>
      </c>
      <c r="B126" s="48">
        <f>IF(COUNT(Vertices[Eigenvector Centrality])&gt;0,N57,NoMetricMessage)</f>
        <v>0.002</v>
      </c>
    </row>
    <row r="127" spans="1:2" ht="15">
      <c r="A127" s="34" t="s">
        <v>114</v>
      </c>
      <c r="B127" s="48">
        <f>_xlfn.IFERROR(AVERAGE(Vertices[Eigenvector Centrality]),NoMetricMessage)</f>
        <v>0.0020000000000000013</v>
      </c>
    </row>
    <row r="128" spans="1:2" ht="15">
      <c r="A128" s="34" t="s">
        <v>115</v>
      </c>
      <c r="B128" s="48">
        <f>_xlfn.IFERROR(MEDIAN(Vertices[Eigenvector Centrality]),NoMetricMessage)</f>
        <v>0.002</v>
      </c>
    </row>
    <row r="139" spans="1:2" ht="15">
      <c r="A139" s="34" t="s">
        <v>140</v>
      </c>
      <c r="B139" s="48">
        <f>IF(COUNT(Vertices[PageRank])&gt;0,P2,NoMetricMessage)</f>
        <v>0.999999</v>
      </c>
    </row>
    <row r="140" spans="1:2" ht="15">
      <c r="A140" s="34" t="s">
        <v>141</v>
      </c>
      <c r="B140" s="48">
        <f>IF(COUNT(Vertices[PageRank])&gt;0,P57,NoMetricMessage)</f>
        <v>0.999999</v>
      </c>
    </row>
    <row r="141" spans="1:2" ht="15">
      <c r="A141" s="34" t="s">
        <v>142</v>
      </c>
      <c r="B141" s="48">
        <f>_xlfn.IFERROR(AVERAGE(Vertices[PageRank]),NoMetricMessage)</f>
        <v>0.9999990000000023</v>
      </c>
    </row>
    <row r="142" spans="1:2" ht="15">
      <c r="A142" s="34" t="s">
        <v>143</v>
      </c>
      <c r="B142" s="48">
        <f>_xlfn.IFERROR(MEDIAN(Vertices[PageRank]),NoMetricMessage)</f>
        <v>0.999999</v>
      </c>
    </row>
    <row r="153" spans="1:2" ht="15">
      <c r="A153" s="34" t="s">
        <v>118</v>
      </c>
      <c r="B153" s="48">
        <f>IF(COUNT(Vertices[Clustering Coefficient])&gt;0,R2,NoMetricMessage)</f>
        <v>0</v>
      </c>
    </row>
    <row r="154" spans="1:2" ht="15">
      <c r="A154" s="34" t="s">
        <v>119</v>
      </c>
      <c r="B154" s="48">
        <f>IF(COUNT(Vertices[Clustering Coefficient])&gt;0,R57,NoMetricMessage)</f>
        <v>0</v>
      </c>
    </row>
    <row r="155" spans="1:2" ht="15">
      <c r="A155" s="34" t="s">
        <v>120</v>
      </c>
      <c r="B155" s="48">
        <f>_xlfn.IFERROR(AVERAGE(Vertices[Clustering Coefficient]),NoMetricMessage)</f>
        <v>0</v>
      </c>
    </row>
    <row r="156" spans="1:2" ht="15">
      <c r="A156" s="34" t="s">
        <v>121</v>
      </c>
      <c r="B156"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409.5">
      <c r="D19">
        <v>7</v>
      </c>
      <c r="E19">
        <v>9</v>
      </c>
      <c r="H19">
        <v>7</v>
      </c>
      <c r="J19" t="s">
        <v>199</v>
      </c>
      <c r="K19" s="13" t="s">
        <v>200</v>
      </c>
    </row>
    <row r="20" spans="4:11" ht="409.5">
      <c r="D20">
        <v>8</v>
      </c>
      <c r="H20">
        <v>8</v>
      </c>
      <c r="J20" t="s">
        <v>201</v>
      </c>
      <c r="K20" s="13" t="s">
        <v>202</v>
      </c>
    </row>
    <row r="21" spans="4:11" ht="409.5">
      <c r="D21">
        <v>9</v>
      </c>
      <c r="H21">
        <v>9</v>
      </c>
      <c r="J21" t="s">
        <v>203</v>
      </c>
      <c r="K21" s="13" t="s">
        <v>4677</v>
      </c>
    </row>
    <row r="22" spans="4:11" ht="15">
      <c r="D22">
        <v>10</v>
      </c>
      <c r="J22" t="s">
        <v>204</v>
      </c>
      <c r="K22" t="s">
        <v>4675</v>
      </c>
    </row>
    <row r="23" spans="4:11" ht="15">
      <c r="D23">
        <v>11</v>
      </c>
      <c r="J23" t="s">
        <v>205</v>
      </c>
      <c r="K23" t="s">
        <v>4676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DD504-2D5B-4589-9A04-7087A7B64A74}">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2315</v>
      </c>
      <c r="B2" s="107" t="s">
        <v>2316</v>
      </c>
      <c r="C2" s="55" t="s">
        <v>2317</v>
      </c>
    </row>
    <row r="3" spans="1:3" ht="15">
      <c r="A3" s="106" t="s">
        <v>2310</v>
      </c>
      <c r="B3" s="106" t="s">
        <v>2310</v>
      </c>
      <c r="C3" s="35">
        <v>500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CCBE8-18E4-4BA5-A1DE-999F77D425F9}">
  <dimension ref="A1:G20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7.00390625" style="0" bestFit="1" customWidth="1"/>
  </cols>
  <sheetData>
    <row r="1" spans="1:7" ht="15" customHeight="1">
      <c r="A1" s="13" t="s">
        <v>2324</v>
      </c>
      <c r="B1" s="13" t="s">
        <v>3348</v>
      </c>
      <c r="C1" s="13" t="s">
        <v>3349</v>
      </c>
      <c r="D1" s="13" t="s">
        <v>144</v>
      </c>
      <c r="E1" s="13" t="s">
        <v>3351</v>
      </c>
      <c r="F1" s="13" t="s">
        <v>3352</v>
      </c>
      <c r="G1" s="13" t="s">
        <v>3353</v>
      </c>
    </row>
    <row r="2" spans="1:7" ht="15">
      <c r="A2" s="83" t="s">
        <v>2325</v>
      </c>
      <c r="B2" s="83">
        <v>434</v>
      </c>
      <c r="C2" s="109">
        <v>0.03326690173233175</v>
      </c>
      <c r="D2" s="83" t="s">
        <v>3350</v>
      </c>
      <c r="E2" s="83"/>
      <c r="F2" s="83"/>
      <c r="G2" s="83"/>
    </row>
    <row r="3" spans="1:7" ht="15">
      <c r="A3" s="83" t="s">
        <v>2326</v>
      </c>
      <c r="B3" s="83">
        <v>323</v>
      </c>
      <c r="C3" s="109">
        <v>0.024758546680975012</v>
      </c>
      <c r="D3" s="83" t="s">
        <v>3350</v>
      </c>
      <c r="E3" s="83"/>
      <c r="F3" s="83"/>
      <c r="G3" s="83"/>
    </row>
    <row r="4" spans="1:7" ht="15">
      <c r="A4" s="83" t="s">
        <v>2327</v>
      </c>
      <c r="B4" s="83">
        <v>0</v>
      </c>
      <c r="C4" s="109">
        <v>0</v>
      </c>
      <c r="D4" s="83" t="s">
        <v>3350</v>
      </c>
      <c r="E4" s="83"/>
      <c r="F4" s="83"/>
      <c r="G4" s="83"/>
    </row>
    <row r="5" spans="1:7" ht="15">
      <c r="A5" s="83" t="s">
        <v>2328</v>
      </c>
      <c r="B5" s="83">
        <v>12289</v>
      </c>
      <c r="C5" s="109">
        <v>0.9419745515866933</v>
      </c>
      <c r="D5" s="83" t="s">
        <v>3350</v>
      </c>
      <c r="E5" s="83"/>
      <c r="F5" s="83"/>
      <c r="G5" s="83"/>
    </row>
    <row r="6" spans="1:7" ht="15">
      <c r="A6" s="83" t="s">
        <v>2329</v>
      </c>
      <c r="B6" s="83">
        <v>13046</v>
      </c>
      <c r="C6" s="109">
        <v>1</v>
      </c>
      <c r="D6" s="83" t="s">
        <v>3350</v>
      </c>
      <c r="E6" s="83"/>
      <c r="F6" s="83"/>
      <c r="G6" s="83"/>
    </row>
    <row r="7" spans="1:7" ht="15">
      <c r="A7" s="105" t="s">
        <v>2330</v>
      </c>
      <c r="B7" s="105">
        <v>112</v>
      </c>
      <c r="C7" s="110">
        <v>0.011608647889341921</v>
      </c>
      <c r="D7" s="105" t="s">
        <v>3350</v>
      </c>
      <c r="E7" s="105" t="b">
        <v>0</v>
      </c>
      <c r="F7" s="105" t="b">
        <v>0</v>
      </c>
      <c r="G7" s="105" t="b">
        <v>0</v>
      </c>
    </row>
    <row r="8" spans="1:7" ht="15">
      <c r="A8" s="105" t="s">
        <v>2331</v>
      </c>
      <c r="B8" s="105">
        <v>83</v>
      </c>
      <c r="C8" s="110">
        <v>0.009098730802975668</v>
      </c>
      <c r="D8" s="105" t="s">
        <v>3350</v>
      </c>
      <c r="E8" s="105" t="b">
        <v>0</v>
      </c>
      <c r="F8" s="105" t="b">
        <v>0</v>
      </c>
      <c r="G8" s="105" t="b">
        <v>0</v>
      </c>
    </row>
    <row r="9" spans="1:7" ht="15">
      <c r="A9" s="105" t="s">
        <v>2332</v>
      </c>
      <c r="B9" s="105">
        <v>70</v>
      </c>
      <c r="C9" s="110">
        <v>0.008668648934599925</v>
      </c>
      <c r="D9" s="105" t="s">
        <v>3350</v>
      </c>
      <c r="E9" s="105" t="b">
        <v>0</v>
      </c>
      <c r="F9" s="105" t="b">
        <v>0</v>
      </c>
      <c r="G9" s="105" t="b">
        <v>0</v>
      </c>
    </row>
    <row r="10" spans="1:7" ht="15">
      <c r="A10" s="105" t="s">
        <v>2333</v>
      </c>
      <c r="B10" s="105">
        <v>69</v>
      </c>
      <c r="C10" s="110">
        <v>0.00834146789449351</v>
      </c>
      <c r="D10" s="105" t="s">
        <v>3350</v>
      </c>
      <c r="E10" s="105" t="b">
        <v>0</v>
      </c>
      <c r="F10" s="105" t="b">
        <v>0</v>
      </c>
      <c r="G10" s="105" t="b">
        <v>0</v>
      </c>
    </row>
    <row r="11" spans="1:7" ht="15">
      <c r="A11" s="105" t="s">
        <v>2334</v>
      </c>
      <c r="B11" s="105">
        <v>67</v>
      </c>
      <c r="C11" s="110">
        <v>0.007911872611724192</v>
      </c>
      <c r="D11" s="105" t="s">
        <v>3350</v>
      </c>
      <c r="E11" s="105" t="b">
        <v>0</v>
      </c>
      <c r="F11" s="105" t="b">
        <v>0</v>
      </c>
      <c r="G11" s="105" t="b">
        <v>0</v>
      </c>
    </row>
    <row r="12" spans="1:7" ht="15">
      <c r="A12" s="105" t="s">
        <v>2335</v>
      </c>
      <c r="B12" s="105">
        <v>62</v>
      </c>
      <c r="C12" s="110">
        <v>0.008851599054762897</v>
      </c>
      <c r="D12" s="105" t="s">
        <v>3350</v>
      </c>
      <c r="E12" s="105" t="b">
        <v>0</v>
      </c>
      <c r="F12" s="105" t="b">
        <v>0</v>
      </c>
      <c r="G12" s="105" t="b">
        <v>0</v>
      </c>
    </row>
    <row r="13" spans="1:7" ht="15">
      <c r="A13" s="105" t="s">
        <v>2336</v>
      </c>
      <c r="B13" s="105">
        <v>57</v>
      </c>
      <c r="C13" s="110">
        <v>0.007297034831392323</v>
      </c>
      <c r="D13" s="105" t="s">
        <v>3350</v>
      </c>
      <c r="E13" s="105" t="b">
        <v>0</v>
      </c>
      <c r="F13" s="105" t="b">
        <v>0</v>
      </c>
      <c r="G13" s="105" t="b">
        <v>0</v>
      </c>
    </row>
    <row r="14" spans="1:7" ht="15">
      <c r="A14" s="105" t="s">
        <v>2337</v>
      </c>
      <c r="B14" s="105">
        <v>53</v>
      </c>
      <c r="C14" s="110">
        <v>0.007023912978589612</v>
      </c>
      <c r="D14" s="105" t="s">
        <v>3350</v>
      </c>
      <c r="E14" s="105" t="b">
        <v>0</v>
      </c>
      <c r="F14" s="105" t="b">
        <v>0</v>
      </c>
      <c r="G14" s="105" t="b">
        <v>0</v>
      </c>
    </row>
    <row r="15" spans="1:7" ht="15">
      <c r="A15" s="105" t="s">
        <v>2338</v>
      </c>
      <c r="B15" s="105">
        <v>52</v>
      </c>
      <c r="C15" s="110">
        <v>0.007573333215838705</v>
      </c>
      <c r="D15" s="105" t="s">
        <v>3350</v>
      </c>
      <c r="E15" s="105" t="b">
        <v>0</v>
      </c>
      <c r="F15" s="105" t="b">
        <v>0</v>
      </c>
      <c r="G15" s="105" t="b">
        <v>0</v>
      </c>
    </row>
    <row r="16" spans="1:7" ht="15">
      <c r="A16" s="105" t="s">
        <v>2339</v>
      </c>
      <c r="B16" s="105">
        <v>51</v>
      </c>
      <c r="C16" s="110">
        <v>0.006699662656435826</v>
      </c>
      <c r="D16" s="105" t="s">
        <v>3350</v>
      </c>
      <c r="E16" s="105" t="b">
        <v>0</v>
      </c>
      <c r="F16" s="105" t="b">
        <v>0</v>
      </c>
      <c r="G16" s="105" t="b">
        <v>0</v>
      </c>
    </row>
    <row r="17" spans="1:7" ht="15">
      <c r="A17" s="105" t="s">
        <v>2340</v>
      </c>
      <c r="B17" s="105">
        <v>49</v>
      </c>
      <c r="C17" s="110">
        <v>0.006493806338696056</v>
      </c>
      <c r="D17" s="105" t="s">
        <v>3350</v>
      </c>
      <c r="E17" s="105" t="b">
        <v>0</v>
      </c>
      <c r="F17" s="105" t="b">
        <v>0</v>
      </c>
      <c r="G17" s="105" t="b">
        <v>0</v>
      </c>
    </row>
    <row r="18" spans="1:7" ht="15">
      <c r="A18" s="105" t="s">
        <v>2341</v>
      </c>
      <c r="B18" s="105">
        <v>47</v>
      </c>
      <c r="C18" s="110">
        <v>0.006645011665744756</v>
      </c>
      <c r="D18" s="105" t="s">
        <v>3350</v>
      </c>
      <c r="E18" s="105" t="b">
        <v>0</v>
      </c>
      <c r="F18" s="105" t="b">
        <v>0</v>
      </c>
      <c r="G18" s="105" t="b">
        <v>0</v>
      </c>
    </row>
    <row r="19" spans="1:7" ht="15">
      <c r="A19" s="105" t="s">
        <v>2342</v>
      </c>
      <c r="B19" s="105">
        <v>47</v>
      </c>
      <c r="C19" s="110">
        <v>0.006458707723591054</v>
      </c>
      <c r="D19" s="105" t="s">
        <v>3350</v>
      </c>
      <c r="E19" s="105" t="b">
        <v>1</v>
      </c>
      <c r="F19" s="105" t="b">
        <v>0</v>
      </c>
      <c r="G19" s="105" t="b">
        <v>0</v>
      </c>
    </row>
    <row r="20" spans="1:7" ht="15">
      <c r="A20" s="105" t="s">
        <v>2343</v>
      </c>
      <c r="B20" s="105">
        <v>45</v>
      </c>
      <c r="C20" s="110">
        <v>0.0064245477010375866</v>
      </c>
      <c r="D20" s="105" t="s">
        <v>3350</v>
      </c>
      <c r="E20" s="105" t="b">
        <v>0</v>
      </c>
      <c r="F20" s="105" t="b">
        <v>0</v>
      </c>
      <c r="G20" s="105" t="b">
        <v>0</v>
      </c>
    </row>
    <row r="21" spans="1:7" ht="15">
      <c r="A21" s="105" t="s">
        <v>2344</v>
      </c>
      <c r="B21" s="105">
        <v>42</v>
      </c>
      <c r="C21" s="110">
        <v>0.00659428961857297</v>
      </c>
      <c r="D21" s="105" t="s">
        <v>3350</v>
      </c>
      <c r="E21" s="105" t="b">
        <v>0</v>
      </c>
      <c r="F21" s="105" t="b">
        <v>0</v>
      </c>
      <c r="G21" s="105" t="b">
        <v>0</v>
      </c>
    </row>
    <row r="22" spans="1:7" ht="15">
      <c r="A22" s="105" t="s">
        <v>2345</v>
      </c>
      <c r="B22" s="105">
        <v>41</v>
      </c>
      <c r="C22" s="110">
        <v>0.005911643017464654</v>
      </c>
      <c r="D22" s="105" t="s">
        <v>3350</v>
      </c>
      <c r="E22" s="105" t="b">
        <v>0</v>
      </c>
      <c r="F22" s="105" t="b">
        <v>0</v>
      </c>
      <c r="G22" s="105" t="b">
        <v>0</v>
      </c>
    </row>
    <row r="23" spans="1:7" ht="15">
      <c r="A23" s="105" t="s">
        <v>2346</v>
      </c>
      <c r="B23" s="105">
        <v>39</v>
      </c>
      <c r="C23" s="110">
        <v>0.005859351961635514</v>
      </c>
      <c r="D23" s="105" t="s">
        <v>3350</v>
      </c>
      <c r="E23" s="105" t="b">
        <v>0</v>
      </c>
      <c r="F23" s="105" t="b">
        <v>0</v>
      </c>
      <c r="G23" s="105" t="b">
        <v>0</v>
      </c>
    </row>
    <row r="24" spans="1:7" ht="15">
      <c r="A24" s="105" t="s">
        <v>2347</v>
      </c>
      <c r="B24" s="105">
        <v>39</v>
      </c>
      <c r="C24" s="110">
        <v>0.005859351961635514</v>
      </c>
      <c r="D24" s="105" t="s">
        <v>3350</v>
      </c>
      <c r="E24" s="105" t="b">
        <v>0</v>
      </c>
      <c r="F24" s="105" t="b">
        <v>0</v>
      </c>
      <c r="G24" s="105" t="b">
        <v>0</v>
      </c>
    </row>
    <row r="25" spans="1:7" ht="15">
      <c r="A25" s="105" t="s">
        <v>2348</v>
      </c>
      <c r="B25" s="105">
        <v>38</v>
      </c>
      <c r="C25" s="110">
        <v>0.005591069881428881</v>
      </c>
      <c r="D25" s="105" t="s">
        <v>3350</v>
      </c>
      <c r="E25" s="105" t="b">
        <v>0</v>
      </c>
      <c r="F25" s="105" t="b">
        <v>0</v>
      </c>
      <c r="G25" s="105" t="b">
        <v>0</v>
      </c>
    </row>
    <row r="26" spans="1:7" ht="15">
      <c r="A26" s="105" t="s">
        <v>2349</v>
      </c>
      <c r="B26" s="105">
        <v>36</v>
      </c>
      <c r="C26" s="110">
        <v>0.005408632579971244</v>
      </c>
      <c r="D26" s="105" t="s">
        <v>3350</v>
      </c>
      <c r="E26" s="105" t="b">
        <v>0</v>
      </c>
      <c r="F26" s="105" t="b">
        <v>0</v>
      </c>
      <c r="G26" s="105" t="b">
        <v>0</v>
      </c>
    </row>
    <row r="27" spans="1:7" ht="15">
      <c r="A27" s="105" t="s">
        <v>2350</v>
      </c>
      <c r="B27" s="105">
        <v>35</v>
      </c>
      <c r="C27" s="110">
        <v>0.005373331988408345</v>
      </c>
      <c r="D27" s="105" t="s">
        <v>3350</v>
      </c>
      <c r="E27" s="105" t="b">
        <v>0</v>
      </c>
      <c r="F27" s="105" t="b">
        <v>0</v>
      </c>
      <c r="G27" s="105" t="b">
        <v>0</v>
      </c>
    </row>
    <row r="28" spans="1:7" ht="15">
      <c r="A28" s="105" t="s">
        <v>2351</v>
      </c>
      <c r="B28" s="105">
        <v>35</v>
      </c>
      <c r="C28" s="110">
        <v>0.005433362971442194</v>
      </c>
      <c r="D28" s="105" t="s">
        <v>3350</v>
      </c>
      <c r="E28" s="105" t="b">
        <v>0</v>
      </c>
      <c r="F28" s="105" t="b">
        <v>0</v>
      </c>
      <c r="G28" s="105" t="b">
        <v>0</v>
      </c>
    </row>
    <row r="29" spans="1:7" ht="15">
      <c r="A29" s="105" t="s">
        <v>2352</v>
      </c>
      <c r="B29" s="105">
        <v>35</v>
      </c>
      <c r="C29" s="110">
        <v>0.005373331988408345</v>
      </c>
      <c r="D29" s="105" t="s">
        <v>3350</v>
      </c>
      <c r="E29" s="105" t="b">
        <v>0</v>
      </c>
      <c r="F29" s="105" t="b">
        <v>0</v>
      </c>
      <c r="G29" s="105" t="b">
        <v>0</v>
      </c>
    </row>
    <row r="30" spans="1:7" ht="15">
      <c r="A30" s="105" t="s">
        <v>2353</v>
      </c>
      <c r="B30" s="105">
        <v>35</v>
      </c>
      <c r="C30" s="110">
        <v>0.005373331988408345</v>
      </c>
      <c r="D30" s="105" t="s">
        <v>3350</v>
      </c>
      <c r="E30" s="105" t="b">
        <v>0</v>
      </c>
      <c r="F30" s="105" t="b">
        <v>0</v>
      </c>
      <c r="G30" s="105" t="b">
        <v>0</v>
      </c>
    </row>
    <row r="31" spans="1:7" ht="15">
      <c r="A31" s="105" t="s">
        <v>2354</v>
      </c>
      <c r="B31" s="105">
        <v>32</v>
      </c>
      <c r="C31" s="110">
        <v>0.005142876456876085</v>
      </c>
      <c r="D31" s="105" t="s">
        <v>3350</v>
      </c>
      <c r="E31" s="105" t="b">
        <v>0</v>
      </c>
      <c r="F31" s="105" t="b">
        <v>0</v>
      </c>
      <c r="G31" s="105" t="b">
        <v>0</v>
      </c>
    </row>
    <row r="32" spans="1:7" ht="15">
      <c r="A32" s="105" t="s">
        <v>2355</v>
      </c>
      <c r="B32" s="105">
        <v>32</v>
      </c>
      <c r="C32" s="110">
        <v>0.0052697216940871166</v>
      </c>
      <c r="D32" s="105" t="s">
        <v>3350</v>
      </c>
      <c r="E32" s="105" t="b">
        <v>0</v>
      </c>
      <c r="F32" s="105" t="b">
        <v>0</v>
      </c>
      <c r="G32" s="105" t="b">
        <v>0</v>
      </c>
    </row>
    <row r="33" spans="1:7" ht="15">
      <c r="A33" s="105" t="s">
        <v>2356</v>
      </c>
      <c r="B33" s="105">
        <v>32</v>
      </c>
      <c r="C33" s="110">
        <v>0.005024220661769882</v>
      </c>
      <c r="D33" s="105" t="s">
        <v>3350</v>
      </c>
      <c r="E33" s="105" t="b">
        <v>0</v>
      </c>
      <c r="F33" s="105" t="b">
        <v>0</v>
      </c>
      <c r="G33" s="105" t="b">
        <v>0</v>
      </c>
    </row>
    <row r="34" spans="1:7" ht="15">
      <c r="A34" s="105" t="s">
        <v>2357</v>
      </c>
      <c r="B34" s="105">
        <v>32</v>
      </c>
      <c r="C34" s="110">
        <v>0.005553131836722336</v>
      </c>
      <c r="D34" s="105" t="s">
        <v>3350</v>
      </c>
      <c r="E34" s="105" t="b">
        <v>0</v>
      </c>
      <c r="F34" s="105" t="b">
        <v>0</v>
      </c>
      <c r="G34" s="105" t="b">
        <v>0</v>
      </c>
    </row>
    <row r="35" spans="1:7" ht="15">
      <c r="A35" s="105" t="s">
        <v>2358</v>
      </c>
      <c r="B35" s="105">
        <v>31</v>
      </c>
      <c r="C35" s="110">
        <v>0.005169816311265983</v>
      </c>
      <c r="D35" s="105" t="s">
        <v>3350</v>
      </c>
      <c r="E35" s="105" t="b">
        <v>0</v>
      </c>
      <c r="F35" s="105" t="b">
        <v>0</v>
      </c>
      <c r="G35" s="105" t="b">
        <v>0</v>
      </c>
    </row>
    <row r="36" spans="1:7" ht="15">
      <c r="A36" s="105" t="s">
        <v>2359</v>
      </c>
      <c r="B36" s="105">
        <v>31</v>
      </c>
      <c r="C36" s="110">
        <v>0.004923760507597</v>
      </c>
      <c r="D36" s="105" t="s">
        <v>3350</v>
      </c>
      <c r="E36" s="105" t="b">
        <v>0</v>
      </c>
      <c r="F36" s="105" t="b">
        <v>0</v>
      </c>
      <c r="G36" s="105" t="b">
        <v>0</v>
      </c>
    </row>
    <row r="37" spans="1:7" ht="15">
      <c r="A37" s="105" t="s">
        <v>2360</v>
      </c>
      <c r="B37" s="105">
        <v>31</v>
      </c>
      <c r="C37" s="110">
        <v>0.004923760507597</v>
      </c>
      <c r="D37" s="105" t="s">
        <v>3350</v>
      </c>
      <c r="E37" s="105" t="b">
        <v>0</v>
      </c>
      <c r="F37" s="105" t="b">
        <v>0</v>
      </c>
      <c r="G37" s="105" t="b">
        <v>0</v>
      </c>
    </row>
    <row r="38" spans="1:7" ht="15">
      <c r="A38" s="105" t="s">
        <v>2361</v>
      </c>
      <c r="B38" s="105">
        <v>31</v>
      </c>
      <c r="C38" s="110">
        <v>0.005306889524666623</v>
      </c>
      <c r="D38" s="105" t="s">
        <v>3350</v>
      </c>
      <c r="E38" s="105" t="b">
        <v>0</v>
      </c>
      <c r="F38" s="105" t="b">
        <v>0</v>
      </c>
      <c r="G38" s="105" t="b">
        <v>0</v>
      </c>
    </row>
    <row r="39" spans="1:7" ht="15">
      <c r="A39" s="105" t="s">
        <v>2362</v>
      </c>
      <c r="B39" s="105">
        <v>28</v>
      </c>
      <c r="C39" s="110">
        <v>0.004611006482326227</v>
      </c>
      <c r="D39" s="105" t="s">
        <v>3350</v>
      </c>
      <c r="E39" s="105" t="b">
        <v>0</v>
      </c>
      <c r="F39" s="105" t="b">
        <v>0</v>
      </c>
      <c r="G39" s="105" t="b">
        <v>0</v>
      </c>
    </row>
    <row r="40" spans="1:7" ht="15">
      <c r="A40" s="105" t="s">
        <v>2363</v>
      </c>
      <c r="B40" s="105">
        <v>28</v>
      </c>
      <c r="C40" s="110">
        <v>0.004793319570666627</v>
      </c>
      <c r="D40" s="105" t="s">
        <v>3350</v>
      </c>
      <c r="E40" s="105" t="b">
        <v>0</v>
      </c>
      <c r="F40" s="105" t="b">
        <v>0</v>
      </c>
      <c r="G40" s="105" t="b">
        <v>0</v>
      </c>
    </row>
    <row r="41" spans="1:7" ht="15">
      <c r="A41" s="105" t="s">
        <v>2364</v>
      </c>
      <c r="B41" s="105">
        <v>28</v>
      </c>
      <c r="C41" s="110">
        <v>0.00466951150694992</v>
      </c>
      <c r="D41" s="105" t="s">
        <v>3350</v>
      </c>
      <c r="E41" s="105" t="b">
        <v>0</v>
      </c>
      <c r="F41" s="105" t="b">
        <v>1</v>
      </c>
      <c r="G41" s="105" t="b">
        <v>0</v>
      </c>
    </row>
    <row r="42" spans="1:7" ht="15">
      <c r="A42" s="105" t="s">
        <v>2365</v>
      </c>
      <c r="B42" s="105">
        <v>27</v>
      </c>
      <c r="C42" s="110">
        <v>0.004622129585999962</v>
      </c>
      <c r="D42" s="105" t="s">
        <v>3350</v>
      </c>
      <c r="E42" s="105" t="b">
        <v>0</v>
      </c>
      <c r="F42" s="105" t="b">
        <v>0</v>
      </c>
      <c r="G42" s="105" t="b">
        <v>0</v>
      </c>
    </row>
    <row r="43" spans="1:7" ht="15">
      <c r="A43" s="105" t="s">
        <v>2366</v>
      </c>
      <c r="B43" s="105">
        <v>27</v>
      </c>
      <c r="C43" s="110">
        <v>0.004561288183556905</v>
      </c>
      <c r="D43" s="105" t="s">
        <v>3350</v>
      </c>
      <c r="E43" s="105" t="b">
        <v>0</v>
      </c>
      <c r="F43" s="105" t="b">
        <v>0</v>
      </c>
      <c r="G43" s="105" t="b">
        <v>0</v>
      </c>
    </row>
    <row r="44" spans="1:7" ht="15">
      <c r="A44" s="105" t="s">
        <v>2367</v>
      </c>
      <c r="B44" s="105">
        <v>26</v>
      </c>
      <c r="C44" s="110">
        <v>0.004450939601333297</v>
      </c>
      <c r="D44" s="105" t="s">
        <v>3350</v>
      </c>
      <c r="E44" s="105" t="b">
        <v>0</v>
      </c>
      <c r="F44" s="105" t="b">
        <v>0</v>
      </c>
      <c r="G44" s="105" t="b">
        <v>0</v>
      </c>
    </row>
    <row r="45" spans="1:7" ht="15">
      <c r="A45" s="105" t="s">
        <v>2368</v>
      </c>
      <c r="B45" s="105">
        <v>24</v>
      </c>
      <c r="C45" s="110">
        <v>0.004812934548098994</v>
      </c>
      <c r="D45" s="105" t="s">
        <v>3350</v>
      </c>
      <c r="E45" s="105" t="b">
        <v>0</v>
      </c>
      <c r="F45" s="105" t="b">
        <v>0</v>
      </c>
      <c r="G45" s="105" t="b">
        <v>0</v>
      </c>
    </row>
    <row r="46" spans="1:7" ht="15">
      <c r="A46" s="105" t="s">
        <v>2369</v>
      </c>
      <c r="B46" s="105">
        <v>24</v>
      </c>
      <c r="C46" s="110">
        <v>0.004223534118533459</v>
      </c>
      <c r="D46" s="105" t="s">
        <v>3350</v>
      </c>
      <c r="E46" s="105" t="b">
        <v>0</v>
      </c>
      <c r="F46" s="105" t="b">
        <v>0</v>
      </c>
      <c r="G46" s="105" t="b">
        <v>0</v>
      </c>
    </row>
    <row r="47" spans="1:7" ht="15">
      <c r="A47" s="105" t="s">
        <v>2370</v>
      </c>
      <c r="B47" s="105">
        <v>23</v>
      </c>
      <c r="C47" s="110">
        <v>0.004106293915165834</v>
      </c>
      <c r="D47" s="105" t="s">
        <v>3350</v>
      </c>
      <c r="E47" s="105" t="b">
        <v>1</v>
      </c>
      <c r="F47" s="105" t="b">
        <v>0</v>
      </c>
      <c r="G47" s="105" t="b">
        <v>0</v>
      </c>
    </row>
    <row r="48" spans="1:7" ht="15">
      <c r="A48" s="105" t="s">
        <v>2371</v>
      </c>
      <c r="B48" s="105">
        <v>23</v>
      </c>
      <c r="C48" s="110">
        <v>0.004167767374622191</v>
      </c>
      <c r="D48" s="105" t="s">
        <v>3350</v>
      </c>
      <c r="E48" s="105" t="b">
        <v>0</v>
      </c>
      <c r="F48" s="105" t="b">
        <v>0</v>
      </c>
      <c r="G48" s="105" t="b">
        <v>0</v>
      </c>
    </row>
    <row r="49" spans="1:7" ht="15">
      <c r="A49" s="105" t="s">
        <v>2372</v>
      </c>
      <c r="B49" s="105">
        <v>23</v>
      </c>
      <c r="C49" s="110">
        <v>0.004167767374622191</v>
      </c>
      <c r="D49" s="105" t="s">
        <v>3350</v>
      </c>
      <c r="E49" s="105" t="b">
        <v>0</v>
      </c>
      <c r="F49" s="105" t="b">
        <v>0</v>
      </c>
      <c r="G49" s="105" t="b">
        <v>0</v>
      </c>
    </row>
    <row r="50" spans="1:7" ht="15">
      <c r="A50" s="105" t="s">
        <v>2373</v>
      </c>
      <c r="B50" s="105">
        <v>23</v>
      </c>
      <c r="C50" s="110">
        <v>0.004232240701597793</v>
      </c>
      <c r="D50" s="105" t="s">
        <v>3350</v>
      </c>
      <c r="E50" s="105" t="b">
        <v>0</v>
      </c>
      <c r="F50" s="105" t="b">
        <v>0</v>
      </c>
      <c r="G50" s="105" t="b">
        <v>0</v>
      </c>
    </row>
    <row r="51" spans="1:7" ht="15">
      <c r="A51" s="105" t="s">
        <v>2374</v>
      </c>
      <c r="B51" s="105">
        <v>22</v>
      </c>
      <c r="C51" s="110">
        <v>0.0040482302363109325</v>
      </c>
      <c r="D51" s="105" t="s">
        <v>3350</v>
      </c>
      <c r="E51" s="105" t="b">
        <v>0</v>
      </c>
      <c r="F51" s="105" t="b">
        <v>0</v>
      </c>
      <c r="G51" s="105" t="b">
        <v>0</v>
      </c>
    </row>
    <row r="52" spans="1:7" ht="15">
      <c r="A52" s="105" t="s">
        <v>2375</v>
      </c>
      <c r="B52" s="105">
        <v>22</v>
      </c>
      <c r="C52" s="110">
        <v>0.003986560097464705</v>
      </c>
      <c r="D52" s="105" t="s">
        <v>3350</v>
      </c>
      <c r="E52" s="105" t="b">
        <v>0</v>
      </c>
      <c r="F52" s="105" t="b">
        <v>0</v>
      </c>
      <c r="G52" s="105" t="b">
        <v>0</v>
      </c>
    </row>
    <row r="53" spans="1:7" ht="15">
      <c r="A53" s="105" t="s">
        <v>2376</v>
      </c>
      <c r="B53" s="105">
        <v>22</v>
      </c>
      <c r="C53" s="110">
        <v>0.004411856669090744</v>
      </c>
      <c r="D53" s="105" t="s">
        <v>3350</v>
      </c>
      <c r="E53" s="105" t="b">
        <v>0</v>
      </c>
      <c r="F53" s="105" t="b">
        <v>0</v>
      </c>
      <c r="G53" s="105" t="b">
        <v>0</v>
      </c>
    </row>
    <row r="54" spans="1:7" ht="15">
      <c r="A54" s="105" t="s">
        <v>2377</v>
      </c>
      <c r="B54" s="105">
        <v>21</v>
      </c>
      <c r="C54" s="110">
        <v>0.003805352820307218</v>
      </c>
      <c r="D54" s="105" t="s">
        <v>3350</v>
      </c>
      <c r="E54" s="105" t="b">
        <v>0</v>
      </c>
      <c r="F54" s="105" t="b">
        <v>0</v>
      </c>
      <c r="G54" s="105" t="b">
        <v>0</v>
      </c>
    </row>
    <row r="55" spans="1:7" ht="15">
      <c r="A55" s="105" t="s">
        <v>2378</v>
      </c>
      <c r="B55" s="105">
        <v>21</v>
      </c>
      <c r="C55" s="110">
        <v>0.003805352820307218</v>
      </c>
      <c r="D55" s="105" t="s">
        <v>3350</v>
      </c>
      <c r="E55" s="105" t="b">
        <v>0</v>
      </c>
      <c r="F55" s="105" t="b">
        <v>0</v>
      </c>
      <c r="G55" s="105" t="b">
        <v>0</v>
      </c>
    </row>
    <row r="56" spans="1:7" ht="15">
      <c r="A56" s="105" t="s">
        <v>2379</v>
      </c>
      <c r="B56" s="105">
        <v>21</v>
      </c>
      <c r="C56" s="110">
        <v>0.003805352820307218</v>
      </c>
      <c r="D56" s="105" t="s">
        <v>3350</v>
      </c>
      <c r="E56" s="105" t="b">
        <v>0</v>
      </c>
      <c r="F56" s="105" t="b">
        <v>0</v>
      </c>
      <c r="G56" s="105" t="b">
        <v>0</v>
      </c>
    </row>
    <row r="57" spans="1:7" ht="15">
      <c r="A57" s="105" t="s">
        <v>2380</v>
      </c>
      <c r="B57" s="105">
        <v>21</v>
      </c>
      <c r="C57" s="110">
        <v>0.003864219771024072</v>
      </c>
      <c r="D57" s="105" t="s">
        <v>3350</v>
      </c>
      <c r="E57" s="105" t="b">
        <v>0</v>
      </c>
      <c r="F57" s="105" t="b">
        <v>0</v>
      </c>
      <c r="G57" s="105" t="b">
        <v>0</v>
      </c>
    </row>
    <row r="58" spans="1:7" ht="15">
      <c r="A58" s="105" t="s">
        <v>2381</v>
      </c>
      <c r="B58" s="105">
        <v>21</v>
      </c>
      <c r="C58" s="110">
        <v>0.003805352820307218</v>
      </c>
      <c r="D58" s="105" t="s">
        <v>3350</v>
      </c>
      <c r="E58" s="105" t="b">
        <v>0</v>
      </c>
      <c r="F58" s="105" t="b">
        <v>0</v>
      </c>
      <c r="G58" s="105" t="b">
        <v>0</v>
      </c>
    </row>
    <row r="59" spans="1:7" ht="15">
      <c r="A59" s="105" t="s">
        <v>2382</v>
      </c>
      <c r="B59" s="105">
        <v>21</v>
      </c>
      <c r="C59" s="110">
        <v>0.003991340726411581</v>
      </c>
      <c r="D59" s="105" t="s">
        <v>3350</v>
      </c>
      <c r="E59" s="105" t="b">
        <v>0</v>
      </c>
      <c r="F59" s="105" t="b">
        <v>0</v>
      </c>
      <c r="G59" s="105" t="b">
        <v>0</v>
      </c>
    </row>
    <row r="60" spans="1:7" ht="15">
      <c r="A60" s="105" t="s">
        <v>2383</v>
      </c>
      <c r="B60" s="105">
        <v>21</v>
      </c>
      <c r="C60" s="110">
        <v>0.004133449864048174</v>
      </c>
      <c r="D60" s="105" t="s">
        <v>3350</v>
      </c>
      <c r="E60" s="105" t="b">
        <v>0</v>
      </c>
      <c r="F60" s="105" t="b">
        <v>0</v>
      </c>
      <c r="G60" s="105" t="b">
        <v>0</v>
      </c>
    </row>
    <row r="61" spans="1:7" ht="15">
      <c r="A61" s="105" t="s">
        <v>2384</v>
      </c>
      <c r="B61" s="105">
        <v>20</v>
      </c>
      <c r="C61" s="110">
        <v>0.003739149363181721</v>
      </c>
      <c r="D61" s="105" t="s">
        <v>3350</v>
      </c>
      <c r="E61" s="105" t="b">
        <v>0</v>
      </c>
      <c r="F61" s="105" t="b">
        <v>0</v>
      </c>
      <c r="G61" s="105" t="b">
        <v>0</v>
      </c>
    </row>
    <row r="62" spans="1:7" ht="15">
      <c r="A62" s="105" t="s">
        <v>2385</v>
      </c>
      <c r="B62" s="105">
        <v>20</v>
      </c>
      <c r="C62" s="110">
        <v>0.0036802093057372114</v>
      </c>
      <c r="D62" s="105" t="s">
        <v>3350</v>
      </c>
      <c r="E62" s="105" t="b">
        <v>0</v>
      </c>
      <c r="F62" s="105" t="b">
        <v>0</v>
      </c>
      <c r="G62" s="105" t="b">
        <v>0</v>
      </c>
    </row>
    <row r="63" spans="1:7" ht="15">
      <c r="A63" s="105" t="s">
        <v>2386</v>
      </c>
      <c r="B63" s="105">
        <v>19</v>
      </c>
      <c r="C63" s="110">
        <v>0.0036736086051584395</v>
      </c>
      <c r="D63" s="105" t="s">
        <v>3350</v>
      </c>
      <c r="E63" s="105" t="b">
        <v>1</v>
      </c>
      <c r="F63" s="105" t="b">
        <v>0</v>
      </c>
      <c r="G63" s="105" t="b">
        <v>0</v>
      </c>
    </row>
    <row r="64" spans="1:7" ht="15">
      <c r="A64" s="105" t="s">
        <v>2387</v>
      </c>
      <c r="B64" s="105">
        <v>19</v>
      </c>
      <c r="C64" s="110">
        <v>0.0038855542101724205</v>
      </c>
      <c r="D64" s="105" t="s">
        <v>3350</v>
      </c>
      <c r="E64" s="105" t="b">
        <v>0</v>
      </c>
      <c r="F64" s="105" t="b">
        <v>0</v>
      </c>
      <c r="G64" s="105" t="b">
        <v>0</v>
      </c>
    </row>
    <row r="65" spans="1:7" ht="15">
      <c r="A65" s="105" t="s">
        <v>2388</v>
      </c>
      <c r="B65" s="105">
        <v>19</v>
      </c>
      <c r="C65" s="110">
        <v>0.0036112130381819067</v>
      </c>
      <c r="D65" s="105" t="s">
        <v>3350</v>
      </c>
      <c r="E65" s="105" t="b">
        <v>0</v>
      </c>
      <c r="F65" s="105" t="b">
        <v>0</v>
      </c>
      <c r="G65" s="105" t="b">
        <v>0</v>
      </c>
    </row>
    <row r="66" spans="1:7" ht="15">
      <c r="A66" s="105" t="s">
        <v>2389</v>
      </c>
      <c r="B66" s="105">
        <v>18</v>
      </c>
      <c r="C66" s="110">
        <v>0.003480260783834311</v>
      </c>
      <c r="D66" s="105" t="s">
        <v>3350</v>
      </c>
      <c r="E66" s="105" t="b">
        <v>0</v>
      </c>
      <c r="F66" s="105" t="b">
        <v>0</v>
      </c>
      <c r="G66" s="105" t="b">
        <v>0</v>
      </c>
    </row>
    <row r="67" spans="1:7" ht="15">
      <c r="A67" s="105" t="s">
        <v>2390</v>
      </c>
      <c r="B67" s="105">
        <v>18</v>
      </c>
      <c r="C67" s="110">
        <v>0.003480260783834311</v>
      </c>
      <c r="D67" s="105" t="s">
        <v>3350</v>
      </c>
      <c r="E67" s="105" t="b">
        <v>0</v>
      </c>
      <c r="F67" s="105" t="b">
        <v>0</v>
      </c>
      <c r="G67" s="105" t="b">
        <v>0</v>
      </c>
    </row>
    <row r="68" spans="1:7" ht="15">
      <c r="A68" s="105" t="s">
        <v>2391</v>
      </c>
      <c r="B68" s="105">
        <v>18</v>
      </c>
      <c r="C68" s="110">
        <v>0.0034211491940670698</v>
      </c>
      <c r="D68" s="105" t="s">
        <v>3350</v>
      </c>
      <c r="E68" s="105" t="b">
        <v>0</v>
      </c>
      <c r="F68" s="105" t="b">
        <v>0</v>
      </c>
      <c r="G68" s="105" t="b">
        <v>0</v>
      </c>
    </row>
    <row r="69" spans="1:7" ht="15">
      <c r="A69" s="105" t="s">
        <v>2392</v>
      </c>
      <c r="B69" s="105">
        <v>18</v>
      </c>
      <c r="C69" s="110">
        <v>0.0034211491940670698</v>
      </c>
      <c r="D69" s="105" t="s">
        <v>3350</v>
      </c>
      <c r="E69" s="105" t="b">
        <v>0</v>
      </c>
      <c r="F69" s="105" t="b">
        <v>0</v>
      </c>
      <c r="G69" s="105" t="b">
        <v>0</v>
      </c>
    </row>
    <row r="70" spans="1:7" ht="15">
      <c r="A70" s="105" t="s">
        <v>2393</v>
      </c>
      <c r="B70" s="105">
        <v>17</v>
      </c>
      <c r="C70" s="110">
        <v>0.0034091619715701208</v>
      </c>
      <c r="D70" s="105" t="s">
        <v>3350</v>
      </c>
      <c r="E70" s="105" t="b">
        <v>0</v>
      </c>
      <c r="F70" s="105" t="b">
        <v>0</v>
      </c>
      <c r="G70" s="105" t="b">
        <v>0</v>
      </c>
    </row>
    <row r="71" spans="1:7" ht="15">
      <c r="A71" s="105" t="s">
        <v>2394</v>
      </c>
      <c r="B71" s="105">
        <v>17</v>
      </c>
      <c r="C71" s="110">
        <v>0.0033461260804199503</v>
      </c>
      <c r="D71" s="105" t="s">
        <v>3350</v>
      </c>
      <c r="E71" s="105" t="b">
        <v>0</v>
      </c>
      <c r="F71" s="105" t="b">
        <v>0</v>
      </c>
      <c r="G71" s="105" t="b">
        <v>0</v>
      </c>
    </row>
    <row r="72" spans="1:7" ht="15">
      <c r="A72" s="105" t="s">
        <v>2395</v>
      </c>
      <c r="B72" s="105">
        <v>17</v>
      </c>
      <c r="C72" s="110">
        <v>0.0032869129625101826</v>
      </c>
      <c r="D72" s="105" t="s">
        <v>3350</v>
      </c>
      <c r="E72" s="105" t="b">
        <v>0</v>
      </c>
      <c r="F72" s="105" t="b">
        <v>0</v>
      </c>
      <c r="G72" s="105" t="b">
        <v>0</v>
      </c>
    </row>
    <row r="73" spans="1:7" ht="15">
      <c r="A73" s="105" t="s">
        <v>2396</v>
      </c>
      <c r="B73" s="105">
        <v>17</v>
      </c>
      <c r="C73" s="110">
        <v>0.0032869129625101826</v>
      </c>
      <c r="D73" s="105" t="s">
        <v>3350</v>
      </c>
      <c r="E73" s="105" t="b">
        <v>0</v>
      </c>
      <c r="F73" s="105" t="b">
        <v>0</v>
      </c>
      <c r="G73" s="105" t="b">
        <v>0</v>
      </c>
    </row>
    <row r="74" spans="1:7" ht="15">
      <c r="A74" s="105" t="s">
        <v>2397</v>
      </c>
      <c r="B74" s="105">
        <v>17</v>
      </c>
      <c r="C74" s="110">
        <v>0.0032869129625101826</v>
      </c>
      <c r="D74" s="105" t="s">
        <v>3350</v>
      </c>
      <c r="E74" s="105" t="b">
        <v>0</v>
      </c>
      <c r="F74" s="105" t="b">
        <v>0</v>
      </c>
      <c r="G74" s="105" t="b">
        <v>0</v>
      </c>
    </row>
    <row r="75" spans="1:7" ht="15">
      <c r="A75" s="105" t="s">
        <v>2398</v>
      </c>
      <c r="B75" s="105">
        <v>17</v>
      </c>
      <c r="C75" s="110">
        <v>0.0034091619715701208</v>
      </c>
      <c r="D75" s="105" t="s">
        <v>3350</v>
      </c>
      <c r="E75" s="105" t="b">
        <v>1</v>
      </c>
      <c r="F75" s="105" t="b">
        <v>0</v>
      </c>
      <c r="G75" s="105" t="b">
        <v>0</v>
      </c>
    </row>
    <row r="76" spans="1:7" ht="15">
      <c r="A76" s="105" t="s">
        <v>2399</v>
      </c>
      <c r="B76" s="105">
        <v>17</v>
      </c>
      <c r="C76" s="110">
        <v>0.0032869129625101826</v>
      </c>
      <c r="D76" s="105" t="s">
        <v>3350</v>
      </c>
      <c r="E76" s="105" t="b">
        <v>0</v>
      </c>
      <c r="F76" s="105" t="b">
        <v>0</v>
      </c>
      <c r="G76" s="105" t="b">
        <v>0</v>
      </c>
    </row>
    <row r="77" spans="1:7" ht="15">
      <c r="A77" s="105" t="s">
        <v>2400</v>
      </c>
      <c r="B77" s="105">
        <v>16</v>
      </c>
      <c r="C77" s="110">
        <v>0.0031492951345128946</v>
      </c>
      <c r="D77" s="105" t="s">
        <v>3350</v>
      </c>
      <c r="E77" s="105" t="b">
        <v>0</v>
      </c>
      <c r="F77" s="105" t="b">
        <v>0</v>
      </c>
      <c r="G77" s="105" t="b">
        <v>0</v>
      </c>
    </row>
    <row r="78" spans="1:7" ht="15">
      <c r="A78" s="105" t="s">
        <v>2401</v>
      </c>
      <c r="B78" s="105">
        <v>16</v>
      </c>
      <c r="C78" s="110">
        <v>0.0031492951345128946</v>
      </c>
      <c r="D78" s="105" t="s">
        <v>3350</v>
      </c>
      <c r="E78" s="105" t="b">
        <v>0</v>
      </c>
      <c r="F78" s="105" t="b">
        <v>0</v>
      </c>
      <c r="G78" s="105" t="b">
        <v>0</v>
      </c>
    </row>
    <row r="79" spans="1:7" ht="15">
      <c r="A79" s="105" t="s">
        <v>2402</v>
      </c>
      <c r="B79" s="105">
        <v>15</v>
      </c>
      <c r="C79" s="110">
        <v>0.0030080840925618716</v>
      </c>
      <c r="D79" s="105" t="s">
        <v>3350</v>
      </c>
      <c r="E79" s="105" t="b">
        <v>0</v>
      </c>
      <c r="F79" s="105" t="b">
        <v>0</v>
      </c>
      <c r="G79" s="105" t="b">
        <v>0</v>
      </c>
    </row>
    <row r="80" spans="1:7" ht="15">
      <c r="A80" s="105" t="s">
        <v>2403</v>
      </c>
      <c r="B80" s="105">
        <v>15</v>
      </c>
      <c r="C80" s="110">
        <v>0.0030080840925618716</v>
      </c>
      <c r="D80" s="105" t="s">
        <v>3350</v>
      </c>
      <c r="E80" s="105" t="b">
        <v>0</v>
      </c>
      <c r="F80" s="105" t="b">
        <v>1</v>
      </c>
      <c r="G80" s="105" t="b">
        <v>0</v>
      </c>
    </row>
    <row r="81" spans="1:7" ht="15">
      <c r="A81" s="105" t="s">
        <v>2404</v>
      </c>
      <c r="B81" s="105">
        <v>15</v>
      </c>
      <c r="C81" s="110">
        <v>0.003067542797504543</v>
      </c>
      <c r="D81" s="105" t="s">
        <v>3350</v>
      </c>
      <c r="E81" s="105" t="b">
        <v>1</v>
      </c>
      <c r="F81" s="105" t="b">
        <v>0</v>
      </c>
      <c r="G81" s="105" t="b">
        <v>0</v>
      </c>
    </row>
    <row r="82" spans="1:7" ht="15">
      <c r="A82" s="105" t="s">
        <v>2405</v>
      </c>
      <c r="B82" s="105">
        <v>15</v>
      </c>
      <c r="C82" s="110">
        <v>0.0030080840925618716</v>
      </c>
      <c r="D82" s="105" t="s">
        <v>3350</v>
      </c>
      <c r="E82" s="105" t="b">
        <v>0</v>
      </c>
      <c r="F82" s="105" t="b">
        <v>0</v>
      </c>
      <c r="G82" s="105" t="b">
        <v>0</v>
      </c>
    </row>
    <row r="83" spans="1:7" ht="15">
      <c r="A83" s="105" t="s">
        <v>2406</v>
      </c>
      <c r="B83" s="105">
        <v>15</v>
      </c>
      <c r="C83" s="110">
        <v>0.0030080840925618716</v>
      </c>
      <c r="D83" s="105" t="s">
        <v>3350</v>
      </c>
      <c r="E83" s="105" t="b">
        <v>0</v>
      </c>
      <c r="F83" s="105" t="b">
        <v>0</v>
      </c>
      <c r="G83" s="105" t="b">
        <v>0</v>
      </c>
    </row>
    <row r="84" spans="1:7" ht="15">
      <c r="A84" s="105" t="s">
        <v>2407</v>
      </c>
      <c r="B84" s="105">
        <v>15</v>
      </c>
      <c r="C84" s="110">
        <v>0.0030080840925618716</v>
      </c>
      <c r="D84" s="105" t="s">
        <v>3350</v>
      </c>
      <c r="E84" s="105" t="b">
        <v>1</v>
      </c>
      <c r="F84" s="105" t="b">
        <v>0</v>
      </c>
      <c r="G84" s="105" t="b">
        <v>0</v>
      </c>
    </row>
    <row r="85" spans="1:7" ht="15">
      <c r="A85" s="105" t="s">
        <v>2408</v>
      </c>
      <c r="B85" s="105">
        <v>15</v>
      </c>
      <c r="C85" s="110">
        <v>0.0030080840925618716</v>
      </c>
      <c r="D85" s="105" t="s">
        <v>3350</v>
      </c>
      <c r="E85" s="105" t="b">
        <v>0</v>
      </c>
      <c r="F85" s="105" t="b">
        <v>0</v>
      </c>
      <c r="G85" s="105" t="b">
        <v>0</v>
      </c>
    </row>
    <row r="86" spans="1:7" ht="15">
      <c r="A86" s="105" t="s">
        <v>2409</v>
      </c>
      <c r="B86" s="105">
        <v>15</v>
      </c>
      <c r="C86" s="110">
        <v>0.0032753785241615334</v>
      </c>
      <c r="D86" s="105" t="s">
        <v>3350</v>
      </c>
      <c r="E86" s="105" t="b">
        <v>0</v>
      </c>
      <c r="F86" s="105" t="b">
        <v>0</v>
      </c>
      <c r="G86" s="105" t="b">
        <v>0</v>
      </c>
    </row>
    <row r="87" spans="1:7" ht="15">
      <c r="A87" s="105" t="s">
        <v>2410</v>
      </c>
      <c r="B87" s="105">
        <v>14</v>
      </c>
      <c r="C87" s="110">
        <v>0.002863039944337573</v>
      </c>
      <c r="D87" s="105" t="s">
        <v>3350</v>
      </c>
      <c r="E87" s="105" t="b">
        <v>0</v>
      </c>
      <c r="F87" s="105" t="b">
        <v>0</v>
      </c>
      <c r="G87" s="105" t="b">
        <v>0</v>
      </c>
    </row>
    <row r="88" spans="1:7" ht="15">
      <c r="A88" s="105" t="s">
        <v>2411</v>
      </c>
      <c r="B88" s="105">
        <v>14</v>
      </c>
      <c r="C88" s="110">
        <v>0.002863039944337573</v>
      </c>
      <c r="D88" s="105" t="s">
        <v>3350</v>
      </c>
      <c r="E88" s="105" t="b">
        <v>0</v>
      </c>
      <c r="F88" s="105" t="b">
        <v>0</v>
      </c>
      <c r="G88" s="105" t="b">
        <v>0</v>
      </c>
    </row>
    <row r="89" spans="1:7" ht="15">
      <c r="A89" s="105" t="s">
        <v>2412</v>
      </c>
      <c r="B89" s="105">
        <v>14</v>
      </c>
      <c r="C89" s="110">
        <v>0.002863039944337573</v>
      </c>
      <c r="D89" s="105" t="s">
        <v>3350</v>
      </c>
      <c r="E89" s="105" t="b">
        <v>0</v>
      </c>
      <c r="F89" s="105" t="b">
        <v>0</v>
      </c>
      <c r="G89" s="105" t="b">
        <v>0</v>
      </c>
    </row>
    <row r="90" spans="1:7" ht="15">
      <c r="A90" s="105" t="s">
        <v>2413</v>
      </c>
      <c r="B90" s="105">
        <v>14</v>
      </c>
      <c r="C90" s="110">
        <v>0.002863039944337573</v>
      </c>
      <c r="D90" s="105" t="s">
        <v>3350</v>
      </c>
      <c r="E90" s="105" t="b">
        <v>0</v>
      </c>
      <c r="F90" s="105" t="b">
        <v>0</v>
      </c>
      <c r="G90" s="105" t="b">
        <v>0</v>
      </c>
    </row>
    <row r="91" spans="1:7" ht="15">
      <c r="A91" s="105" t="s">
        <v>2414</v>
      </c>
      <c r="B91" s="105">
        <v>14</v>
      </c>
      <c r="C91" s="110">
        <v>0.0029870318817404808</v>
      </c>
      <c r="D91" s="105" t="s">
        <v>3350</v>
      </c>
      <c r="E91" s="105" t="b">
        <v>0</v>
      </c>
      <c r="F91" s="105" t="b">
        <v>0</v>
      </c>
      <c r="G91" s="105" t="b">
        <v>0</v>
      </c>
    </row>
    <row r="92" spans="1:7" ht="15">
      <c r="A92" s="105" t="s">
        <v>2415</v>
      </c>
      <c r="B92" s="105">
        <v>14</v>
      </c>
      <c r="C92" s="110">
        <v>0.002863039944337573</v>
      </c>
      <c r="D92" s="105" t="s">
        <v>3350</v>
      </c>
      <c r="E92" s="105" t="b">
        <v>1</v>
      </c>
      <c r="F92" s="105" t="b">
        <v>0</v>
      </c>
      <c r="G92" s="105" t="b">
        <v>0</v>
      </c>
    </row>
    <row r="93" spans="1:7" ht="15">
      <c r="A93" s="105" t="s">
        <v>2416</v>
      </c>
      <c r="B93" s="105">
        <v>14</v>
      </c>
      <c r="C93" s="110">
        <v>0.0031336832171905073</v>
      </c>
      <c r="D93" s="105" t="s">
        <v>3350</v>
      </c>
      <c r="E93" s="105" t="b">
        <v>0</v>
      </c>
      <c r="F93" s="105" t="b">
        <v>0</v>
      </c>
      <c r="G93" s="105" t="b">
        <v>0</v>
      </c>
    </row>
    <row r="94" spans="1:7" ht="15">
      <c r="A94" s="105" t="s">
        <v>2417</v>
      </c>
      <c r="B94" s="105">
        <v>13</v>
      </c>
      <c r="C94" s="110">
        <v>0.0027138884450306666</v>
      </c>
      <c r="D94" s="105" t="s">
        <v>3350</v>
      </c>
      <c r="E94" s="105" t="b">
        <v>0</v>
      </c>
      <c r="F94" s="105" t="b">
        <v>0</v>
      </c>
      <c r="G94" s="105" t="b">
        <v>0</v>
      </c>
    </row>
    <row r="95" spans="1:7" ht="15">
      <c r="A95" s="105" t="s">
        <v>2418</v>
      </c>
      <c r="B95" s="105">
        <v>13</v>
      </c>
      <c r="C95" s="110">
        <v>0.0027138884450306666</v>
      </c>
      <c r="D95" s="105" t="s">
        <v>3350</v>
      </c>
      <c r="E95" s="105" t="b">
        <v>0</v>
      </c>
      <c r="F95" s="105" t="b">
        <v>0</v>
      </c>
      <c r="G95" s="105" t="b">
        <v>0</v>
      </c>
    </row>
    <row r="96" spans="1:7" ht="15">
      <c r="A96" s="105" t="s">
        <v>2419</v>
      </c>
      <c r="B96" s="105">
        <v>13</v>
      </c>
      <c r="C96" s="110">
        <v>0.002773672461616161</v>
      </c>
      <c r="D96" s="105" t="s">
        <v>3350</v>
      </c>
      <c r="E96" s="105" t="b">
        <v>0</v>
      </c>
      <c r="F96" s="105" t="b">
        <v>1</v>
      </c>
      <c r="G96" s="105" t="b">
        <v>0</v>
      </c>
    </row>
    <row r="97" spans="1:7" ht="15">
      <c r="A97" s="105" t="s">
        <v>2420</v>
      </c>
      <c r="B97" s="105">
        <v>13</v>
      </c>
      <c r="C97" s="110">
        <v>0.002773672461616161</v>
      </c>
      <c r="D97" s="105" t="s">
        <v>3350</v>
      </c>
      <c r="E97" s="105" t="b">
        <v>0</v>
      </c>
      <c r="F97" s="105" t="b">
        <v>0</v>
      </c>
      <c r="G97" s="105" t="b">
        <v>0</v>
      </c>
    </row>
    <row r="98" spans="1:7" ht="15">
      <c r="A98" s="105" t="s">
        <v>2421</v>
      </c>
      <c r="B98" s="105">
        <v>13</v>
      </c>
      <c r="C98" s="110">
        <v>0.0027138884450306666</v>
      </c>
      <c r="D98" s="105" t="s">
        <v>3350</v>
      </c>
      <c r="E98" s="105" t="b">
        <v>0</v>
      </c>
      <c r="F98" s="105" t="b">
        <v>0</v>
      </c>
      <c r="G98" s="105" t="b">
        <v>0</v>
      </c>
    </row>
    <row r="99" spans="1:7" ht="15">
      <c r="A99" s="105" t="s">
        <v>2422</v>
      </c>
      <c r="B99" s="105">
        <v>13</v>
      </c>
      <c r="C99" s="110">
        <v>0.0027138884450306666</v>
      </c>
      <c r="D99" s="105" t="s">
        <v>3350</v>
      </c>
      <c r="E99" s="105" t="b">
        <v>0</v>
      </c>
      <c r="F99" s="105" t="b">
        <v>0</v>
      </c>
      <c r="G99" s="105" t="b">
        <v>0</v>
      </c>
    </row>
    <row r="100" spans="1:7" ht="15">
      <c r="A100" s="105" t="s">
        <v>2423</v>
      </c>
      <c r="B100" s="105">
        <v>13</v>
      </c>
      <c r="C100" s="110">
        <v>0.0027138884450306666</v>
      </c>
      <c r="D100" s="105" t="s">
        <v>3350</v>
      </c>
      <c r="E100" s="105" t="b">
        <v>0</v>
      </c>
      <c r="F100" s="105" t="b">
        <v>0</v>
      </c>
      <c r="G100" s="105" t="b">
        <v>0</v>
      </c>
    </row>
    <row r="101" spans="1:7" ht="15">
      <c r="A101" s="105" t="s">
        <v>2424</v>
      </c>
      <c r="B101" s="105">
        <v>12</v>
      </c>
      <c r="C101" s="110">
        <v>0.0026203028193292266</v>
      </c>
      <c r="D101" s="105" t="s">
        <v>3350</v>
      </c>
      <c r="E101" s="105" t="b">
        <v>0</v>
      </c>
      <c r="F101" s="105" t="b">
        <v>0</v>
      </c>
      <c r="G101" s="105" t="b">
        <v>0</v>
      </c>
    </row>
    <row r="102" spans="1:7" ht="15">
      <c r="A102" s="105" t="s">
        <v>2425</v>
      </c>
      <c r="B102" s="105">
        <v>12</v>
      </c>
      <c r="C102" s="110">
        <v>0.002560313041491841</v>
      </c>
      <c r="D102" s="105" t="s">
        <v>3350</v>
      </c>
      <c r="E102" s="105" t="b">
        <v>0</v>
      </c>
      <c r="F102" s="105" t="b">
        <v>0</v>
      </c>
      <c r="G102" s="105" t="b">
        <v>0</v>
      </c>
    </row>
    <row r="103" spans="1:7" ht="15">
      <c r="A103" s="105" t="s">
        <v>2426</v>
      </c>
      <c r="B103" s="105">
        <v>12</v>
      </c>
      <c r="C103" s="110">
        <v>0.002758654732099011</v>
      </c>
      <c r="D103" s="105" t="s">
        <v>3350</v>
      </c>
      <c r="E103" s="105" t="b">
        <v>0</v>
      </c>
      <c r="F103" s="105" t="b">
        <v>0</v>
      </c>
      <c r="G103" s="105" t="b">
        <v>0</v>
      </c>
    </row>
    <row r="104" spans="1:7" ht="15">
      <c r="A104" s="105" t="s">
        <v>2427</v>
      </c>
      <c r="B104" s="105">
        <v>12</v>
      </c>
      <c r="C104" s="110">
        <v>0.002560313041491841</v>
      </c>
      <c r="D104" s="105" t="s">
        <v>3350</v>
      </c>
      <c r="E104" s="105" t="b">
        <v>0</v>
      </c>
      <c r="F104" s="105" t="b">
        <v>0</v>
      </c>
      <c r="G104" s="105" t="b">
        <v>0</v>
      </c>
    </row>
    <row r="105" spans="1:7" ht="15">
      <c r="A105" s="105" t="s">
        <v>2428</v>
      </c>
      <c r="B105" s="105">
        <v>12</v>
      </c>
      <c r="C105" s="110">
        <v>0.002686014186163292</v>
      </c>
      <c r="D105" s="105" t="s">
        <v>3350</v>
      </c>
      <c r="E105" s="105" t="b">
        <v>0</v>
      </c>
      <c r="F105" s="105" t="b">
        <v>0</v>
      </c>
      <c r="G105" s="105" t="b">
        <v>0</v>
      </c>
    </row>
    <row r="106" spans="1:7" ht="15">
      <c r="A106" s="105" t="s">
        <v>2429</v>
      </c>
      <c r="B106" s="105">
        <v>12</v>
      </c>
      <c r="C106" s="110">
        <v>0.002686014186163292</v>
      </c>
      <c r="D106" s="105" t="s">
        <v>3350</v>
      </c>
      <c r="E106" s="105" t="b">
        <v>0</v>
      </c>
      <c r="F106" s="105" t="b">
        <v>0</v>
      </c>
      <c r="G106" s="105" t="b">
        <v>0</v>
      </c>
    </row>
    <row r="107" spans="1:7" ht="15">
      <c r="A107" s="105" t="s">
        <v>2430</v>
      </c>
      <c r="B107" s="105">
        <v>12</v>
      </c>
      <c r="C107" s="110">
        <v>0.002560313041491841</v>
      </c>
      <c r="D107" s="105" t="s">
        <v>3350</v>
      </c>
      <c r="E107" s="105" t="b">
        <v>0</v>
      </c>
      <c r="F107" s="105" t="b">
        <v>0</v>
      </c>
      <c r="G107" s="105" t="b">
        <v>0</v>
      </c>
    </row>
    <row r="108" spans="1:7" ht="15">
      <c r="A108" s="105" t="s">
        <v>2431</v>
      </c>
      <c r="B108" s="105">
        <v>12</v>
      </c>
      <c r="C108" s="110">
        <v>0.0026203028193292266</v>
      </c>
      <c r="D108" s="105" t="s">
        <v>3350</v>
      </c>
      <c r="E108" s="105" t="b">
        <v>0</v>
      </c>
      <c r="F108" s="105" t="b">
        <v>0</v>
      </c>
      <c r="G108" s="105" t="b">
        <v>0</v>
      </c>
    </row>
    <row r="109" spans="1:7" ht="15">
      <c r="A109" s="105" t="s">
        <v>2432</v>
      </c>
      <c r="B109" s="105">
        <v>11</v>
      </c>
      <c r="C109" s="110">
        <v>0.002401944251051791</v>
      </c>
      <c r="D109" s="105" t="s">
        <v>3350</v>
      </c>
      <c r="E109" s="105" t="b">
        <v>0</v>
      </c>
      <c r="F109" s="105" t="b">
        <v>0</v>
      </c>
      <c r="G109" s="105" t="b">
        <v>0</v>
      </c>
    </row>
    <row r="110" spans="1:7" ht="15">
      <c r="A110" s="105" t="s">
        <v>2433</v>
      </c>
      <c r="B110" s="105">
        <v>11</v>
      </c>
      <c r="C110" s="110">
        <v>0.0024621796706496843</v>
      </c>
      <c r="D110" s="105" t="s">
        <v>3350</v>
      </c>
      <c r="E110" s="105" t="b">
        <v>0</v>
      </c>
      <c r="F110" s="105" t="b">
        <v>0</v>
      </c>
      <c r="G110" s="105" t="b">
        <v>0</v>
      </c>
    </row>
    <row r="111" spans="1:7" ht="15">
      <c r="A111" s="105" t="s">
        <v>2434</v>
      </c>
      <c r="B111" s="105">
        <v>11</v>
      </c>
      <c r="C111" s="110">
        <v>0.0024621796706496843</v>
      </c>
      <c r="D111" s="105" t="s">
        <v>3350</v>
      </c>
      <c r="E111" s="105" t="b">
        <v>0</v>
      </c>
      <c r="F111" s="105" t="b">
        <v>0</v>
      </c>
      <c r="G111" s="105" t="b">
        <v>0</v>
      </c>
    </row>
    <row r="112" spans="1:7" ht="15">
      <c r="A112" s="105" t="s">
        <v>2435</v>
      </c>
      <c r="B112" s="105">
        <v>11</v>
      </c>
      <c r="C112" s="110">
        <v>0.002528766837757427</v>
      </c>
      <c r="D112" s="105" t="s">
        <v>3350</v>
      </c>
      <c r="E112" s="105" t="b">
        <v>0</v>
      </c>
      <c r="F112" s="105" t="b">
        <v>0</v>
      </c>
      <c r="G112" s="105" t="b">
        <v>0</v>
      </c>
    </row>
    <row r="113" spans="1:7" ht="15">
      <c r="A113" s="105" t="s">
        <v>2436</v>
      </c>
      <c r="B113" s="105">
        <v>11</v>
      </c>
      <c r="C113" s="110">
        <v>0.002401944251051791</v>
      </c>
      <c r="D113" s="105" t="s">
        <v>3350</v>
      </c>
      <c r="E113" s="105" t="b">
        <v>0</v>
      </c>
      <c r="F113" s="105" t="b">
        <v>0</v>
      </c>
      <c r="G113" s="105" t="b">
        <v>0</v>
      </c>
    </row>
    <row r="114" spans="1:7" ht="15">
      <c r="A114" s="105" t="s">
        <v>2437</v>
      </c>
      <c r="B114" s="105">
        <v>11</v>
      </c>
      <c r="C114" s="110">
        <v>0.0024621796706496843</v>
      </c>
      <c r="D114" s="105" t="s">
        <v>3350</v>
      </c>
      <c r="E114" s="105" t="b">
        <v>0</v>
      </c>
      <c r="F114" s="105" t="b">
        <v>0</v>
      </c>
      <c r="G114" s="105" t="b">
        <v>0</v>
      </c>
    </row>
    <row r="115" spans="1:7" ht="15">
      <c r="A115" s="105" t="s">
        <v>2438</v>
      </c>
      <c r="B115" s="105">
        <v>11</v>
      </c>
      <c r="C115" s="110">
        <v>0.002401944251051791</v>
      </c>
      <c r="D115" s="105" t="s">
        <v>3350</v>
      </c>
      <c r="E115" s="105" t="b">
        <v>0</v>
      </c>
      <c r="F115" s="105" t="b">
        <v>0</v>
      </c>
      <c r="G115" s="105" t="b">
        <v>0</v>
      </c>
    </row>
    <row r="116" spans="1:7" ht="15">
      <c r="A116" s="105" t="s">
        <v>2439</v>
      </c>
      <c r="B116" s="105">
        <v>11</v>
      </c>
      <c r="C116" s="110">
        <v>0.0024621796706496843</v>
      </c>
      <c r="D116" s="105" t="s">
        <v>3350</v>
      </c>
      <c r="E116" s="105" t="b">
        <v>0</v>
      </c>
      <c r="F116" s="105" t="b">
        <v>0</v>
      </c>
      <c r="G116" s="105" t="b">
        <v>0</v>
      </c>
    </row>
    <row r="117" spans="1:7" ht="15">
      <c r="A117" s="105" t="s">
        <v>2440</v>
      </c>
      <c r="B117" s="105">
        <v>11</v>
      </c>
      <c r="C117" s="110">
        <v>0.002401944251051791</v>
      </c>
      <c r="D117" s="105" t="s">
        <v>3350</v>
      </c>
      <c r="E117" s="105" t="b">
        <v>0</v>
      </c>
      <c r="F117" s="105" t="b">
        <v>0</v>
      </c>
      <c r="G117" s="105" t="b">
        <v>0</v>
      </c>
    </row>
    <row r="118" spans="1:7" ht="15">
      <c r="A118" s="105" t="s">
        <v>2441</v>
      </c>
      <c r="B118" s="105">
        <v>11</v>
      </c>
      <c r="C118" s="110">
        <v>0.0024621796706496843</v>
      </c>
      <c r="D118" s="105" t="s">
        <v>3350</v>
      </c>
      <c r="E118" s="105" t="b">
        <v>0</v>
      </c>
      <c r="F118" s="105" t="b">
        <v>0</v>
      </c>
      <c r="G118" s="105" t="b">
        <v>0</v>
      </c>
    </row>
    <row r="119" spans="1:7" ht="15">
      <c r="A119" s="105" t="s">
        <v>2442</v>
      </c>
      <c r="B119" s="105">
        <v>11</v>
      </c>
      <c r="C119" s="110">
        <v>0.002528766837757427</v>
      </c>
      <c r="D119" s="105" t="s">
        <v>3350</v>
      </c>
      <c r="E119" s="105" t="b">
        <v>0</v>
      </c>
      <c r="F119" s="105" t="b">
        <v>0</v>
      </c>
      <c r="G119" s="105" t="b">
        <v>0</v>
      </c>
    </row>
    <row r="120" spans="1:7" ht="15">
      <c r="A120" s="105" t="s">
        <v>2443</v>
      </c>
      <c r="B120" s="105">
        <v>11</v>
      </c>
      <c r="C120" s="110">
        <v>0.002401944251051791</v>
      </c>
      <c r="D120" s="105" t="s">
        <v>3350</v>
      </c>
      <c r="E120" s="105" t="b">
        <v>0</v>
      </c>
      <c r="F120" s="105" t="b">
        <v>0</v>
      </c>
      <c r="G120" s="105" t="b">
        <v>0</v>
      </c>
    </row>
    <row r="121" spans="1:7" ht="15">
      <c r="A121" s="105" t="s">
        <v>2444</v>
      </c>
      <c r="B121" s="105">
        <v>11</v>
      </c>
      <c r="C121" s="110">
        <v>0.0024621796706496843</v>
      </c>
      <c r="D121" s="105" t="s">
        <v>3350</v>
      </c>
      <c r="E121" s="105" t="b">
        <v>0</v>
      </c>
      <c r="F121" s="105" t="b">
        <v>0</v>
      </c>
      <c r="G121" s="105" t="b">
        <v>0</v>
      </c>
    </row>
    <row r="122" spans="1:7" ht="15">
      <c r="A122" s="105" t="s">
        <v>2445</v>
      </c>
      <c r="B122" s="105">
        <v>11</v>
      </c>
      <c r="C122" s="110">
        <v>0.0024621796706496843</v>
      </c>
      <c r="D122" s="105" t="s">
        <v>3350</v>
      </c>
      <c r="E122" s="105" t="b">
        <v>0</v>
      </c>
      <c r="F122" s="105" t="b">
        <v>0</v>
      </c>
      <c r="G122" s="105" t="b">
        <v>0</v>
      </c>
    </row>
    <row r="123" spans="1:7" ht="15">
      <c r="A123" s="105" t="s">
        <v>2446</v>
      </c>
      <c r="B123" s="105">
        <v>11</v>
      </c>
      <c r="C123" s="110">
        <v>0.002528766837757427</v>
      </c>
      <c r="D123" s="105" t="s">
        <v>3350</v>
      </c>
      <c r="E123" s="105" t="b">
        <v>0</v>
      </c>
      <c r="F123" s="105" t="b">
        <v>0</v>
      </c>
      <c r="G123" s="105" t="b">
        <v>0</v>
      </c>
    </row>
    <row r="124" spans="1:7" ht="15">
      <c r="A124" s="105" t="s">
        <v>2447</v>
      </c>
      <c r="B124" s="105">
        <v>11</v>
      </c>
      <c r="C124" s="110">
        <v>0.002401944251051791</v>
      </c>
      <c r="D124" s="105" t="s">
        <v>3350</v>
      </c>
      <c r="E124" s="105" t="b">
        <v>0</v>
      </c>
      <c r="F124" s="105" t="b">
        <v>0</v>
      </c>
      <c r="G124" s="105" t="b">
        <v>0</v>
      </c>
    </row>
    <row r="125" spans="1:7" ht="15">
      <c r="A125" s="105" t="s">
        <v>2448</v>
      </c>
      <c r="B125" s="105">
        <v>11</v>
      </c>
      <c r="C125" s="110">
        <v>0.002401944251051791</v>
      </c>
      <c r="D125" s="105" t="s">
        <v>3350</v>
      </c>
      <c r="E125" s="105" t="b">
        <v>0</v>
      </c>
      <c r="F125" s="105" t="b">
        <v>1</v>
      </c>
      <c r="G125" s="105" t="b">
        <v>0</v>
      </c>
    </row>
    <row r="126" spans="1:7" ht="15">
      <c r="A126" s="105" t="s">
        <v>2449</v>
      </c>
      <c r="B126" s="105">
        <v>11</v>
      </c>
      <c r="C126" s="110">
        <v>0.0026032049574718327</v>
      </c>
      <c r="D126" s="105" t="s">
        <v>3350</v>
      </c>
      <c r="E126" s="105" t="b">
        <v>0</v>
      </c>
      <c r="F126" s="105" t="b">
        <v>0</v>
      </c>
      <c r="G126" s="105" t="b">
        <v>0</v>
      </c>
    </row>
    <row r="127" spans="1:7" ht="15">
      <c r="A127" s="105" t="s">
        <v>2450</v>
      </c>
      <c r="B127" s="105">
        <v>11</v>
      </c>
      <c r="C127" s="110">
        <v>0.0026032049574718327</v>
      </c>
      <c r="D127" s="105" t="s">
        <v>3350</v>
      </c>
      <c r="E127" s="105" t="b">
        <v>0</v>
      </c>
      <c r="F127" s="105" t="b">
        <v>0</v>
      </c>
      <c r="G127" s="105" t="b">
        <v>0</v>
      </c>
    </row>
    <row r="128" spans="1:7" ht="15">
      <c r="A128" s="105" t="s">
        <v>2451</v>
      </c>
      <c r="B128" s="105">
        <v>10</v>
      </c>
      <c r="C128" s="110">
        <v>0.0022383451551360764</v>
      </c>
      <c r="D128" s="105" t="s">
        <v>3350</v>
      </c>
      <c r="E128" s="105" t="b">
        <v>0</v>
      </c>
      <c r="F128" s="105" t="b">
        <v>0</v>
      </c>
      <c r="G128" s="105" t="b">
        <v>0</v>
      </c>
    </row>
    <row r="129" spans="1:7" ht="15">
      <c r="A129" s="105" t="s">
        <v>2452</v>
      </c>
      <c r="B129" s="105">
        <v>10</v>
      </c>
      <c r="C129" s="110">
        <v>0.0022988789434158423</v>
      </c>
      <c r="D129" s="105" t="s">
        <v>3350</v>
      </c>
      <c r="E129" s="105" t="b">
        <v>0</v>
      </c>
      <c r="F129" s="105" t="b">
        <v>0</v>
      </c>
      <c r="G129" s="105" t="b">
        <v>0</v>
      </c>
    </row>
    <row r="130" spans="1:7" ht="15">
      <c r="A130" s="105" t="s">
        <v>2453</v>
      </c>
      <c r="B130" s="105">
        <v>10</v>
      </c>
      <c r="C130" s="110">
        <v>0.0022383451551360764</v>
      </c>
      <c r="D130" s="105" t="s">
        <v>3350</v>
      </c>
      <c r="E130" s="105" t="b">
        <v>0</v>
      </c>
      <c r="F130" s="105" t="b">
        <v>0</v>
      </c>
      <c r="G130" s="105" t="b">
        <v>0</v>
      </c>
    </row>
    <row r="131" spans="1:7" ht="15">
      <c r="A131" s="105" t="s">
        <v>2454</v>
      </c>
      <c r="B131" s="105">
        <v>10</v>
      </c>
      <c r="C131" s="110">
        <v>0.0022988789434158423</v>
      </c>
      <c r="D131" s="105" t="s">
        <v>3350</v>
      </c>
      <c r="E131" s="105" t="b">
        <v>0</v>
      </c>
      <c r="F131" s="105" t="b">
        <v>0</v>
      </c>
      <c r="G131" s="105" t="b">
        <v>0</v>
      </c>
    </row>
    <row r="132" spans="1:7" ht="15">
      <c r="A132" s="105" t="s">
        <v>2455</v>
      </c>
      <c r="B132" s="105">
        <v>10</v>
      </c>
      <c r="C132" s="110">
        <v>0.0022988789434158423</v>
      </c>
      <c r="D132" s="105" t="s">
        <v>3350</v>
      </c>
      <c r="E132" s="105" t="b">
        <v>0</v>
      </c>
      <c r="F132" s="105" t="b">
        <v>0</v>
      </c>
      <c r="G132" s="105" t="b">
        <v>0</v>
      </c>
    </row>
    <row r="133" spans="1:7" ht="15">
      <c r="A133" s="105" t="s">
        <v>2456</v>
      </c>
      <c r="B133" s="105">
        <v>10</v>
      </c>
      <c r="C133" s="110">
        <v>0.0022988789434158423</v>
      </c>
      <c r="D133" s="105" t="s">
        <v>3350</v>
      </c>
      <c r="E133" s="105" t="b">
        <v>0</v>
      </c>
      <c r="F133" s="105" t="b">
        <v>0</v>
      </c>
      <c r="G133" s="105" t="b">
        <v>0</v>
      </c>
    </row>
    <row r="134" spans="1:7" ht="15">
      <c r="A134" s="105" t="s">
        <v>2457</v>
      </c>
      <c r="B134" s="105">
        <v>10</v>
      </c>
      <c r="C134" s="110">
        <v>0.0022988789434158423</v>
      </c>
      <c r="D134" s="105" t="s">
        <v>3350</v>
      </c>
      <c r="E134" s="105" t="b">
        <v>0</v>
      </c>
      <c r="F134" s="105" t="b">
        <v>0</v>
      </c>
      <c r="G134" s="105" t="b">
        <v>0</v>
      </c>
    </row>
    <row r="135" spans="1:7" ht="15">
      <c r="A135" s="105" t="s">
        <v>2458</v>
      </c>
      <c r="B135" s="105">
        <v>10</v>
      </c>
      <c r="C135" s="110">
        <v>0.0022383451551360764</v>
      </c>
      <c r="D135" s="105" t="s">
        <v>3350</v>
      </c>
      <c r="E135" s="105" t="b">
        <v>0</v>
      </c>
      <c r="F135" s="105" t="b">
        <v>0</v>
      </c>
      <c r="G135" s="105" t="b">
        <v>0</v>
      </c>
    </row>
    <row r="136" spans="1:7" ht="15">
      <c r="A136" s="105" t="s">
        <v>2459</v>
      </c>
      <c r="B136" s="105">
        <v>10</v>
      </c>
      <c r="C136" s="110">
        <v>0.0022383451551360764</v>
      </c>
      <c r="D136" s="105" t="s">
        <v>3350</v>
      </c>
      <c r="E136" s="105" t="b">
        <v>0</v>
      </c>
      <c r="F136" s="105" t="b">
        <v>0</v>
      </c>
      <c r="G136" s="105" t="b">
        <v>0</v>
      </c>
    </row>
    <row r="137" spans="1:7" ht="15">
      <c r="A137" s="105" t="s">
        <v>2460</v>
      </c>
      <c r="B137" s="105">
        <v>10</v>
      </c>
      <c r="C137" s="110">
        <v>0.0022383451551360764</v>
      </c>
      <c r="D137" s="105" t="s">
        <v>3350</v>
      </c>
      <c r="E137" s="105" t="b">
        <v>0</v>
      </c>
      <c r="F137" s="105" t="b">
        <v>0</v>
      </c>
      <c r="G137" s="105" t="b">
        <v>0</v>
      </c>
    </row>
    <row r="138" spans="1:7" ht="15">
      <c r="A138" s="105" t="s">
        <v>2461</v>
      </c>
      <c r="B138" s="105">
        <v>10</v>
      </c>
      <c r="C138" s="110">
        <v>0.0022383451551360764</v>
      </c>
      <c r="D138" s="105" t="s">
        <v>3350</v>
      </c>
      <c r="E138" s="105" t="b">
        <v>0</v>
      </c>
      <c r="F138" s="105" t="b">
        <v>0</v>
      </c>
      <c r="G138" s="105" t="b">
        <v>0</v>
      </c>
    </row>
    <row r="139" spans="1:7" ht="15">
      <c r="A139" s="105" t="s">
        <v>2462</v>
      </c>
      <c r="B139" s="105">
        <v>10</v>
      </c>
      <c r="C139" s="110">
        <v>0.0022988789434158423</v>
      </c>
      <c r="D139" s="105" t="s">
        <v>3350</v>
      </c>
      <c r="E139" s="105" t="b">
        <v>0</v>
      </c>
      <c r="F139" s="105" t="b">
        <v>0</v>
      </c>
      <c r="G139" s="105" t="b">
        <v>0</v>
      </c>
    </row>
    <row r="140" spans="1:7" ht="15">
      <c r="A140" s="105" t="s">
        <v>2463</v>
      </c>
      <c r="B140" s="105">
        <v>10</v>
      </c>
      <c r="C140" s="110">
        <v>0.0022988789434158423</v>
      </c>
      <c r="D140" s="105" t="s">
        <v>3350</v>
      </c>
      <c r="E140" s="105" t="b">
        <v>0</v>
      </c>
      <c r="F140" s="105" t="b">
        <v>0</v>
      </c>
      <c r="G140" s="105" t="b">
        <v>0</v>
      </c>
    </row>
    <row r="141" spans="1:7" ht="15">
      <c r="A141" s="105" t="s">
        <v>2464</v>
      </c>
      <c r="B141" s="105">
        <v>10</v>
      </c>
      <c r="C141" s="110">
        <v>0.00236654996133803</v>
      </c>
      <c r="D141" s="105" t="s">
        <v>3350</v>
      </c>
      <c r="E141" s="105" t="b">
        <v>0</v>
      </c>
      <c r="F141" s="105" t="b">
        <v>0</v>
      </c>
      <c r="G141" s="105" t="b">
        <v>0</v>
      </c>
    </row>
    <row r="142" spans="1:7" ht="15">
      <c r="A142" s="105" t="s">
        <v>2465</v>
      </c>
      <c r="B142" s="105">
        <v>9</v>
      </c>
      <c r="C142" s="110">
        <v>0.0020689910490742586</v>
      </c>
      <c r="D142" s="105" t="s">
        <v>3350</v>
      </c>
      <c r="E142" s="105" t="b">
        <v>0</v>
      </c>
      <c r="F142" s="105" t="b">
        <v>0</v>
      </c>
      <c r="G142" s="105" t="b">
        <v>0</v>
      </c>
    </row>
    <row r="143" spans="1:7" ht="15">
      <c r="A143" s="105" t="s">
        <v>2466</v>
      </c>
      <c r="B143" s="105">
        <v>9</v>
      </c>
      <c r="C143" s="110">
        <v>0.0020689910490742586</v>
      </c>
      <c r="D143" s="105" t="s">
        <v>3350</v>
      </c>
      <c r="E143" s="105" t="b">
        <v>0</v>
      </c>
      <c r="F143" s="105" t="b">
        <v>0</v>
      </c>
      <c r="G143" s="105" t="b">
        <v>0</v>
      </c>
    </row>
    <row r="144" spans="1:7" ht="15">
      <c r="A144" s="105" t="s">
        <v>2467</v>
      </c>
      <c r="B144" s="105">
        <v>9</v>
      </c>
      <c r="C144" s="110">
        <v>0.0020689910490742586</v>
      </c>
      <c r="D144" s="105" t="s">
        <v>3350</v>
      </c>
      <c r="E144" s="105" t="b">
        <v>0</v>
      </c>
      <c r="F144" s="105" t="b">
        <v>0</v>
      </c>
      <c r="G144" s="105" t="b">
        <v>0</v>
      </c>
    </row>
    <row r="145" spans="1:7" ht="15">
      <c r="A145" s="105" t="s">
        <v>2468</v>
      </c>
      <c r="B145" s="105">
        <v>9</v>
      </c>
      <c r="C145" s="110">
        <v>0.0020689910490742586</v>
      </c>
      <c r="D145" s="105" t="s">
        <v>3350</v>
      </c>
      <c r="E145" s="105" t="b">
        <v>0</v>
      </c>
      <c r="F145" s="105" t="b">
        <v>0</v>
      </c>
      <c r="G145" s="105" t="b">
        <v>0</v>
      </c>
    </row>
    <row r="146" spans="1:7" ht="15">
      <c r="A146" s="105" t="s">
        <v>2469</v>
      </c>
      <c r="B146" s="105">
        <v>9</v>
      </c>
      <c r="C146" s="110">
        <v>0.0020689910490742586</v>
      </c>
      <c r="D146" s="105" t="s">
        <v>3350</v>
      </c>
      <c r="E146" s="105" t="b">
        <v>0</v>
      </c>
      <c r="F146" s="105" t="b">
        <v>0</v>
      </c>
      <c r="G146" s="105" t="b">
        <v>0</v>
      </c>
    </row>
    <row r="147" spans="1:7" ht="15">
      <c r="A147" s="105" t="s">
        <v>2470</v>
      </c>
      <c r="B147" s="105">
        <v>9</v>
      </c>
      <c r="C147" s="110">
        <v>0.0020689910490742586</v>
      </c>
      <c r="D147" s="105" t="s">
        <v>3350</v>
      </c>
      <c r="E147" s="105" t="b">
        <v>0</v>
      </c>
      <c r="F147" s="105" t="b">
        <v>0</v>
      </c>
      <c r="G147" s="105" t="b">
        <v>0</v>
      </c>
    </row>
    <row r="148" spans="1:7" ht="15">
      <c r="A148" s="105" t="s">
        <v>2471</v>
      </c>
      <c r="B148" s="105">
        <v>9</v>
      </c>
      <c r="C148" s="110">
        <v>0.0020689910490742586</v>
      </c>
      <c r="D148" s="105" t="s">
        <v>3350</v>
      </c>
      <c r="E148" s="105" t="b">
        <v>0</v>
      </c>
      <c r="F148" s="105" t="b">
        <v>0</v>
      </c>
      <c r="G148" s="105" t="b">
        <v>0</v>
      </c>
    </row>
    <row r="149" spans="1:7" ht="15">
      <c r="A149" s="105" t="s">
        <v>2472</v>
      </c>
      <c r="B149" s="105">
        <v>9</v>
      </c>
      <c r="C149" s="110">
        <v>0.0020689910490742586</v>
      </c>
      <c r="D149" s="105" t="s">
        <v>3350</v>
      </c>
      <c r="E149" s="105" t="b">
        <v>0</v>
      </c>
      <c r="F149" s="105" t="b">
        <v>0</v>
      </c>
      <c r="G149" s="105" t="b">
        <v>0</v>
      </c>
    </row>
    <row r="150" spans="1:7" ht="15">
      <c r="A150" s="105" t="s">
        <v>2473</v>
      </c>
      <c r="B150" s="105">
        <v>9</v>
      </c>
      <c r="C150" s="110">
        <v>0.0020689910490742586</v>
      </c>
      <c r="D150" s="105" t="s">
        <v>3350</v>
      </c>
      <c r="E150" s="105" t="b">
        <v>1</v>
      </c>
      <c r="F150" s="105" t="b">
        <v>0</v>
      </c>
      <c r="G150" s="105" t="b">
        <v>0</v>
      </c>
    </row>
    <row r="151" spans="1:7" ht="15">
      <c r="A151" s="105" t="s">
        <v>2474</v>
      </c>
      <c r="B151" s="105">
        <v>9</v>
      </c>
      <c r="C151" s="110">
        <v>0.002129894965204227</v>
      </c>
      <c r="D151" s="105" t="s">
        <v>3350</v>
      </c>
      <c r="E151" s="105" t="b">
        <v>0</v>
      </c>
      <c r="F151" s="105" t="b">
        <v>0</v>
      </c>
      <c r="G151" s="105" t="b">
        <v>0</v>
      </c>
    </row>
    <row r="152" spans="1:7" ht="15">
      <c r="A152" s="105" t="s">
        <v>2475</v>
      </c>
      <c r="B152" s="105">
        <v>9</v>
      </c>
      <c r="C152" s="110">
        <v>0.002129894965204227</v>
      </c>
      <c r="D152" s="105" t="s">
        <v>3350</v>
      </c>
      <c r="E152" s="105" t="b">
        <v>0</v>
      </c>
      <c r="F152" s="105" t="b">
        <v>0</v>
      </c>
      <c r="G152" s="105" t="b">
        <v>0</v>
      </c>
    </row>
    <row r="153" spans="1:7" ht="15">
      <c r="A153" s="105" t="s">
        <v>2476</v>
      </c>
      <c r="B153" s="105">
        <v>9</v>
      </c>
      <c r="C153" s="110">
        <v>0.0020689910490742586</v>
      </c>
      <c r="D153" s="105" t="s">
        <v>3350</v>
      </c>
      <c r="E153" s="105" t="b">
        <v>0</v>
      </c>
      <c r="F153" s="105" t="b">
        <v>0</v>
      </c>
      <c r="G153" s="105" t="b">
        <v>0</v>
      </c>
    </row>
    <row r="154" spans="1:7" ht="15">
      <c r="A154" s="105" t="s">
        <v>2477</v>
      </c>
      <c r="B154" s="105">
        <v>9</v>
      </c>
      <c r="C154" s="110">
        <v>0.002129894965204227</v>
      </c>
      <c r="D154" s="105" t="s">
        <v>3350</v>
      </c>
      <c r="E154" s="105" t="b">
        <v>0</v>
      </c>
      <c r="F154" s="105" t="b">
        <v>0</v>
      </c>
      <c r="G154" s="105" t="b">
        <v>0</v>
      </c>
    </row>
    <row r="155" spans="1:7" ht="15">
      <c r="A155" s="105" t="s">
        <v>2478</v>
      </c>
      <c r="B155" s="105">
        <v>9</v>
      </c>
      <c r="C155" s="110">
        <v>0.0020689910490742586</v>
      </c>
      <c r="D155" s="105" t="s">
        <v>3350</v>
      </c>
      <c r="E155" s="105" t="b">
        <v>0</v>
      </c>
      <c r="F155" s="105" t="b">
        <v>1</v>
      </c>
      <c r="G155" s="105" t="b">
        <v>0</v>
      </c>
    </row>
    <row r="156" spans="1:7" ht="15">
      <c r="A156" s="105" t="s">
        <v>2479</v>
      </c>
      <c r="B156" s="105">
        <v>9</v>
      </c>
      <c r="C156" s="110">
        <v>0.002129894965204227</v>
      </c>
      <c r="D156" s="105" t="s">
        <v>3350</v>
      </c>
      <c r="E156" s="105" t="b">
        <v>0</v>
      </c>
      <c r="F156" s="105" t="b">
        <v>0</v>
      </c>
      <c r="G156" s="105" t="b">
        <v>0</v>
      </c>
    </row>
    <row r="157" spans="1:7" ht="15">
      <c r="A157" s="105" t="s">
        <v>2480</v>
      </c>
      <c r="B157" s="105">
        <v>9</v>
      </c>
      <c r="C157" s="110">
        <v>0.0021989421305434495</v>
      </c>
      <c r="D157" s="105" t="s">
        <v>3350</v>
      </c>
      <c r="E157" s="105" t="b">
        <v>0</v>
      </c>
      <c r="F157" s="105" t="b">
        <v>0</v>
      </c>
      <c r="G157" s="105" t="b">
        <v>0</v>
      </c>
    </row>
    <row r="158" spans="1:7" ht="15">
      <c r="A158" s="105" t="s">
        <v>2481</v>
      </c>
      <c r="B158" s="105">
        <v>9</v>
      </c>
      <c r="C158" s="110">
        <v>0.0020689910490742586</v>
      </c>
      <c r="D158" s="105" t="s">
        <v>3350</v>
      </c>
      <c r="E158" s="105" t="b">
        <v>0</v>
      </c>
      <c r="F158" s="105" t="b">
        <v>0</v>
      </c>
      <c r="G158" s="105" t="b">
        <v>0</v>
      </c>
    </row>
    <row r="159" spans="1:7" ht="15">
      <c r="A159" s="105" t="s">
        <v>2482</v>
      </c>
      <c r="B159" s="105">
        <v>9</v>
      </c>
      <c r="C159" s="110">
        <v>0.0021989421305434495</v>
      </c>
      <c r="D159" s="105" t="s">
        <v>3350</v>
      </c>
      <c r="E159" s="105" t="b">
        <v>0</v>
      </c>
      <c r="F159" s="105" t="b">
        <v>0</v>
      </c>
      <c r="G159" s="105" t="b">
        <v>0</v>
      </c>
    </row>
    <row r="160" spans="1:7" ht="15">
      <c r="A160" s="105" t="s">
        <v>2483</v>
      </c>
      <c r="B160" s="105">
        <v>9</v>
      </c>
      <c r="C160" s="110">
        <v>0.0020689910490742586</v>
      </c>
      <c r="D160" s="105" t="s">
        <v>3350</v>
      </c>
      <c r="E160" s="105" t="b">
        <v>0</v>
      </c>
      <c r="F160" s="105" t="b">
        <v>0</v>
      </c>
      <c r="G160" s="105" t="b">
        <v>0</v>
      </c>
    </row>
    <row r="161" spans="1:7" ht="15">
      <c r="A161" s="105" t="s">
        <v>2484</v>
      </c>
      <c r="B161" s="105">
        <v>9</v>
      </c>
      <c r="C161" s="110">
        <v>0.0020689910490742586</v>
      </c>
      <c r="D161" s="105" t="s">
        <v>3350</v>
      </c>
      <c r="E161" s="105" t="b">
        <v>0</v>
      </c>
      <c r="F161" s="105" t="b">
        <v>0</v>
      </c>
      <c r="G161" s="105" t="b">
        <v>0</v>
      </c>
    </row>
    <row r="162" spans="1:7" ht="15">
      <c r="A162" s="105" t="s">
        <v>2485</v>
      </c>
      <c r="B162" s="105">
        <v>9</v>
      </c>
      <c r="C162" s="110">
        <v>0.002129894965204227</v>
      </c>
      <c r="D162" s="105" t="s">
        <v>3350</v>
      </c>
      <c r="E162" s="105" t="b">
        <v>1</v>
      </c>
      <c r="F162" s="105" t="b">
        <v>0</v>
      </c>
      <c r="G162" s="105" t="b">
        <v>0</v>
      </c>
    </row>
    <row r="163" spans="1:7" ht="15">
      <c r="A163" s="105" t="s">
        <v>2486</v>
      </c>
      <c r="B163" s="105">
        <v>9</v>
      </c>
      <c r="C163" s="110">
        <v>0.0020689910490742586</v>
      </c>
      <c r="D163" s="105" t="s">
        <v>3350</v>
      </c>
      <c r="E163" s="105" t="b">
        <v>0</v>
      </c>
      <c r="F163" s="105" t="b">
        <v>0</v>
      </c>
      <c r="G163" s="105" t="b">
        <v>0</v>
      </c>
    </row>
    <row r="164" spans="1:7" ht="15">
      <c r="A164" s="105" t="s">
        <v>2487</v>
      </c>
      <c r="B164" s="105">
        <v>9</v>
      </c>
      <c r="C164" s="110">
        <v>0.0020689910490742586</v>
      </c>
      <c r="D164" s="105" t="s">
        <v>3350</v>
      </c>
      <c r="E164" s="105" t="b">
        <v>0</v>
      </c>
      <c r="F164" s="105" t="b">
        <v>0</v>
      </c>
      <c r="G164" s="105" t="b">
        <v>0</v>
      </c>
    </row>
    <row r="165" spans="1:7" ht="15">
      <c r="A165" s="105" t="s">
        <v>2488</v>
      </c>
      <c r="B165" s="105">
        <v>9</v>
      </c>
      <c r="C165" s="110">
        <v>0.0020689910490742586</v>
      </c>
      <c r="D165" s="105" t="s">
        <v>3350</v>
      </c>
      <c r="E165" s="105" t="b">
        <v>0</v>
      </c>
      <c r="F165" s="105" t="b">
        <v>1</v>
      </c>
      <c r="G165" s="105" t="b">
        <v>0</v>
      </c>
    </row>
    <row r="166" spans="1:7" ht="15">
      <c r="A166" s="105" t="s">
        <v>2489</v>
      </c>
      <c r="B166" s="105">
        <v>9</v>
      </c>
      <c r="C166" s="110">
        <v>0.0020689910490742586</v>
      </c>
      <c r="D166" s="105" t="s">
        <v>3350</v>
      </c>
      <c r="E166" s="105" t="b">
        <v>1</v>
      </c>
      <c r="F166" s="105" t="b">
        <v>0</v>
      </c>
      <c r="G166" s="105" t="b">
        <v>0</v>
      </c>
    </row>
    <row r="167" spans="1:7" ht="15">
      <c r="A167" s="105" t="s">
        <v>2490</v>
      </c>
      <c r="B167" s="105">
        <v>9</v>
      </c>
      <c r="C167" s="110">
        <v>0.0022786512331596045</v>
      </c>
      <c r="D167" s="105" t="s">
        <v>3350</v>
      </c>
      <c r="E167" s="105" t="b">
        <v>0</v>
      </c>
      <c r="F167" s="105" t="b">
        <v>0</v>
      </c>
      <c r="G167" s="105" t="b">
        <v>0</v>
      </c>
    </row>
    <row r="168" spans="1:7" ht="15">
      <c r="A168" s="105" t="s">
        <v>2491</v>
      </c>
      <c r="B168" s="105">
        <v>9</v>
      </c>
      <c r="C168" s="110">
        <v>0.0020689910490742586</v>
      </c>
      <c r="D168" s="105" t="s">
        <v>3350</v>
      </c>
      <c r="E168" s="105" t="b">
        <v>0</v>
      </c>
      <c r="F168" s="105" t="b">
        <v>1</v>
      </c>
      <c r="G168" s="105" t="b">
        <v>0</v>
      </c>
    </row>
    <row r="169" spans="1:7" ht="15">
      <c r="A169" s="105" t="s">
        <v>2492</v>
      </c>
      <c r="B169" s="105">
        <v>8</v>
      </c>
      <c r="C169" s="110">
        <v>0.0018932399690704239</v>
      </c>
      <c r="D169" s="105" t="s">
        <v>3350</v>
      </c>
      <c r="E169" s="105" t="b">
        <v>0</v>
      </c>
      <c r="F169" s="105" t="b">
        <v>1</v>
      </c>
      <c r="G169" s="105" t="b">
        <v>0</v>
      </c>
    </row>
    <row r="170" spans="1:7" ht="15">
      <c r="A170" s="105" t="s">
        <v>2493</v>
      </c>
      <c r="B170" s="105">
        <v>8</v>
      </c>
      <c r="C170" s="110">
        <v>0.0018932399690704239</v>
      </c>
      <c r="D170" s="105" t="s">
        <v>3350</v>
      </c>
      <c r="E170" s="105" t="b">
        <v>0</v>
      </c>
      <c r="F170" s="105" t="b">
        <v>0</v>
      </c>
      <c r="G170" s="105" t="b">
        <v>0</v>
      </c>
    </row>
    <row r="171" spans="1:7" ht="15">
      <c r="A171" s="105" t="s">
        <v>2494</v>
      </c>
      <c r="B171" s="105">
        <v>8</v>
      </c>
      <c r="C171" s="110">
        <v>0.0018932399690704239</v>
      </c>
      <c r="D171" s="105" t="s">
        <v>3350</v>
      </c>
      <c r="E171" s="105" t="b">
        <v>0</v>
      </c>
      <c r="F171" s="105" t="b">
        <v>0</v>
      </c>
      <c r="G171" s="105" t="b">
        <v>0</v>
      </c>
    </row>
    <row r="172" spans="1:7" ht="15">
      <c r="A172" s="105" t="s">
        <v>2495</v>
      </c>
      <c r="B172" s="105">
        <v>8</v>
      </c>
      <c r="C172" s="110">
        <v>0.0018932399690704239</v>
      </c>
      <c r="D172" s="105" t="s">
        <v>3350</v>
      </c>
      <c r="E172" s="105" t="b">
        <v>0</v>
      </c>
      <c r="F172" s="105" t="b">
        <v>0</v>
      </c>
      <c r="G172" s="105" t="b">
        <v>0</v>
      </c>
    </row>
    <row r="173" spans="1:7" ht="15">
      <c r="A173" s="105" t="s">
        <v>2496</v>
      </c>
      <c r="B173" s="105">
        <v>8</v>
      </c>
      <c r="C173" s="110">
        <v>0.0018932399690704239</v>
      </c>
      <c r="D173" s="105" t="s">
        <v>3350</v>
      </c>
      <c r="E173" s="105" t="b">
        <v>0</v>
      </c>
      <c r="F173" s="105" t="b">
        <v>0</v>
      </c>
      <c r="G173" s="105" t="b">
        <v>0</v>
      </c>
    </row>
    <row r="174" spans="1:7" ht="15">
      <c r="A174" s="105" t="s">
        <v>2497</v>
      </c>
      <c r="B174" s="105">
        <v>8</v>
      </c>
      <c r="C174" s="110">
        <v>0.001954615227149733</v>
      </c>
      <c r="D174" s="105" t="s">
        <v>3350</v>
      </c>
      <c r="E174" s="105" t="b">
        <v>1</v>
      </c>
      <c r="F174" s="105" t="b">
        <v>0</v>
      </c>
      <c r="G174" s="105" t="b">
        <v>0</v>
      </c>
    </row>
    <row r="175" spans="1:7" ht="15">
      <c r="A175" s="105" t="s">
        <v>2498</v>
      </c>
      <c r="B175" s="105">
        <v>8</v>
      </c>
      <c r="C175" s="110">
        <v>0.0018932399690704239</v>
      </c>
      <c r="D175" s="105" t="s">
        <v>3350</v>
      </c>
      <c r="E175" s="105" t="b">
        <v>0</v>
      </c>
      <c r="F175" s="105" t="b">
        <v>0</v>
      </c>
      <c r="G175" s="105" t="b">
        <v>0</v>
      </c>
    </row>
    <row r="176" spans="1:7" ht="15">
      <c r="A176" s="105" t="s">
        <v>2499</v>
      </c>
      <c r="B176" s="105">
        <v>8</v>
      </c>
      <c r="C176" s="110">
        <v>0.0018932399690704239</v>
      </c>
      <c r="D176" s="105" t="s">
        <v>3350</v>
      </c>
      <c r="E176" s="105" t="b">
        <v>0</v>
      </c>
      <c r="F176" s="105" t="b">
        <v>0</v>
      </c>
      <c r="G176" s="105" t="b">
        <v>0</v>
      </c>
    </row>
    <row r="177" spans="1:7" ht="15">
      <c r="A177" s="105" t="s">
        <v>2500</v>
      </c>
      <c r="B177" s="105">
        <v>8</v>
      </c>
      <c r="C177" s="110">
        <v>0.0018932399690704239</v>
      </c>
      <c r="D177" s="105" t="s">
        <v>3350</v>
      </c>
      <c r="E177" s="105" t="b">
        <v>0</v>
      </c>
      <c r="F177" s="105" t="b">
        <v>0</v>
      </c>
      <c r="G177" s="105" t="b">
        <v>0</v>
      </c>
    </row>
    <row r="178" spans="1:7" ht="15">
      <c r="A178" s="105" t="s">
        <v>2501</v>
      </c>
      <c r="B178" s="105">
        <v>8</v>
      </c>
      <c r="C178" s="110">
        <v>0.0018932399690704239</v>
      </c>
      <c r="D178" s="105" t="s">
        <v>3350</v>
      </c>
      <c r="E178" s="105" t="b">
        <v>0</v>
      </c>
      <c r="F178" s="105" t="b">
        <v>0</v>
      </c>
      <c r="G178" s="105" t="b">
        <v>0</v>
      </c>
    </row>
    <row r="179" spans="1:7" ht="15">
      <c r="A179" s="105" t="s">
        <v>2502</v>
      </c>
      <c r="B179" s="105">
        <v>8</v>
      </c>
      <c r="C179" s="110">
        <v>0.001954615227149733</v>
      </c>
      <c r="D179" s="105" t="s">
        <v>3350</v>
      </c>
      <c r="E179" s="105" t="b">
        <v>0</v>
      </c>
      <c r="F179" s="105" t="b">
        <v>0</v>
      </c>
      <c r="G179" s="105" t="b">
        <v>0</v>
      </c>
    </row>
    <row r="180" spans="1:7" ht="15">
      <c r="A180" s="105" t="s">
        <v>2503</v>
      </c>
      <c r="B180" s="105">
        <v>8</v>
      </c>
      <c r="C180" s="110">
        <v>0.0018932399690704239</v>
      </c>
      <c r="D180" s="105" t="s">
        <v>3350</v>
      </c>
      <c r="E180" s="105" t="b">
        <v>0</v>
      </c>
      <c r="F180" s="105" t="b">
        <v>1</v>
      </c>
      <c r="G180" s="105" t="b">
        <v>0</v>
      </c>
    </row>
    <row r="181" spans="1:7" ht="15">
      <c r="A181" s="105" t="s">
        <v>2504</v>
      </c>
      <c r="B181" s="105">
        <v>8</v>
      </c>
      <c r="C181" s="110">
        <v>0.001954615227149733</v>
      </c>
      <c r="D181" s="105" t="s">
        <v>3350</v>
      </c>
      <c r="E181" s="105" t="b">
        <v>0</v>
      </c>
      <c r="F181" s="105" t="b">
        <v>0</v>
      </c>
      <c r="G181" s="105" t="b">
        <v>0</v>
      </c>
    </row>
    <row r="182" spans="1:7" ht="15">
      <c r="A182" s="105" t="s">
        <v>2505</v>
      </c>
      <c r="B182" s="105">
        <v>8</v>
      </c>
      <c r="C182" s="110">
        <v>0.0018932399690704239</v>
      </c>
      <c r="D182" s="105" t="s">
        <v>3350</v>
      </c>
      <c r="E182" s="105" t="b">
        <v>0</v>
      </c>
      <c r="F182" s="105" t="b">
        <v>0</v>
      </c>
      <c r="G182" s="105" t="b">
        <v>0</v>
      </c>
    </row>
    <row r="183" spans="1:7" ht="15">
      <c r="A183" s="105" t="s">
        <v>2506</v>
      </c>
      <c r="B183" s="105">
        <v>8</v>
      </c>
      <c r="C183" s="110">
        <v>0.0018932399690704239</v>
      </c>
      <c r="D183" s="105" t="s">
        <v>3350</v>
      </c>
      <c r="E183" s="105" t="b">
        <v>0</v>
      </c>
      <c r="F183" s="105" t="b">
        <v>0</v>
      </c>
      <c r="G183" s="105" t="b">
        <v>0</v>
      </c>
    </row>
    <row r="184" spans="1:7" ht="15">
      <c r="A184" s="105" t="s">
        <v>2507</v>
      </c>
      <c r="B184" s="105">
        <v>8</v>
      </c>
      <c r="C184" s="110">
        <v>0.0018932399690704239</v>
      </c>
      <c r="D184" s="105" t="s">
        <v>3350</v>
      </c>
      <c r="E184" s="105" t="b">
        <v>0</v>
      </c>
      <c r="F184" s="105" t="b">
        <v>0</v>
      </c>
      <c r="G184" s="105" t="b">
        <v>0</v>
      </c>
    </row>
    <row r="185" spans="1:7" ht="15">
      <c r="A185" s="105" t="s">
        <v>2508</v>
      </c>
      <c r="B185" s="105">
        <v>8</v>
      </c>
      <c r="C185" s="110">
        <v>0.0018932399690704239</v>
      </c>
      <c r="D185" s="105" t="s">
        <v>3350</v>
      </c>
      <c r="E185" s="105" t="b">
        <v>0</v>
      </c>
      <c r="F185" s="105" t="b">
        <v>0</v>
      </c>
      <c r="G185" s="105" t="b">
        <v>0</v>
      </c>
    </row>
    <row r="186" spans="1:7" ht="15">
      <c r="A186" s="105" t="s">
        <v>2509</v>
      </c>
      <c r="B186" s="105">
        <v>8</v>
      </c>
      <c r="C186" s="110">
        <v>0.0018932399690704239</v>
      </c>
      <c r="D186" s="105" t="s">
        <v>3350</v>
      </c>
      <c r="E186" s="105" t="b">
        <v>0</v>
      </c>
      <c r="F186" s="105" t="b">
        <v>0</v>
      </c>
      <c r="G186" s="105" t="b">
        <v>0</v>
      </c>
    </row>
    <row r="187" spans="1:7" ht="15">
      <c r="A187" s="105" t="s">
        <v>2510</v>
      </c>
      <c r="B187" s="105">
        <v>8</v>
      </c>
      <c r="C187" s="110">
        <v>0.002109268525922838</v>
      </c>
      <c r="D187" s="105" t="s">
        <v>3350</v>
      </c>
      <c r="E187" s="105" t="b">
        <v>0</v>
      </c>
      <c r="F187" s="105" t="b">
        <v>0</v>
      </c>
      <c r="G187" s="105" t="b">
        <v>0</v>
      </c>
    </row>
    <row r="188" spans="1:7" ht="15">
      <c r="A188" s="105" t="s">
        <v>2511</v>
      </c>
      <c r="B188" s="105">
        <v>8</v>
      </c>
      <c r="C188" s="110">
        <v>0.0018932399690704239</v>
      </c>
      <c r="D188" s="105" t="s">
        <v>3350</v>
      </c>
      <c r="E188" s="105" t="b">
        <v>0</v>
      </c>
      <c r="F188" s="105" t="b">
        <v>0</v>
      </c>
      <c r="G188" s="105" t="b">
        <v>0</v>
      </c>
    </row>
    <row r="189" spans="1:7" ht="15">
      <c r="A189" s="105" t="s">
        <v>2512</v>
      </c>
      <c r="B189" s="105">
        <v>8</v>
      </c>
      <c r="C189" s="110">
        <v>0.0020254677628085372</v>
      </c>
      <c r="D189" s="105" t="s">
        <v>3350</v>
      </c>
      <c r="E189" s="105" t="b">
        <v>0</v>
      </c>
      <c r="F189" s="105" t="b">
        <v>0</v>
      </c>
      <c r="G189" s="105" t="b">
        <v>0</v>
      </c>
    </row>
    <row r="190" spans="1:7" ht="15">
      <c r="A190" s="105" t="s">
        <v>2513</v>
      </c>
      <c r="B190" s="105">
        <v>8</v>
      </c>
      <c r="C190" s="110">
        <v>0.0018932399690704239</v>
      </c>
      <c r="D190" s="105" t="s">
        <v>3350</v>
      </c>
      <c r="E190" s="105" t="b">
        <v>0</v>
      </c>
      <c r="F190" s="105" t="b">
        <v>0</v>
      </c>
      <c r="G190" s="105" t="b">
        <v>0</v>
      </c>
    </row>
    <row r="191" spans="1:7" ht="15">
      <c r="A191" s="105" t="s">
        <v>2514</v>
      </c>
      <c r="B191" s="105">
        <v>8</v>
      </c>
      <c r="C191" s="110">
        <v>0.0018932399690704239</v>
      </c>
      <c r="D191" s="105" t="s">
        <v>3350</v>
      </c>
      <c r="E191" s="105" t="b">
        <v>0</v>
      </c>
      <c r="F191" s="105" t="b">
        <v>0</v>
      </c>
      <c r="G191" s="105" t="b">
        <v>0</v>
      </c>
    </row>
    <row r="192" spans="1:7" ht="15">
      <c r="A192" s="105" t="s">
        <v>2515</v>
      </c>
      <c r="B192" s="105">
        <v>8</v>
      </c>
      <c r="C192" s="110">
        <v>0.0018932399690704239</v>
      </c>
      <c r="D192" s="105" t="s">
        <v>3350</v>
      </c>
      <c r="E192" s="105" t="b">
        <v>0</v>
      </c>
      <c r="F192" s="105" t="b">
        <v>0</v>
      </c>
      <c r="G192" s="105" t="b">
        <v>0</v>
      </c>
    </row>
    <row r="193" spans="1:7" ht="15">
      <c r="A193" s="105" t="s">
        <v>2516</v>
      </c>
      <c r="B193" s="105">
        <v>8</v>
      </c>
      <c r="C193" s="110">
        <v>0.0018932399690704239</v>
      </c>
      <c r="D193" s="105" t="s">
        <v>3350</v>
      </c>
      <c r="E193" s="105" t="b">
        <v>0</v>
      </c>
      <c r="F193" s="105" t="b">
        <v>0</v>
      </c>
      <c r="G193" s="105" t="b">
        <v>0</v>
      </c>
    </row>
    <row r="194" spans="1:7" ht="15">
      <c r="A194" s="105" t="s">
        <v>2517</v>
      </c>
      <c r="B194" s="105">
        <v>8</v>
      </c>
      <c r="C194" s="110">
        <v>0.0018932399690704239</v>
      </c>
      <c r="D194" s="105" t="s">
        <v>3350</v>
      </c>
      <c r="E194" s="105" t="b">
        <v>0</v>
      </c>
      <c r="F194" s="105" t="b">
        <v>0</v>
      </c>
      <c r="G194" s="105" t="b">
        <v>0</v>
      </c>
    </row>
    <row r="195" spans="1:7" ht="15">
      <c r="A195" s="105" t="s">
        <v>2518</v>
      </c>
      <c r="B195" s="105">
        <v>8</v>
      </c>
      <c r="C195" s="110">
        <v>0.0018932399690704239</v>
      </c>
      <c r="D195" s="105" t="s">
        <v>3350</v>
      </c>
      <c r="E195" s="105" t="b">
        <v>0</v>
      </c>
      <c r="F195" s="105" t="b">
        <v>0</v>
      </c>
      <c r="G195" s="105" t="b">
        <v>0</v>
      </c>
    </row>
    <row r="196" spans="1:7" ht="15">
      <c r="A196" s="105" t="s">
        <v>2519</v>
      </c>
      <c r="B196" s="105">
        <v>8</v>
      </c>
      <c r="C196" s="110">
        <v>0.0018932399690704239</v>
      </c>
      <c r="D196" s="105" t="s">
        <v>3350</v>
      </c>
      <c r="E196" s="105" t="b">
        <v>0</v>
      </c>
      <c r="F196" s="105" t="b">
        <v>0</v>
      </c>
      <c r="G196" s="105" t="b">
        <v>0</v>
      </c>
    </row>
    <row r="197" spans="1:7" ht="15">
      <c r="A197" s="105" t="s">
        <v>2520</v>
      </c>
      <c r="B197" s="105">
        <v>8</v>
      </c>
      <c r="C197" s="110">
        <v>0.0018932399690704239</v>
      </c>
      <c r="D197" s="105" t="s">
        <v>3350</v>
      </c>
      <c r="E197" s="105" t="b">
        <v>0</v>
      </c>
      <c r="F197" s="105" t="b">
        <v>0</v>
      </c>
      <c r="G197" s="105" t="b">
        <v>0</v>
      </c>
    </row>
    <row r="198" spans="1:7" ht="15">
      <c r="A198" s="105" t="s">
        <v>2521</v>
      </c>
      <c r="B198" s="105">
        <v>8</v>
      </c>
      <c r="C198" s="110">
        <v>0.001954615227149733</v>
      </c>
      <c r="D198" s="105" t="s">
        <v>3350</v>
      </c>
      <c r="E198" s="105" t="b">
        <v>0</v>
      </c>
      <c r="F198" s="105" t="b">
        <v>0</v>
      </c>
      <c r="G198" s="105" t="b">
        <v>0</v>
      </c>
    </row>
    <row r="199" spans="1:7" ht="15">
      <c r="A199" s="105" t="s">
        <v>2522</v>
      </c>
      <c r="B199" s="105">
        <v>8</v>
      </c>
      <c r="C199" s="110">
        <v>0.0018932399690704239</v>
      </c>
      <c r="D199" s="105" t="s">
        <v>3350</v>
      </c>
      <c r="E199" s="105" t="b">
        <v>0</v>
      </c>
      <c r="F199" s="105" t="b">
        <v>0</v>
      </c>
      <c r="G199" s="105" t="b">
        <v>0</v>
      </c>
    </row>
    <row r="200" spans="1:7" ht="15">
      <c r="A200" s="105" t="s">
        <v>2523</v>
      </c>
      <c r="B200" s="105">
        <v>8</v>
      </c>
      <c r="C200" s="110">
        <v>0.0018932399690704239</v>
      </c>
      <c r="D200" s="105" t="s">
        <v>3350</v>
      </c>
      <c r="E200" s="105" t="b">
        <v>0</v>
      </c>
      <c r="F200" s="105" t="b">
        <v>0</v>
      </c>
      <c r="G200" s="105" t="b">
        <v>0</v>
      </c>
    </row>
    <row r="201" spans="1:7" ht="15">
      <c r="A201" s="105" t="s">
        <v>2524</v>
      </c>
      <c r="B201" s="105">
        <v>8</v>
      </c>
      <c r="C201" s="110">
        <v>0.001954615227149733</v>
      </c>
      <c r="D201" s="105" t="s">
        <v>3350</v>
      </c>
      <c r="E201" s="105" t="b">
        <v>0</v>
      </c>
      <c r="F201" s="105" t="b">
        <v>0</v>
      </c>
      <c r="G201" s="105" t="b">
        <v>0</v>
      </c>
    </row>
    <row r="202" spans="1:7" ht="15">
      <c r="A202" s="105" t="s">
        <v>2525</v>
      </c>
      <c r="B202" s="105">
        <v>8</v>
      </c>
      <c r="C202" s="110">
        <v>0.002109268525922838</v>
      </c>
      <c r="D202" s="105" t="s">
        <v>3350</v>
      </c>
      <c r="E202" s="105" t="b">
        <v>0</v>
      </c>
      <c r="F202" s="105" t="b">
        <v>0</v>
      </c>
      <c r="G202" s="105" t="b">
        <v>0</v>
      </c>
    </row>
    <row r="203" spans="1:7" ht="15">
      <c r="A203" s="105" t="s">
        <v>2526</v>
      </c>
      <c r="B203" s="105">
        <v>8</v>
      </c>
      <c r="C203" s="110">
        <v>0.002211832370884401</v>
      </c>
      <c r="D203" s="105" t="s">
        <v>3350</v>
      </c>
      <c r="E203" s="105" t="b">
        <v>0</v>
      </c>
      <c r="F203" s="105" t="b">
        <v>0</v>
      </c>
      <c r="G203" s="105" t="b">
        <v>0</v>
      </c>
    </row>
    <row r="204" spans="1:7" ht="15">
      <c r="A204" s="105" t="s">
        <v>2527</v>
      </c>
      <c r="B204" s="105">
        <v>8</v>
      </c>
      <c r="C204" s="110">
        <v>0.0018932399690704239</v>
      </c>
      <c r="D204" s="105" t="s">
        <v>3350</v>
      </c>
      <c r="E204" s="105" t="b">
        <v>0</v>
      </c>
      <c r="F204" s="105" t="b">
        <v>0</v>
      </c>
      <c r="G204" s="105" t="b">
        <v>0</v>
      </c>
    </row>
    <row r="205" spans="1:7" ht="15">
      <c r="A205" s="105" t="s">
        <v>2528</v>
      </c>
      <c r="B205" s="105">
        <v>7</v>
      </c>
      <c r="C205" s="110">
        <v>0.001710288323756016</v>
      </c>
      <c r="D205" s="105" t="s">
        <v>3350</v>
      </c>
      <c r="E205" s="105" t="b">
        <v>0</v>
      </c>
      <c r="F205" s="105" t="b">
        <v>0</v>
      </c>
      <c r="G205" s="105" t="b">
        <v>0</v>
      </c>
    </row>
    <row r="206" spans="1:7" ht="15">
      <c r="A206" s="105" t="s">
        <v>2529</v>
      </c>
      <c r="B206" s="105">
        <v>7</v>
      </c>
      <c r="C206" s="110">
        <v>0.001710288323756016</v>
      </c>
      <c r="D206" s="105" t="s">
        <v>3350</v>
      </c>
      <c r="E206" s="105" t="b">
        <v>0</v>
      </c>
      <c r="F206" s="105" t="b">
        <v>0</v>
      </c>
      <c r="G206" s="105" t="b">
        <v>0</v>
      </c>
    </row>
    <row r="207" spans="1:7" ht="15">
      <c r="A207" s="105" t="s">
        <v>2530</v>
      </c>
      <c r="B207" s="105">
        <v>7</v>
      </c>
      <c r="C207" s="110">
        <v>0.0017722842924574702</v>
      </c>
      <c r="D207" s="105" t="s">
        <v>3350</v>
      </c>
      <c r="E207" s="105" t="b">
        <v>0</v>
      </c>
      <c r="F207" s="105" t="b">
        <v>0</v>
      </c>
      <c r="G207" s="105" t="b">
        <v>0</v>
      </c>
    </row>
    <row r="208" spans="1:7" ht="15">
      <c r="A208" s="105" t="s">
        <v>2531</v>
      </c>
      <c r="B208" s="105">
        <v>7</v>
      </c>
      <c r="C208" s="110">
        <v>0.001710288323756016</v>
      </c>
      <c r="D208" s="105" t="s">
        <v>3350</v>
      </c>
      <c r="E208" s="105" t="b">
        <v>0</v>
      </c>
      <c r="F208" s="105" t="b">
        <v>0</v>
      </c>
      <c r="G208" s="105" t="b">
        <v>0</v>
      </c>
    </row>
    <row r="209" spans="1:7" ht="15">
      <c r="A209" s="105" t="s">
        <v>2532</v>
      </c>
      <c r="B209" s="105">
        <v>7</v>
      </c>
      <c r="C209" s="110">
        <v>0.001710288323756016</v>
      </c>
      <c r="D209" s="105" t="s">
        <v>3350</v>
      </c>
      <c r="E209" s="105" t="b">
        <v>0</v>
      </c>
      <c r="F209" s="105" t="b">
        <v>0</v>
      </c>
      <c r="G209" s="105" t="b">
        <v>0</v>
      </c>
    </row>
    <row r="210" spans="1:7" ht="15">
      <c r="A210" s="105" t="s">
        <v>2533</v>
      </c>
      <c r="B210" s="105">
        <v>7</v>
      </c>
      <c r="C210" s="110">
        <v>0.001710288323756016</v>
      </c>
      <c r="D210" s="105" t="s">
        <v>3350</v>
      </c>
      <c r="E210" s="105" t="b">
        <v>0</v>
      </c>
      <c r="F210" s="105" t="b">
        <v>0</v>
      </c>
      <c r="G210" s="105" t="b">
        <v>0</v>
      </c>
    </row>
    <row r="211" spans="1:7" ht="15">
      <c r="A211" s="105" t="s">
        <v>2534</v>
      </c>
      <c r="B211" s="105">
        <v>7</v>
      </c>
      <c r="C211" s="110">
        <v>0.001710288323756016</v>
      </c>
      <c r="D211" s="105" t="s">
        <v>3350</v>
      </c>
      <c r="E211" s="105" t="b">
        <v>0</v>
      </c>
      <c r="F211" s="105" t="b">
        <v>0</v>
      </c>
      <c r="G211" s="105" t="b">
        <v>0</v>
      </c>
    </row>
    <row r="212" spans="1:7" ht="15">
      <c r="A212" s="105" t="s">
        <v>2535</v>
      </c>
      <c r="B212" s="105">
        <v>7</v>
      </c>
      <c r="C212" s="110">
        <v>0.001710288323756016</v>
      </c>
      <c r="D212" s="105" t="s">
        <v>3350</v>
      </c>
      <c r="E212" s="105" t="b">
        <v>1</v>
      </c>
      <c r="F212" s="105" t="b">
        <v>0</v>
      </c>
      <c r="G212" s="105" t="b">
        <v>0</v>
      </c>
    </row>
    <row r="213" spans="1:7" ht="15">
      <c r="A213" s="105" t="s">
        <v>2536</v>
      </c>
      <c r="B213" s="105">
        <v>7</v>
      </c>
      <c r="C213" s="110">
        <v>0.001710288323756016</v>
      </c>
      <c r="D213" s="105" t="s">
        <v>3350</v>
      </c>
      <c r="E213" s="105" t="b">
        <v>0</v>
      </c>
      <c r="F213" s="105" t="b">
        <v>0</v>
      </c>
      <c r="G213" s="105" t="b">
        <v>0</v>
      </c>
    </row>
    <row r="214" spans="1:7" ht="15">
      <c r="A214" s="105" t="s">
        <v>2537</v>
      </c>
      <c r="B214" s="105">
        <v>7</v>
      </c>
      <c r="C214" s="110">
        <v>0.001710288323756016</v>
      </c>
      <c r="D214" s="105" t="s">
        <v>3350</v>
      </c>
      <c r="E214" s="105" t="b">
        <v>0</v>
      </c>
      <c r="F214" s="105" t="b">
        <v>0</v>
      </c>
      <c r="G214" s="105" t="b">
        <v>0</v>
      </c>
    </row>
    <row r="215" spans="1:7" ht="15">
      <c r="A215" s="105" t="s">
        <v>2538</v>
      </c>
      <c r="B215" s="105">
        <v>7</v>
      </c>
      <c r="C215" s="110">
        <v>0.0017722842924574702</v>
      </c>
      <c r="D215" s="105" t="s">
        <v>3350</v>
      </c>
      <c r="E215" s="105" t="b">
        <v>0</v>
      </c>
      <c r="F215" s="105" t="b">
        <v>0</v>
      </c>
      <c r="G215" s="105" t="b">
        <v>0</v>
      </c>
    </row>
    <row r="216" spans="1:7" ht="15">
      <c r="A216" s="105" t="s">
        <v>2539</v>
      </c>
      <c r="B216" s="105">
        <v>7</v>
      </c>
      <c r="C216" s="110">
        <v>0.001710288323756016</v>
      </c>
      <c r="D216" s="105" t="s">
        <v>3350</v>
      </c>
      <c r="E216" s="105" t="b">
        <v>0</v>
      </c>
      <c r="F216" s="105" t="b">
        <v>0</v>
      </c>
      <c r="G216" s="105" t="b">
        <v>0</v>
      </c>
    </row>
    <row r="217" spans="1:7" ht="15">
      <c r="A217" s="105" t="s">
        <v>2540</v>
      </c>
      <c r="B217" s="105">
        <v>7</v>
      </c>
      <c r="C217" s="110">
        <v>0.0017722842924574702</v>
      </c>
      <c r="D217" s="105" t="s">
        <v>3350</v>
      </c>
      <c r="E217" s="105" t="b">
        <v>0</v>
      </c>
      <c r="F217" s="105" t="b">
        <v>0</v>
      </c>
      <c r="G217" s="105" t="b">
        <v>0</v>
      </c>
    </row>
    <row r="218" spans="1:7" ht="15">
      <c r="A218" s="105" t="s">
        <v>2541</v>
      </c>
      <c r="B218" s="105">
        <v>7</v>
      </c>
      <c r="C218" s="110">
        <v>0.001710288323756016</v>
      </c>
      <c r="D218" s="105" t="s">
        <v>3350</v>
      </c>
      <c r="E218" s="105" t="b">
        <v>0</v>
      </c>
      <c r="F218" s="105" t="b">
        <v>0</v>
      </c>
      <c r="G218" s="105" t="b">
        <v>0</v>
      </c>
    </row>
    <row r="219" spans="1:7" ht="15">
      <c r="A219" s="105" t="s">
        <v>2542</v>
      </c>
      <c r="B219" s="105">
        <v>7</v>
      </c>
      <c r="C219" s="110">
        <v>0.001710288323756016</v>
      </c>
      <c r="D219" s="105" t="s">
        <v>3350</v>
      </c>
      <c r="E219" s="105" t="b">
        <v>0</v>
      </c>
      <c r="F219" s="105" t="b">
        <v>0</v>
      </c>
      <c r="G219" s="105" t="b">
        <v>0</v>
      </c>
    </row>
    <row r="220" spans="1:7" ht="15">
      <c r="A220" s="105" t="s">
        <v>2543</v>
      </c>
      <c r="B220" s="105">
        <v>7</v>
      </c>
      <c r="C220" s="110">
        <v>0.0017722842924574702</v>
      </c>
      <c r="D220" s="105" t="s">
        <v>3350</v>
      </c>
      <c r="E220" s="105" t="b">
        <v>0</v>
      </c>
      <c r="F220" s="105" t="b">
        <v>0</v>
      </c>
      <c r="G220" s="105" t="b">
        <v>0</v>
      </c>
    </row>
    <row r="221" spans="1:7" ht="15">
      <c r="A221" s="105" t="s">
        <v>2544</v>
      </c>
      <c r="B221" s="105">
        <v>7</v>
      </c>
      <c r="C221" s="110">
        <v>0.0017722842924574702</v>
      </c>
      <c r="D221" s="105" t="s">
        <v>3350</v>
      </c>
      <c r="E221" s="105" t="b">
        <v>0</v>
      </c>
      <c r="F221" s="105" t="b">
        <v>0</v>
      </c>
      <c r="G221" s="105" t="b">
        <v>0</v>
      </c>
    </row>
    <row r="222" spans="1:7" ht="15">
      <c r="A222" s="105" t="s">
        <v>2545</v>
      </c>
      <c r="B222" s="105">
        <v>7</v>
      </c>
      <c r="C222" s="110">
        <v>0.001710288323756016</v>
      </c>
      <c r="D222" s="105" t="s">
        <v>3350</v>
      </c>
      <c r="E222" s="105" t="b">
        <v>0</v>
      </c>
      <c r="F222" s="105" t="b">
        <v>0</v>
      </c>
      <c r="G222" s="105" t="b">
        <v>0</v>
      </c>
    </row>
    <row r="223" spans="1:7" ht="15">
      <c r="A223" s="105" t="s">
        <v>2546</v>
      </c>
      <c r="B223" s="105">
        <v>7</v>
      </c>
      <c r="C223" s="110">
        <v>0.001710288323756016</v>
      </c>
      <c r="D223" s="105" t="s">
        <v>3350</v>
      </c>
      <c r="E223" s="105" t="b">
        <v>0</v>
      </c>
      <c r="F223" s="105" t="b">
        <v>0</v>
      </c>
      <c r="G223" s="105" t="b">
        <v>0</v>
      </c>
    </row>
    <row r="224" spans="1:7" ht="15">
      <c r="A224" s="105" t="s">
        <v>2547</v>
      </c>
      <c r="B224" s="105">
        <v>7</v>
      </c>
      <c r="C224" s="110">
        <v>0.001710288323756016</v>
      </c>
      <c r="D224" s="105" t="s">
        <v>3350</v>
      </c>
      <c r="E224" s="105" t="b">
        <v>0</v>
      </c>
      <c r="F224" s="105" t="b">
        <v>0</v>
      </c>
      <c r="G224" s="105" t="b">
        <v>0</v>
      </c>
    </row>
    <row r="225" spans="1:7" ht="15">
      <c r="A225" s="105" t="s">
        <v>2548</v>
      </c>
      <c r="B225" s="105">
        <v>7</v>
      </c>
      <c r="C225" s="110">
        <v>0.001710288323756016</v>
      </c>
      <c r="D225" s="105" t="s">
        <v>3350</v>
      </c>
      <c r="E225" s="105" t="b">
        <v>0</v>
      </c>
      <c r="F225" s="105" t="b">
        <v>0</v>
      </c>
      <c r="G225" s="105" t="b">
        <v>0</v>
      </c>
    </row>
    <row r="226" spans="1:7" ht="15">
      <c r="A226" s="105" t="s">
        <v>2549</v>
      </c>
      <c r="B226" s="105">
        <v>7</v>
      </c>
      <c r="C226" s="110">
        <v>0.001710288323756016</v>
      </c>
      <c r="D226" s="105" t="s">
        <v>3350</v>
      </c>
      <c r="E226" s="105" t="b">
        <v>0</v>
      </c>
      <c r="F226" s="105" t="b">
        <v>0</v>
      </c>
      <c r="G226" s="105" t="b">
        <v>0</v>
      </c>
    </row>
    <row r="227" spans="1:7" ht="15">
      <c r="A227" s="105" t="s">
        <v>2550</v>
      </c>
      <c r="B227" s="105">
        <v>7</v>
      </c>
      <c r="C227" s="110">
        <v>0.001710288323756016</v>
      </c>
      <c r="D227" s="105" t="s">
        <v>3350</v>
      </c>
      <c r="E227" s="105" t="b">
        <v>0</v>
      </c>
      <c r="F227" s="105" t="b">
        <v>0</v>
      </c>
      <c r="G227" s="105" t="b">
        <v>0</v>
      </c>
    </row>
    <row r="228" spans="1:7" ht="15">
      <c r="A228" s="105" t="s">
        <v>2551</v>
      </c>
      <c r="B228" s="105">
        <v>7</v>
      </c>
      <c r="C228" s="110">
        <v>0.001710288323756016</v>
      </c>
      <c r="D228" s="105" t="s">
        <v>3350</v>
      </c>
      <c r="E228" s="105" t="b">
        <v>0</v>
      </c>
      <c r="F228" s="105" t="b">
        <v>0</v>
      </c>
      <c r="G228" s="105" t="b">
        <v>0</v>
      </c>
    </row>
    <row r="229" spans="1:7" ht="15">
      <c r="A229" s="105" t="s">
        <v>2552</v>
      </c>
      <c r="B229" s="105">
        <v>7</v>
      </c>
      <c r="C229" s="110">
        <v>0.001710288323756016</v>
      </c>
      <c r="D229" s="105" t="s">
        <v>3350</v>
      </c>
      <c r="E229" s="105" t="b">
        <v>0</v>
      </c>
      <c r="F229" s="105" t="b">
        <v>0</v>
      </c>
      <c r="G229" s="105" t="b">
        <v>0</v>
      </c>
    </row>
    <row r="230" spans="1:7" ht="15">
      <c r="A230" s="105" t="s">
        <v>2553</v>
      </c>
      <c r="B230" s="105">
        <v>7</v>
      </c>
      <c r="C230" s="110">
        <v>0.001710288323756016</v>
      </c>
      <c r="D230" s="105" t="s">
        <v>3350</v>
      </c>
      <c r="E230" s="105" t="b">
        <v>0</v>
      </c>
      <c r="F230" s="105" t="b">
        <v>0</v>
      </c>
      <c r="G230" s="105" t="b">
        <v>0</v>
      </c>
    </row>
    <row r="231" spans="1:7" ht="15">
      <c r="A231" s="105" t="s">
        <v>2554</v>
      </c>
      <c r="B231" s="105">
        <v>7</v>
      </c>
      <c r="C231" s="110">
        <v>0.001710288323756016</v>
      </c>
      <c r="D231" s="105" t="s">
        <v>3350</v>
      </c>
      <c r="E231" s="105" t="b">
        <v>0</v>
      </c>
      <c r="F231" s="105" t="b">
        <v>0</v>
      </c>
      <c r="G231" s="105" t="b">
        <v>0</v>
      </c>
    </row>
    <row r="232" spans="1:7" ht="15">
      <c r="A232" s="105" t="s">
        <v>2555</v>
      </c>
      <c r="B232" s="105">
        <v>7</v>
      </c>
      <c r="C232" s="110">
        <v>0.0018456099601824832</v>
      </c>
      <c r="D232" s="105" t="s">
        <v>3350</v>
      </c>
      <c r="E232" s="105" t="b">
        <v>0</v>
      </c>
      <c r="F232" s="105" t="b">
        <v>0</v>
      </c>
      <c r="G232" s="105" t="b">
        <v>0</v>
      </c>
    </row>
    <row r="233" spans="1:7" ht="15">
      <c r="A233" s="105" t="s">
        <v>2556</v>
      </c>
      <c r="B233" s="105">
        <v>7</v>
      </c>
      <c r="C233" s="110">
        <v>0.001710288323756016</v>
      </c>
      <c r="D233" s="105" t="s">
        <v>3350</v>
      </c>
      <c r="E233" s="105" t="b">
        <v>0</v>
      </c>
      <c r="F233" s="105" t="b">
        <v>0</v>
      </c>
      <c r="G233" s="105" t="b">
        <v>0</v>
      </c>
    </row>
    <row r="234" spans="1:7" ht="15">
      <c r="A234" s="105" t="s">
        <v>2557</v>
      </c>
      <c r="B234" s="105">
        <v>7</v>
      </c>
      <c r="C234" s="110">
        <v>0.0017722842924574702</v>
      </c>
      <c r="D234" s="105" t="s">
        <v>3350</v>
      </c>
      <c r="E234" s="105" t="b">
        <v>0</v>
      </c>
      <c r="F234" s="105" t="b">
        <v>0</v>
      </c>
      <c r="G234" s="105" t="b">
        <v>0</v>
      </c>
    </row>
    <row r="235" spans="1:7" ht="15">
      <c r="A235" s="105" t="s">
        <v>2558</v>
      </c>
      <c r="B235" s="105">
        <v>7</v>
      </c>
      <c r="C235" s="110">
        <v>0.001710288323756016</v>
      </c>
      <c r="D235" s="105" t="s">
        <v>3350</v>
      </c>
      <c r="E235" s="105" t="b">
        <v>0</v>
      </c>
      <c r="F235" s="105" t="b">
        <v>0</v>
      </c>
      <c r="G235" s="105" t="b">
        <v>0</v>
      </c>
    </row>
    <row r="236" spans="1:7" ht="15">
      <c r="A236" s="105" t="s">
        <v>2559</v>
      </c>
      <c r="B236" s="105">
        <v>7</v>
      </c>
      <c r="C236" s="110">
        <v>0.001710288323756016</v>
      </c>
      <c r="D236" s="105" t="s">
        <v>3350</v>
      </c>
      <c r="E236" s="105" t="b">
        <v>0</v>
      </c>
      <c r="F236" s="105" t="b">
        <v>0</v>
      </c>
      <c r="G236" s="105" t="b">
        <v>0</v>
      </c>
    </row>
    <row r="237" spans="1:7" ht="15">
      <c r="A237" s="105" t="s">
        <v>2560</v>
      </c>
      <c r="B237" s="105">
        <v>6</v>
      </c>
      <c r="C237" s="110">
        <v>0.001519100822106403</v>
      </c>
      <c r="D237" s="105" t="s">
        <v>3350</v>
      </c>
      <c r="E237" s="105" t="b">
        <v>0</v>
      </c>
      <c r="F237" s="105" t="b">
        <v>0</v>
      </c>
      <c r="G237" s="105" t="b">
        <v>0</v>
      </c>
    </row>
    <row r="238" spans="1:7" ht="15">
      <c r="A238" s="105" t="s">
        <v>2561</v>
      </c>
      <c r="B238" s="105">
        <v>6</v>
      </c>
      <c r="C238" s="110">
        <v>0.001519100822106403</v>
      </c>
      <c r="D238" s="105" t="s">
        <v>3350</v>
      </c>
      <c r="E238" s="105" t="b">
        <v>0</v>
      </c>
      <c r="F238" s="105" t="b">
        <v>0</v>
      </c>
      <c r="G238" s="105" t="b">
        <v>0</v>
      </c>
    </row>
    <row r="239" spans="1:7" ht="15">
      <c r="A239" s="105" t="s">
        <v>2562</v>
      </c>
      <c r="B239" s="105">
        <v>6</v>
      </c>
      <c r="C239" s="110">
        <v>0.001519100822106403</v>
      </c>
      <c r="D239" s="105" t="s">
        <v>3350</v>
      </c>
      <c r="E239" s="105" t="b">
        <v>0</v>
      </c>
      <c r="F239" s="105" t="b">
        <v>0</v>
      </c>
      <c r="G239" s="105" t="b">
        <v>0</v>
      </c>
    </row>
    <row r="240" spans="1:7" ht="15">
      <c r="A240" s="105" t="s">
        <v>2563</v>
      </c>
      <c r="B240" s="105">
        <v>6</v>
      </c>
      <c r="C240" s="110">
        <v>0.0015819513944421285</v>
      </c>
      <c r="D240" s="105" t="s">
        <v>3350</v>
      </c>
      <c r="E240" s="105" t="b">
        <v>1</v>
      </c>
      <c r="F240" s="105" t="b">
        <v>0</v>
      </c>
      <c r="G240" s="105" t="b">
        <v>0</v>
      </c>
    </row>
    <row r="241" spans="1:7" ht="15">
      <c r="A241" s="105" t="s">
        <v>2564</v>
      </c>
      <c r="B241" s="105">
        <v>6</v>
      </c>
      <c r="C241" s="110">
        <v>0.001519100822106403</v>
      </c>
      <c r="D241" s="105" t="s">
        <v>3350</v>
      </c>
      <c r="E241" s="105" t="b">
        <v>1</v>
      </c>
      <c r="F241" s="105" t="b">
        <v>0</v>
      </c>
      <c r="G241" s="105" t="b">
        <v>0</v>
      </c>
    </row>
    <row r="242" spans="1:7" ht="15">
      <c r="A242" s="105" t="s">
        <v>2565</v>
      </c>
      <c r="B242" s="105">
        <v>6</v>
      </c>
      <c r="C242" s="110">
        <v>0.001519100822106403</v>
      </c>
      <c r="D242" s="105" t="s">
        <v>3350</v>
      </c>
      <c r="E242" s="105" t="b">
        <v>0</v>
      </c>
      <c r="F242" s="105" t="b">
        <v>0</v>
      </c>
      <c r="G242" s="105" t="b">
        <v>0</v>
      </c>
    </row>
    <row r="243" spans="1:7" ht="15">
      <c r="A243" s="105" t="s">
        <v>2566</v>
      </c>
      <c r="B243" s="105">
        <v>6</v>
      </c>
      <c r="C243" s="110">
        <v>0.001519100822106403</v>
      </c>
      <c r="D243" s="105" t="s">
        <v>3350</v>
      </c>
      <c r="E243" s="105" t="b">
        <v>0</v>
      </c>
      <c r="F243" s="105" t="b">
        <v>0</v>
      </c>
      <c r="G243" s="105" t="b">
        <v>0</v>
      </c>
    </row>
    <row r="244" spans="1:7" ht="15">
      <c r="A244" s="105" t="s">
        <v>2567</v>
      </c>
      <c r="B244" s="105">
        <v>6</v>
      </c>
      <c r="C244" s="110">
        <v>0.001519100822106403</v>
      </c>
      <c r="D244" s="105" t="s">
        <v>3350</v>
      </c>
      <c r="E244" s="105" t="b">
        <v>0</v>
      </c>
      <c r="F244" s="105" t="b">
        <v>0</v>
      </c>
      <c r="G244" s="105" t="b">
        <v>0</v>
      </c>
    </row>
    <row r="245" spans="1:7" ht="15">
      <c r="A245" s="105" t="s">
        <v>2568</v>
      </c>
      <c r="B245" s="105">
        <v>6</v>
      </c>
      <c r="C245" s="110">
        <v>0.001519100822106403</v>
      </c>
      <c r="D245" s="105" t="s">
        <v>3350</v>
      </c>
      <c r="E245" s="105" t="b">
        <v>0</v>
      </c>
      <c r="F245" s="105" t="b">
        <v>0</v>
      </c>
      <c r="G245" s="105" t="b">
        <v>0</v>
      </c>
    </row>
    <row r="246" spans="1:7" ht="15">
      <c r="A246" s="105" t="s">
        <v>2569</v>
      </c>
      <c r="B246" s="105">
        <v>6</v>
      </c>
      <c r="C246" s="110">
        <v>0.0015819513944421285</v>
      </c>
      <c r="D246" s="105" t="s">
        <v>3350</v>
      </c>
      <c r="E246" s="105" t="b">
        <v>1</v>
      </c>
      <c r="F246" s="105" t="b">
        <v>0</v>
      </c>
      <c r="G246" s="105" t="b">
        <v>0</v>
      </c>
    </row>
    <row r="247" spans="1:7" ht="15">
      <c r="A247" s="105" t="s">
        <v>2570</v>
      </c>
      <c r="B247" s="105">
        <v>6</v>
      </c>
      <c r="C247" s="110">
        <v>0.0015819513944421285</v>
      </c>
      <c r="D247" s="105" t="s">
        <v>3350</v>
      </c>
      <c r="E247" s="105" t="b">
        <v>1</v>
      </c>
      <c r="F247" s="105" t="b">
        <v>0</v>
      </c>
      <c r="G247" s="105" t="b">
        <v>0</v>
      </c>
    </row>
    <row r="248" spans="1:7" ht="15">
      <c r="A248" s="105" t="s">
        <v>2571</v>
      </c>
      <c r="B248" s="105">
        <v>6</v>
      </c>
      <c r="C248" s="110">
        <v>0.001519100822106403</v>
      </c>
      <c r="D248" s="105" t="s">
        <v>3350</v>
      </c>
      <c r="E248" s="105" t="b">
        <v>0</v>
      </c>
      <c r="F248" s="105" t="b">
        <v>0</v>
      </c>
      <c r="G248" s="105" t="b">
        <v>0</v>
      </c>
    </row>
    <row r="249" spans="1:7" ht="15">
      <c r="A249" s="105" t="s">
        <v>2572</v>
      </c>
      <c r="B249" s="105">
        <v>6</v>
      </c>
      <c r="C249" s="110">
        <v>0.001519100822106403</v>
      </c>
      <c r="D249" s="105" t="s">
        <v>3350</v>
      </c>
      <c r="E249" s="105" t="b">
        <v>0</v>
      </c>
      <c r="F249" s="105" t="b">
        <v>0</v>
      </c>
      <c r="G249" s="105" t="b">
        <v>0</v>
      </c>
    </row>
    <row r="250" spans="1:7" ht="15">
      <c r="A250" s="105" t="s">
        <v>2573</v>
      </c>
      <c r="B250" s="105">
        <v>6</v>
      </c>
      <c r="C250" s="110">
        <v>0.001519100822106403</v>
      </c>
      <c r="D250" s="105" t="s">
        <v>3350</v>
      </c>
      <c r="E250" s="105" t="b">
        <v>0</v>
      </c>
      <c r="F250" s="105" t="b">
        <v>0</v>
      </c>
      <c r="G250" s="105" t="b">
        <v>0</v>
      </c>
    </row>
    <row r="251" spans="1:7" ht="15">
      <c r="A251" s="105" t="s">
        <v>2574</v>
      </c>
      <c r="B251" s="105">
        <v>6</v>
      </c>
      <c r="C251" s="110">
        <v>0.001519100822106403</v>
      </c>
      <c r="D251" s="105" t="s">
        <v>3350</v>
      </c>
      <c r="E251" s="105" t="b">
        <v>0</v>
      </c>
      <c r="F251" s="105" t="b">
        <v>0</v>
      </c>
      <c r="G251" s="105" t="b">
        <v>0</v>
      </c>
    </row>
    <row r="252" spans="1:7" ht="15">
      <c r="A252" s="105" t="s">
        <v>2575</v>
      </c>
      <c r="B252" s="105">
        <v>6</v>
      </c>
      <c r="C252" s="110">
        <v>0.001519100822106403</v>
      </c>
      <c r="D252" s="105" t="s">
        <v>3350</v>
      </c>
      <c r="E252" s="105" t="b">
        <v>0</v>
      </c>
      <c r="F252" s="105" t="b">
        <v>0</v>
      </c>
      <c r="G252" s="105" t="b">
        <v>0</v>
      </c>
    </row>
    <row r="253" spans="1:7" ht="15">
      <c r="A253" s="105" t="s">
        <v>2576</v>
      </c>
      <c r="B253" s="105">
        <v>6</v>
      </c>
      <c r="C253" s="110">
        <v>0.001519100822106403</v>
      </c>
      <c r="D253" s="105" t="s">
        <v>3350</v>
      </c>
      <c r="E253" s="105" t="b">
        <v>0</v>
      </c>
      <c r="F253" s="105" t="b">
        <v>0</v>
      </c>
      <c r="G253" s="105" t="b">
        <v>0</v>
      </c>
    </row>
    <row r="254" spans="1:7" ht="15">
      <c r="A254" s="105" t="s">
        <v>2577</v>
      </c>
      <c r="B254" s="105">
        <v>6</v>
      </c>
      <c r="C254" s="110">
        <v>0.0015819513944421285</v>
      </c>
      <c r="D254" s="105" t="s">
        <v>3350</v>
      </c>
      <c r="E254" s="105" t="b">
        <v>0</v>
      </c>
      <c r="F254" s="105" t="b">
        <v>0</v>
      </c>
      <c r="G254" s="105" t="b">
        <v>0</v>
      </c>
    </row>
    <row r="255" spans="1:7" ht="15">
      <c r="A255" s="105" t="s">
        <v>2578</v>
      </c>
      <c r="B255" s="105">
        <v>6</v>
      </c>
      <c r="C255" s="110">
        <v>0.001519100822106403</v>
      </c>
      <c r="D255" s="105" t="s">
        <v>3350</v>
      </c>
      <c r="E255" s="105" t="b">
        <v>0</v>
      </c>
      <c r="F255" s="105" t="b">
        <v>0</v>
      </c>
      <c r="G255" s="105" t="b">
        <v>0</v>
      </c>
    </row>
    <row r="256" spans="1:7" ht="15">
      <c r="A256" s="105" t="s">
        <v>2579</v>
      </c>
      <c r="B256" s="105">
        <v>6</v>
      </c>
      <c r="C256" s="110">
        <v>0.001519100822106403</v>
      </c>
      <c r="D256" s="105" t="s">
        <v>3350</v>
      </c>
      <c r="E256" s="105" t="b">
        <v>0</v>
      </c>
      <c r="F256" s="105" t="b">
        <v>0</v>
      </c>
      <c r="G256" s="105" t="b">
        <v>0</v>
      </c>
    </row>
    <row r="257" spans="1:7" ht="15">
      <c r="A257" s="105" t="s">
        <v>2580</v>
      </c>
      <c r="B257" s="105">
        <v>6</v>
      </c>
      <c r="C257" s="110">
        <v>0.001519100822106403</v>
      </c>
      <c r="D257" s="105" t="s">
        <v>3350</v>
      </c>
      <c r="E257" s="105" t="b">
        <v>0</v>
      </c>
      <c r="F257" s="105" t="b">
        <v>0</v>
      </c>
      <c r="G257" s="105" t="b">
        <v>0</v>
      </c>
    </row>
    <row r="258" spans="1:7" ht="15">
      <c r="A258" s="105" t="s">
        <v>2581</v>
      </c>
      <c r="B258" s="105">
        <v>6</v>
      </c>
      <c r="C258" s="110">
        <v>0.001519100822106403</v>
      </c>
      <c r="D258" s="105" t="s">
        <v>3350</v>
      </c>
      <c r="E258" s="105" t="b">
        <v>0</v>
      </c>
      <c r="F258" s="105" t="b">
        <v>0</v>
      </c>
      <c r="G258" s="105" t="b">
        <v>0</v>
      </c>
    </row>
    <row r="259" spans="1:7" ht="15">
      <c r="A259" s="105" t="s">
        <v>2582</v>
      </c>
      <c r="B259" s="105">
        <v>6</v>
      </c>
      <c r="C259" s="110">
        <v>0.001519100822106403</v>
      </c>
      <c r="D259" s="105" t="s">
        <v>3350</v>
      </c>
      <c r="E259" s="105" t="b">
        <v>0</v>
      </c>
      <c r="F259" s="105" t="b">
        <v>0</v>
      </c>
      <c r="G259" s="105" t="b">
        <v>0</v>
      </c>
    </row>
    <row r="260" spans="1:7" ht="15">
      <c r="A260" s="105" t="s">
        <v>2583</v>
      </c>
      <c r="B260" s="105">
        <v>6</v>
      </c>
      <c r="C260" s="110">
        <v>0.001519100822106403</v>
      </c>
      <c r="D260" s="105" t="s">
        <v>3350</v>
      </c>
      <c r="E260" s="105" t="b">
        <v>0</v>
      </c>
      <c r="F260" s="105" t="b">
        <v>0</v>
      </c>
      <c r="G260" s="105" t="b">
        <v>0</v>
      </c>
    </row>
    <row r="261" spans="1:7" ht="15">
      <c r="A261" s="105" t="s">
        <v>2584</v>
      </c>
      <c r="B261" s="105">
        <v>6</v>
      </c>
      <c r="C261" s="110">
        <v>0.001519100822106403</v>
      </c>
      <c r="D261" s="105" t="s">
        <v>3350</v>
      </c>
      <c r="E261" s="105" t="b">
        <v>0</v>
      </c>
      <c r="F261" s="105" t="b">
        <v>0</v>
      </c>
      <c r="G261" s="105" t="b">
        <v>0</v>
      </c>
    </row>
    <row r="262" spans="1:7" ht="15">
      <c r="A262" s="105" t="s">
        <v>2585</v>
      </c>
      <c r="B262" s="105">
        <v>6</v>
      </c>
      <c r="C262" s="110">
        <v>0.001519100822106403</v>
      </c>
      <c r="D262" s="105" t="s">
        <v>3350</v>
      </c>
      <c r="E262" s="105" t="b">
        <v>0</v>
      </c>
      <c r="F262" s="105" t="b">
        <v>0</v>
      </c>
      <c r="G262" s="105" t="b">
        <v>0</v>
      </c>
    </row>
    <row r="263" spans="1:7" ht="15">
      <c r="A263" s="105" t="s">
        <v>2586</v>
      </c>
      <c r="B263" s="105">
        <v>6</v>
      </c>
      <c r="C263" s="110">
        <v>0.0015819513944421285</v>
      </c>
      <c r="D263" s="105" t="s">
        <v>3350</v>
      </c>
      <c r="E263" s="105" t="b">
        <v>0</v>
      </c>
      <c r="F263" s="105" t="b">
        <v>0</v>
      </c>
      <c r="G263" s="105" t="b">
        <v>0</v>
      </c>
    </row>
    <row r="264" spans="1:7" ht="15">
      <c r="A264" s="105" t="s">
        <v>2587</v>
      </c>
      <c r="B264" s="105">
        <v>6</v>
      </c>
      <c r="C264" s="110">
        <v>0.001519100822106403</v>
      </c>
      <c r="D264" s="105" t="s">
        <v>3350</v>
      </c>
      <c r="E264" s="105" t="b">
        <v>0</v>
      </c>
      <c r="F264" s="105" t="b">
        <v>0</v>
      </c>
      <c r="G264" s="105" t="b">
        <v>0</v>
      </c>
    </row>
    <row r="265" spans="1:7" ht="15">
      <c r="A265" s="105" t="s">
        <v>2588</v>
      </c>
      <c r="B265" s="105">
        <v>6</v>
      </c>
      <c r="C265" s="110">
        <v>0.001519100822106403</v>
      </c>
      <c r="D265" s="105" t="s">
        <v>3350</v>
      </c>
      <c r="E265" s="105" t="b">
        <v>0</v>
      </c>
      <c r="F265" s="105" t="b">
        <v>0</v>
      </c>
      <c r="G265" s="105" t="b">
        <v>0</v>
      </c>
    </row>
    <row r="266" spans="1:7" ht="15">
      <c r="A266" s="105" t="s">
        <v>2589</v>
      </c>
      <c r="B266" s="105">
        <v>6</v>
      </c>
      <c r="C266" s="110">
        <v>0.0016588742781633006</v>
      </c>
      <c r="D266" s="105" t="s">
        <v>3350</v>
      </c>
      <c r="E266" s="105" t="b">
        <v>0</v>
      </c>
      <c r="F266" s="105" t="b">
        <v>0</v>
      </c>
      <c r="G266" s="105" t="b">
        <v>0</v>
      </c>
    </row>
    <row r="267" spans="1:7" ht="15">
      <c r="A267" s="105" t="s">
        <v>2590</v>
      </c>
      <c r="B267" s="105">
        <v>6</v>
      </c>
      <c r="C267" s="110">
        <v>0.001519100822106403</v>
      </c>
      <c r="D267" s="105" t="s">
        <v>3350</v>
      </c>
      <c r="E267" s="105" t="b">
        <v>0</v>
      </c>
      <c r="F267" s="105" t="b">
        <v>0</v>
      </c>
      <c r="G267" s="105" t="b">
        <v>0</v>
      </c>
    </row>
    <row r="268" spans="1:7" ht="15">
      <c r="A268" s="105" t="s">
        <v>2591</v>
      </c>
      <c r="B268" s="105">
        <v>6</v>
      </c>
      <c r="C268" s="110">
        <v>0.001519100822106403</v>
      </c>
      <c r="D268" s="105" t="s">
        <v>3350</v>
      </c>
      <c r="E268" s="105" t="b">
        <v>0</v>
      </c>
      <c r="F268" s="105" t="b">
        <v>0</v>
      </c>
      <c r="G268" s="105" t="b">
        <v>0</v>
      </c>
    </row>
    <row r="269" spans="1:7" ht="15">
      <c r="A269" s="105" t="s">
        <v>2592</v>
      </c>
      <c r="B269" s="105">
        <v>6</v>
      </c>
      <c r="C269" s="110">
        <v>0.001519100822106403</v>
      </c>
      <c r="D269" s="105" t="s">
        <v>3350</v>
      </c>
      <c r="E269" s="105" t="b">
        <v>0</v>
      </c>
      <c r="F269" s="105" t="b">
        <v>0</v>
      </c>
      <c r="G269" s="105" t="b">
        <v>0</v>
      </c>
    </row>
    <row r="270" spans="1:7" ht="15">
      <c r="A270" s="105" t="s">
        <v>2593</v>
      </c>
      <c r="B270" s="105">
        <v>6</v>
      </c>
      <c r="C270" s="110">
        <v>0.001519100822106403</v>
      </c>
      <c r="D270" s="105" t="s">
        <v>3350</v>
      </c>
      <c r="E270" s="105" t="b">
        <v>1</v>
      </c>
      <c r="F270" s="105" t="b">
        <v>0</v>
      </c>
      <c r="G270" s="105" t="b">
        <v>0</v>
      </c>
    </row>
    <row r="271" spans="1:7" ht="15">
      <c r="A271" s="105" t="s">
        <v>2594</v>
      </c>
      <c r="B271" s="105">
        <v>6</v>
      </c>
      <c r="C271" s="110">
        <v>0.001519100822106403</v>
      </c>
      <c r="D271" s="105" t="s">
        <v>3350</v>
      </c>
      <c r="E271" s="105" t="b">
        <v>0</v>
      </c>
      <c r="F271" s="105" t="b">
        <v>0</v>
      </c>
      <c r="G271" s="105" t="b">
        <v>0</v>
      </c>
    </row>
    <row r="272" spans="1:7" ht="15">
      <c r="A272" s="105" t="s">
        <v>2595</v>
      </c>
      <c r="B272" s="105">
        <v>6</v>
      </c>
      <c r="C272" s="110">
        <v>0.0016588742781633006</v>
      </c>
      <c r="D272" s="105" t="s">
        <v>3350</v>
      </c>
      <c r="E272" s="105" t="b">
        <v>0</v>
      </c>
      <c r="F272" s="105" t="b">
        <v>0</v>
      </c>
      <c r="G272" s="105" t="b">
        <v>0</v>
      </c>
    </row>
    <row r="273" spans="1:7" ht="15">
      <c r="A273" s="105" t="s">
        <v>2596</v>
      </c>
      <c r="B273" s="105">
        <v>6</v>
      </c>
      <c r="C273" s="110">
        <v>0.0016588742781633006</v>
      </c>
      <c r="D273" s="105" t="s">
        <v>3350</v>
      </c>
      <c r="E273" s="105" t="b">
        <v>0</v>
      </c>
      <c r="F273" s="105" t="b">
        <v>0</v>
      </c>
      <c r="G273" s="105" t="b">
        <v>0</v>
      </c>
    </row>
    <row r="274" spans="1:7" ht="15">
      <c r="A274" s="105" t="s">
        <v>2597</v>
      </c>
      <c r="B274" s="105">
        <v>6</v>
      </c>
      <c r="C274" s="110">
        <v>0.0016588742781633006</v>
      </c>
      <c r="D274" s="105" t="s">
        <v>3350</v>
      </c>
      <c r="E274" s="105" t="b">
        <v>0</v>
      </c>
      <c r="F274" s="105" t="b">
        <v>0</v>
      </c>
      <c r="G274" s="105" t="b">
        <v>0</v>
      </c>
    </row>
    <row r="275" spans="1:7" ht="15">
      <c r="A275" s="105" t="s">
        <v>2598</v>
      </c>
      <c r="B275" s="105">
        <v>6</v>
      </c>
      <c r="C275" s="110">
        <v>0.001519100822106403</v>
      </c>
      <c r="D275" s="105" t="s">
        <v>3350</v>
      </c>
      <c r="E275" s="105" t="b">
        <v>0</v>
      </c>
      <c r="F275" s="105" t="b">
        <v>0</v>
      </c>
      <c r="G275" s="105" t="b">
        <v>0</v>
      </c>
    </row>
    <row r="276" spans="1:7" ht="15">
      <c r="A276" s="105" t="s">
        <v>2599</v>
      </c>
      <c r="B276" s="105">
        <v>6</v>
      </c>
      <c r="C276" s="110">
        <v>0.001519100822106403</v>
      </c>
      <c r="D276" s="105" t="s">
        <v>3350</v>
      </c>
      <c r="E276" s="105" t="b">
        <v>1</v>
      </c>
      <c r="F276" s="105" t="b">
        <v>0</v>
      </c>
      <c r="G276" s="105" t="b">
        <v>0</v>
      </c>
    </row>
    <row r="277" spans="1:7" ht="15">
      <c r="A277" s="105" t="s">
        <v>2600</v>
      </c>
      <c r="B277" s="105">
        <v>6</v>
      </c>
      <c r="C277" s="110">
        <v>0.001519100822106403</v>
      </c>
      <c r="D277" s="105" t="s">
        <v>3350</v>
      </c>
      <c r="E277" s="105" t="b">
        <v>0</v>
      </c>
      <c r="F277" s="105" t="b">
        <v>0</v>
      </c>
      <c r="G277" s="105" t="b">
        <v>0</v>
      </c>
    </row>
    <row r="278" spans="1:7" ht="15">
      <c r="A278" s="105" t="s">
        <v>2601</v>
      </c>
      <c r="B278" s="105">
        <v>6</v>
      </c>
      <c r="C278" s="110">
        <v>0.001519100822106403</v>
      </c>
      <c r="D278" s="105" t="s">
        <v>3350</v>
      </c>
      <c r="E278" s="105" t="b">
        <v>0</v>
      </c>
      <c r="F278" s="105" t="b">
        <v>0</v>
      </c>
      <c r="G278" s="105" t="b">
        <v>0</v>
      </c>
    </row>
    <row r="279" spans="1:7" ht="15">
      <c r="A279" s="105" t="s">
        <v>2602</v>
      </c>
      <c r="B279" s="105">
        <v>6</v>
      </c>
      <c r="C279" s="110">
        <v>0.0015819513944421285</v>
      </c>
      <c r="D279" s="105" t="s">
        <v>3350</v>
      </c>
      <c r="E279" s="105" t="b">
        <v>0</v>
      </c>
      <c r="F279" s="105" t="b">
        <v>0</v>
      </c>
      <c r="G279" s="105" t="b">
        <v>0</v>
      </c>
    </row>
    <row r="280" spans="1:7" ht="15">
      <c r="A280" s="105" t="s">
        <v>2603</v>
      </c>
      <c r="B280" s="105">
        <v>6</v>
      </c>
      <c r="C280" s="110">
        <v>0.0016588742781633006</v>
      </c>
      <c r="D280" s="105" t="s">
        <v>3350</v>
      </c>
      <c r="E280" s="105" t="b">
        <v>0</v>
      </c>
      <c r="F280" s="105" t="b">
        <v>0</v>
      </c>
      <c r="G280" s="105" t="b">
        <v>0</v>
      </c>
    </row>
    <row r="281" spans="1:7" ht="15">
      <c r="A281" s="105" t="s">
        <v>2604</v>
      </c>
      <c r="B281" s="105">
        <v>6</v>
      </c>
      <c r="C281" s="110">
        <v>0.001519100822106403</v>
      </c>
      <c r="D281" s="105" t="s">
        <v>3350</v>
      </c>
      <c r="E281" s="105" t="b">
        <v>0</v>
      </c>
      <c r="F281" s="105" t="b">
        <v>0</v>
      </c>
      <c r="G281" s="105" t="b">
        <v>0</v>
      </c>
    </row>
    <row r="282" spans="1:7" ht="15">
      <c r="A282" s="105" t="s">
        <v>2605</v>
      </c>
      <c r="B282" s="105">
        <v>6</v>
      </c>
      <c r="C282" s="110">
        <v>0.001519100822106403</v>
      </c>
      <c r="D282" s="105" t="s">
        <v>3350</v>
      </c>
      <c r="E282" s="105" t="b">
        <v>0</v>
      </c>
      <c r="F282" s="105" t="b">
        <v>0</v>
      </c>
      <c r="G282" s="105" t="b">
        <v>0</v>
      </c>
    </row>
    <row r="283" spans="1:7" ht="15">
      <c r="A283" s="105" t="s">
        <v>2606</v>
      </c>
      <c r="B283" s="105">
        <v>6</v>
      </c>
      <c r="C283" s="110">
        <v>0.0015819513944421285</v>
      </c>
      <c r="D283" s="105" t="s">
        <v>3350</v>
      </c>
      <c r="E283" s="105" t="b">
        <v>0</v>
      </c>
      <c r="F283" s="105" t="b">
        <v>0</v>
      </c>
      <c r="G283" s="105" t="b">
        <v>0</v>
      </c>
    </row>
    <row r="284" spans="1:7" ht="15">
      <c r="A284" s="105" t="s">
        <v>2607</v>
      </c>
      <c r="B284" s="105">
        <v>6</v>
      </c>
      <c r="C284" s="110">
        <v>0.001519100822106403</v>
      </c>
      <c r="D284" s="105" t="s">
        <v>3350</v>
      </c>
      <c r="E284" s="105" t="b">
        <v>0</v>
      </c>
      <c r="F284" s="105" t="b">
        <v>0</v>
      </c>
      <c r="G284" s="105" t="b">
        <v>0</v>
      </c>
    </row>
    <row r="285" spans="1:7" ht="15">
      <c r="A285" s="105" t="s">
        <v>2608</v>
      </c>
      <c r="B285" s="105">
        <v>5</v>
      </c>
      <c r="C285" s="110">
        <v>0.0013182928287017736</v>
      </c>
      <c r="D285" s="105" t="s">
        <v>3350</v>
      </c>
      <c r="E285" s="105" t="b">
        <v>0</v>
      </c>
      <c r="F285" s="105" t="b">
        <v>0</v>
      </c>
      <c r="G285" s="105" t="b">
        <v>0</v>
      </c>
    </row>
    <row r="286" spans="1:7" ht="15">
      <c r="A286" s="105" t="s">
        <v>2609</v>
      </c>
      <c r="B286" s="105">
        <v>5</v>
      </c>
      <c r="C286" s="110">
        <v>0.0013182928287017736</v>
      </c>
      <c r="D286" s="105" t="s">
        <v>3350</v>
      </c>
      <c r="E286" s="105" t="b">
        <v>0</v>
      </c>
      <c r="F286" s="105" t="b">
        <v>0</v>
      </c>
      <c r="G286" s="105" t="b">
        <v>0</v>
      </c>
    </row>
    <row r="287" spans="1:7" ht="15">
      <c r="A287" s="105" t="s">
        <v>2610</v>
      </c>
      <c r="B287" s="105">
        <v>5</v>
      </c>
      <c r="C287" s="110">
        <v>0.0013182928287017736</v>
      </c>
      <c r="D287" s="105" t="s">
        <v>3350</v>
      </c>
      <c r="E287" s="105" t="b">
        <v>0</v>
      </c>
      <c r="F287" s="105" t="b">
        <v>0</v>
      </c>
      <c r="G287" s="105" t="b">
        <v>0</v>
      </c>
    </row>
    <row r="288" spans="1:7" ht="15">
      <c r="A288" s="105" t="s">
        <v>2611</v>
      </c>
      <c r="B288" s="105">
        <v>5</v>
      </c>
      <c r="C288" s="110">
        <v>0.0013182928287017736</v>
      </c>
      <c r="D288" s="105" t="s">
        <v>3350</v>
      </c>
      <c r="E288" s="105" t="b">
        <v>0</v>
      </c>
      <c r="F288" s="105" t="b">
        <v>0</v>
      </c>
      <c r="G288" s="105" t="b">
        <v>0</v>
      </c>
    </row>
    <row r="289" spans="1:7" ht="15">
      <c r="A289" s="105" t="s">
        <v>2612</v>
      </c>
      <c r="B289" s="105">
        <v>5</v>
      </c>
      <c r="C289" s="110">
        <v>0.0013823952318027504</v>
      </c>
      <c r="D289" s="105" t="s">
        <v>3350</v>
      </c>
      <c r="E289" s="105" t="b">
        <v>0</v>
      </c>
      <c r="F289" s="105" t="b">
        <v>0</v>
      </c>
      <c r="G289" s="105" t="b">
        <v>0</v>
      </c>
    </row>
    <row r="290" spans="1:7" ht="15">
      <c r="A290" s="105" t="s">
        <v>2613</v>
      </c>
      <c r="B290" s="105">
        <v>5</v>
      </c>
      <c r="C290" s="110">
        <v>0.0013823952318027504</v>
      </c>
      <c r="D290" s="105" t="s">
        <v>3350</v>
      </c>
      <c r="E290" s="105" t="b">
        <v>0</v>
      </c>
      <c r="F290" s="105" t="b">
        <v>0</v>
      </c>
      <c r="G290" s="105" t="b">
        <v>0</v>
      </c>
    </row>
    <row r="291" spans="1:7" ht="15">
      <c r="A291" s="105" t="s">
        <v>2614</v>
      </c>
      <c r="B291" s="105">
        <v>5</v>
      </c>
      <c r="C291" s="110">
        <v>0.0013182928287017736</v>
      </c>
      <c r="D291" s="105" t="s">
        <v>3350</v>
      </c>
      <c r="E291" s="105" t="b">
        <v>0</v>
      </c>
      <c r="F291" s="105" t="b">
        <v>0</v>
      </c>
      <c r="G291" s="105" t="b">
        <v>0</v>
      </c>
    </row>
    <row r="292" spans="1:7" ht="15">
      <c r="A292" s="105" t="s">
        <v>2615</v>
      </c>
      <c r="B292" s="105">
        <v>5</v>
      </c>
      <c r="C292" s="110">
        <v>0.0013182928287017736</v>
      </c>
      <c r="D292" s="105" t="s">
        <v>3350</v>
      </c>
      <c r="E292" s="105" t="b">
        <v>0</v>
      </c>
      <c r="F292" s="105" t="b">
        <v>0</v>
      </c>
      <c r="G292" s="105" t="b">
        <v>0</v>
      </c>
    </row>
    <row r="293" spans="1:7" ht="15">
      <c r="A293" s="105" t="s">
        <v>2616</v>
      </c>
      <c r="B293" s="105">
        <v>5</v>
      </c>
      <c r="C293" s="110">
        <v>0.0013182928287017736</v>
      </c>
      <c r="D293" s="105" t="s">
        <v>3350</v>
      </c>
      <c r="E293" s="105" t="b">
        <v>0</v>
      </c>
      <c r="F293" s="105" t="b">
        <v>0</v>
      </c>
      <c r="G293" s="105" t="b">
        <v>0</v>
      </c>
    </row>
    <row r="294" spans="1:7" ht="15">
      <c r="A294" s="105" t="s">
        <v>2617</v>
      </c>
      <c r="B294" s="105">
        <v>5</v>
      </c>
      <c r="C294" s="110">
        <v>0.0013823952318027504</v>
      </c>
      <c r="D294" s="105" t="s">
        <v>3350</v>
      </c>
      <c r="E294" s="105" t="b">
        <v>0</v>
      </c>
      <c r="F294" s="105" t="b">
        <v>0</v>
      </c>
      <c r="G294" s="105" t="b">
        <v>0</v>
      </c>
    </row>
    <row r="295" spans="1:7" ht="15">
      <c r="A295" s="105" t="s">
        <v>2618</v>
      </c>
      <c r="B295" s="105">
        <v>5</v>
      </c>
      <c r="C295" s="110">
        <v>0.0013182928287017736</v>
      </c>
      <c r="D295" s="105" t="s">
        <v>3350</v>
      </c>
      <c r="E295" s="105" t="b">
        <v>0</v>
      </c>
      <c r="F295" s="105" t="b">
        <v>0</v>
      </c>
      <c r="G295" s="105" t="b">
        <v>0</v>
      </c>
    </row>
    <row r="296" spans="1:7" ht="15">
      <c r="A296" s="105" t="s">
        <v>2619</v>
      </c>
      <c r="B296" s="105">
        <v>5</v>
      </c>
      <c r="C296" s="110">
        <v>0.0013823952318027504</v>
      </c>
      <c r="D296" s="105" t="s">
        <v>3350</v>
      </c>
      <c r="E296" s="105" t="b">
        <v>0</v>
      </c>
      <c r="F296" s="105" t="b">
        <v>0</v>
      </c>
      <c r="G296" s="105" t="b">
        <v>0</v>
      </c>
    </row>
    <row r="297" spans="1:7" ht="15">
      <c r="A297" s="105" t="s">
        <v>2620</v>
      </c>
      <c r="B297" s="105">
        <v>5</v>
      </c>
      <c r="C297" s="110">
        <v>0.0013182928287017736</v>
      </c>
      <c r="D297" s="105" t="s">
        <v>3350</v>
      </c>
      <c r="E297" s="105" t="b">
        <v>0</v>
      </c>
      <c r="F297" s="105" t="b">
        <v>0</v>
      </c>
      <c r="G297" s="105" t="b">
        <v>0</v>
      </c>
    </row>
    <row r="298" spans="1:7" ht="15">
      <c r="A298" s="105" t="s">
        <v>2621</v>
      </c>
      <c r="B298" s="105">
        <v>5</v>
      </c>
      <c r="C298" s="110">
        <v>0.0013182928287017736</v>
      </c>
      <c r="D298" s="105" t="s">
        <v>3350</v>
      </c>
      <c r="E298" s="105" t="b">
        <v>0</v>
      </c>
      <c r="F298" s="105" t="b">
        <v>0</v>
      </c>
      <c r="G298" s="105" t="b">
        <v>0</v>
      </c>
    </row>
    <row r="299" spans="1:7" ht="15">
      <c r="A299" s="105" t="s">
        <v>2622</v>
      </c>
      <c r="B299" s="105">
        <v>5</v>
      </c>
      <c r="C299" s="110">
        <v>0.0013182928287017736</v>
      </c>
      <c r="D299" s="105" t="s">
        <v>3350</v>
      </c>
      <c r="E299" s="105" t="b">
        <v>0</v>
      </c>
      <c r="F299" s="105" t="b">
        <v>0</v>
      </c>
      <c r="G299" s="105" t="b">
        <v>0</v>
      </c>
    </row>
    <row r="300" spans="1:7" ht="15">
      <c r="A300" s="105" t="s">
        <v>2623</v>
      </c>
      <c r="B300" s="105">
        <v>5</v>
      </c>
      <c r="C300" s="110">
        <v>0.0013182928287017736</v>
      </c>
      <c r="D300" s="105" t="s">
        <v>3350</v>
      </c>
      <c r="E300" s="105" t="b">
        <v>0</v>
      </c>
      <c r="F300" s="105" t="b">
        <v>0</v>
      </c>
      <c r="G300" s="105" t="b">
        <v>0</v>
      </c>
    </row>
    <row r="301" spans="1:7" ht="15">
      <c r="A301" s="105" t="s">
        <v>2624</v>
      </c>
      <c r="B301" s="105">
        <v>5</v>
      </c>
      <c r="C301" s="110">
        <v>0.0013823952318027504</v>
      </c>
      <c r="D301" s="105" t="s">
        <v>3350</v>
      </c>
      <c r="E301" s="105" t="b">
        <v>0</v>
      </c>
      <c r="F301" s="105" t="b">
        <v>0</v>
      </c>
      <c r="G301" s="105" t="b">
        <v>0</v>
      </c>
    </row>
    <row r="302" spans="1:7" ht="15">
      <c r="A302" s="105" t="s">
        <v>2625</v>
      </c>
      <c r="B302" s="105">
        <v>5</v>
      </c>
      <c r="C302" s="110">
        <v>0.0013182928287017736</v>
      </c>
      <c r="D302" s="105" t="s">
        <v>3350</v>
      </c>
      <c r="E302" s="105" t="b">
        <v>0</v>
      </c>
      <c r="F302" s="105" t="b">
        <v>0</v>
      </c>
      <c r="G302" s="105" t="b">
        <v>0</v>
      </c>
    </row>
    <row r="303" spans="1:7" ht="15">
      <c r="A303" s="105" t="s">
        <v>2626</v>
      </c>
      <c r="B303" s="105">
        <v>5</v>
      </c>
      <c r="C303" s="110">
        <v>0.0013182928287017736</v>
      </c>
      <c r="D303" s="105" t="s">
        <v>3350</v>
      </c>
      <c r="E303" s="105" t="b">
        <v>0</v>
      </c>
      <c r="F303" s="105" t="b">
        <v>0</v>
      </c>
      <c r="G303" s="105" t="b">
        <v>0</v>
      </c>
    </row>
    <row r="304" spans="1:7" ht="15">
      <c r="A304" s="105" t="s">
        <v>2627</v>
      </c>
      <c r="B304" s="105">
        <v>5</v>
      </c>
      <c r="C304" s="110">
        <v>0.0013182928287017736</v>
      </c>
      <c r="D304" s="105" t="s">
        <v>3350</v>
      </c>
      <c r="E304" s="105" t="b">
        <v>0</v>
      </c>
      <c r="F304" s="105" t="b">
        <v>0</v>
      </c>
      <c r="G304" s="105" t="b">
        <v>0</v>
      </c>
    </row>
    <row r="305" spans="1:7" ht="15">
      <c r="A305" s="105" t="s">
        <v>2628</v>
      </c>
      <c r="B305" s="105">
        <v>5</v>
      </c>
      <c r="C305" s="110">
        <v>0.0013182928287017736</v>
      </c>
      <c r="D305" s="105" t="s">
        <v>3350</v>
      </c>
      <c r="E305" s="105" t="b">
        <v>0</v>
      </c>
      <c r="F305" s="105" t="b">
        <v>0</v>
      </c>
      <c r="G305" s="105" t="b">
        <v>0</v>
      </c>
    </row>
    <row r="306" spans="1:7" ht="15">
      <c r="A306" s="105" t="s">
        <v>2629</v>
      </c>
      <c r="B306" s="105">
        <v>5</v>
      </c>
      <c r="C306" s="110">
        <v>0.0013182928287017736</v>
      </c>
      <c r="D306" s="105" t="s">
        <v>3350</v>
      </c>
      <c r="E306" s="105" t="b">
        <v>0</v>
      </c>
      <c r="F306" s="105" t="b">
        <v>1</v>
      </c>
      <c r="G306" s="105" t="b">
        <v>0</v>
      </c>
    </row>
    <row r="307" spans="1:7" ht="15">
      <c r="A307" s="105" t="s">
        <v>2630</v>
      </c>
      <c r="B307" s="105">
        <v>5</v>
      </c>
      <c r="C307" s="110">
        <v>0.0013182928287017736</v>
      </c>
      <c r="D307" s="105" t="s">
        <v>3350</v>
      </c>
      <c r="E307" s="105" t="b">
        <v>0</v>
      </c>
      <c r="F307" s="105" t="b">
        <v>0</v>
      </c>
      <c r="G307" s="105" t="b">
        <v>0</v>
      </c>
    </row>
    <row r="308" spans="1:7" ht="15">
      <c r="A308" s="105" t="s">
        <v>2631</v>
      </c>
      <c r="B308" s="105">
        <v>5</v>
      </c>
      <c r="C308" s="110">
        <v>0.0013823952318027504</v>
      </c>
      <c r="D308" s="105" t="s">
        <v>3350</v>
      </c>
      <c r="E308" s="105" t="b">
        <v>0</v>
      </c>
      <c r="F308" s="105" t="b">
        <v>0</v>
      </c>
      <c r="G308" s="105" t="b">
        <v>0</v>
      </c>
    </row>
    <row r="309" spans="1:7" ht="15">
      <c r="A309" s="105" t="s">
        <v>2632</v>
      </c>
      <c r="B309" s="105">
        <v>5</v>
      </c>
      <c r="C309" s="110">
        <v>0.0013182928287017736</v>
      </c>
      <c r="D309" s="105" t="s">
        <v>3350</v>
      </c>
      <c r="E309" s="105" t="b">
        <v>0</v>
      </c>
      <c r="F309" s="105" t="b">
        <v>0</v>
      </c>
      <c r="G309" s="105" t="b">
        <v>0</v>
      </c>
    </row>
    <row r="310" spans="1:7" ht="15">
      <c r="A310" s="105" t="s">
        <v>2633</v>
      </c>
      <c r="B310" s="105">
        <v>5</v>
      </c>
      <c r="C310" s="110">
        <v>0.0013182928287017736</v>
      </c>
      <c r="D310" s="105" t="s">
        <v>3350</v>
      </c>
      <c r="E310" s="105" t="b">
        <v>0</v>
      </c>
      <c r="F310" s="105" t="b">
        <v>0</v>
      </c>
      <c r="G310" s="105" t="b">
        <v>0</v>
      </c>
    </row>
    <row r="311" spans="1:7" ht="15">
      <c r="A311" s="105" t="s">
        <v>2634</v>
      </c>
      <c r="B311" s="105">
        <v>5</v>
      </c>
      <c r="C311" s="110">
        <v>0.0013823952318027504</v>
      </c>
      <c r="D311" s="105" t="s">
        <v>3350</v>
      </c>
      <c r="E311" s="105" t="b">
        <v>1</v>
      </c>
      <c r="F311" s="105" t="b">
        <v>0</v>
      </c>
      <c r="G311" s="105" t="b">
        <v>0</v>
      </c>
    </row>
    <row r="312" spans="1:7" ht="15">
      <c r="A312" s="105" t="s">
        <v>2635</v>
      </c>
      <c r="B312" s="105">
        <v>5</v>
      </c>
      <c r="C312" s="110">
        <v>0.0013182928287017736</v>
      </c>
      <c r="D312" s="105" t="s">
        <v>3350</v>
      </c>
      <c r="E312" s="105" t="b">
        <v>0</v>
      </c>
      <c r="F312" s="105" t="b">
        <v>0</v>
      </c>
      <c r="G312" s="105" t="b">
        <v>0</v>
      </c>
    </row>
    <row r="313" spans="1:7" ht="15">
      <c r="A313" s="105" t="s">
        <v>2636</v>
      </c>
      <c r="B313" s="105">
        <v>5</v>
      </c>
      <c r="C313" s="110">
        <v>0.0013182928287017736</v>
      </c>
      <c r="D313" s="105" t="s">
        <v>3350</v>
      </c>
      <c r="E313" s="105" t="b">
        <v>0</v>
      </c>
      <c r="F313" s="105" t="b">
        <v>0</v>
      </c>
      <c r="G313" s="105" t="b">
        <v>0</v>
      </c>
    </row>
    <row r="314" spans="1:7" ht="15">
      <c r="A314" s="105" t="s">
        <v>2637</v>
      </c>
      <c r="B314" s="105">
        <v>5</v>
      </c>
      <c r="C314" s="110">
        <v>0.0013182928287017736</v>
      </c>
      <c r="D314" s="105" t="s">
        <v>3350</v>
      </c>
      <c r="E314" s="105" t="b">
        <v>0</v>
      </c>
      <c r="F314" s="105" t="b">
        <v>0</v>
      </c>
      <c r="G314" s="105" t="b">
        <v>0</v>
      </c>
    </row>
    <row r="315" spans="1:7" ht="15">
      <c r="A315" s="105" t="s">
        <v>2638</v>
      </c>
      <c r="B315" s="105">
        <v>5</v>
      </c>
      <c r="C315" s="110">
        <v>0.0013182928287017736</v>
      </c>
      <c r="D315" s="105" t="s">
        <v>3350</v>
      </c>
      <c r="E315" s="105" t="b">
        <v>0</v>
      </c>
      <c r="F315" s="105" t="b">
        <v>0</v>
      </c>
      <c r="G315" s="105" t="b">
        <v>0</v>
      </c>
    </row>
    <row r="316" spans="1:7" ht="15">
      <c r="A316" s="105" t="s">
        <v>2639</v>
      </c>
      <c r="B316" s="105">
        <v>5</v>
      </c>
      <c r="C316" s="110">
        <v>0.0013182928287017736</v>
      </c>
      <c r="D316" s="105" t="s">
        <v>3350</v>
      </c>
      <c r="E316" s="105" t="b">
        <v>0</v>
      </c>
      <c r="F316" s="105" t="b">
        <v>0</v>
      </c>
      <c r="G316" s="105" t="b">
        <v>0</v>
      </c>
    </row>
    <row r="317" spans="1:7" ht="15">
      <c r="A317" s="105" t="s">
        <v>2640</v>
      </c>
      <c r="B317" s="105">
        <v>5</v>
      </c>
      <c r="C317" s="110">
        <v>0.0013823952318027504</v>
      </c>
      <c r="D317" s="105" t="s">
        <v>3350</v>
      </c>
      <c r="E317" s="105" t="b">
        <v>0</v>
      </c>
      <c r="F317" s="105" t="b">
        <v>0</v>
      </c>
      <c r="G317" s="105" t="b">
        <v>0</v>
      </c>
    </row>
    <row r="318" spans="1:7" ht="15">
      <c r="A318" s="105" t="s">
        <v>2641</v>
      </c>
      <c r="B318" s="105">
        <v>5</v>
      </c>
      <c r="C318" s="110">
        <v>0.0013182928287017736</v>
      </c>
      <c r="D318" s="105" t="s">
        <v>3350</v>
      </c>
      <c r="E318" s="105" t="b">
        <v>0</v>
      </c>
      <c r="F318" s="105" t="b">
        <v>0</v>
      </c>
      <c r="G318" s="105" t="b">
        <v>0</v>
      </c>
    </row>
    <row r="319" spans="1:7" ht="15">
      <c r="A319" s="105" t="s">
        <v>2642</v>
      </c>
      <c r="B319" s="105">
        <v>5</v>
      </c>
      <c r="C319" s="110">
        <v>0.0013182928287017736</v>
      </c>
      <c r="D319" s="105" t="s">
        <v>3350</v>
      </c>
      <c r="E319" s="105" t="b">
        <v>0</v>
      </c>
      <c r="F319" s="105" t="b">
        <v>0</v>
      </c>
      <c r="G319" s="105" t="b">
        <v>0</v>
      </c>
    </row>
    <row r="320" spans="1:7" ht="15">
      <c r="A320" s="105" t="s">
        <v>2643</v>
      </c>
      <c r="B320" s="105">
        <v>5</v>
      </c>
      <c r="C320" s="110">
        <v>0.0013182928287017736</v>
      </c>
      <c r="D320" s="105" t="s">
        <v>3350</v>
      </c>
      <c r="E320" s="105" t="b">
        <v>0</v>
      </c>
      <c r="F320" s="105" t="b">
        <v>0</v>
      </c>
      <c r="G320" s="105" t="b">
        <v>0</v>
      </c>
    </row>
    <row r="321" spans="1:7" ht="15">
      <c r="A321" s="105" t="s">
        <v>2644</v>
      </c>
      <c r="B321" s="105">
        <v>5</v>
      </c>
      <c r="C321" s="110">
        <v>0.0013182928287017736</v>
      </c>
      <c r="D321" s="105" t="s">
        <v>3350</v>
      </c>
      <c r="E321" s="105" t="b">
        <v>0</v>
      </c>
      <c r="F321" s="105" t="b">
        <v>0</v>
      </c>
      <c r="G321" s="105" t="b">
        <v>0</v>
      </c>
    </row>
    <row r="322" spans="1:7" ht="15">
      <c r="A322" s="105" t="s">
        <v>2645</v>
      </c>
      <c r="B322" s="105">
        <v>5</v>
      </c>
      <c r="C322" s="110">
        <v>0.0013182928287017736</v>
      </c>
      <c r="D322" s="105" t="s">
        <v>3350</v>
      </c>
      <c r="E322" s="105" t="b">
        <v>0</v>
      </c>
      <c r="F322" s="105" t="b">
        <v>0</v>
      </c>
      <c r="G322" s="105" t="b">
        <v>0</v>
      </c>
    </row>
    <row r="323" spans="1:7" ht="15">
      <c r="A323" s="105" t="s">
        <v>2646</v>
      </c>
      <c r="B323" s="105">
        <v>5</v>
      </c>
      <c r="C323" s="110">
        <v>0.0013182928287017736</v>
      </c>
      <c r="D323" s="105" t="s">
        <v>3350</v>
      </c>
      <c r="E323" s="105" t="b">
        <v>0</v>
      </c>
      <c r="F323" s="105" t="b">
        <v>0</v>
      </c>
      <c r="G323" s="105" t="b">
        <v>0</v>
      </c>
    </row>
    <row r="324" spans="1:7" ht="15">
      <c r="A324" s="105" t="s">
        <v>2647</v>
      </c>
      <c r="B324" s="105">
        <v>5</v>
      </c>
      <c r="C324" s="110">
        <v>0.0013182928287017736</v>
      </c>
      <c r="D324" s="105" t="s">
        <v>3350</v>
      </c>
      <c r="E324" s="105" t="b">
        <v>0</v>
      </c>
      <c r="F324" s="105" t="b">
        <v>1</v>
      </c>
      <c r="G324" s="105" t="b">
        <v>0</v>
      </c>
    </row>
    <row r="325" spans="1:7" ht="15">
      <c r="A325" s="105" t="s">
        <v>2648</v>
      </c>
      <c r="B325" s="105">
        <v>5</v>
      </c>
      <c r="C325" s="110">
        <v>0.0013182928287017736</v>
      </c>
      <c r="D325" s="105" t="s">
        <v>3350</v>
      </c>
      <c r="E325" s="105" t="b">
        <v>0</v>
      </c>
      <c r="F325" s="105" t="b">
        <v>1</v>
      </c>
      <c r="G325" s="105" t="b">
        <v>0</v>
      </c>
    </row>
    <row r="326" spans="1:7" ht="15">
      <c r="A326" s="105" t="s">
        <v>2649</v>
      </c>
      <c r="B326" s="105">
        <v>5</v>
      </c>
      <c r="C326" s="110">
        <v>0.0013182928287017736</v>
      </c>
      <c r="D326" s="105" t="s">
        <v>3350</v>
      </c>
      <c r="E326" s="105" t="b">
        <v>0</v>
      </c>
      <c r="F326" s="105" t="b">
        <v>0</v>
      </c>
      <c r="G326" s="105" t="b">
        <v>0</v>
      </c>
    </row>
    <row r="327" spans="1:7" ht="15">
      <c r="A327" s="105" t="s">
        <v>2650</v>
      </c>
      <c r="B327" s="105">
        <v>5</v>
      </c>
      <c r="C327" s="110">
        <v>0.0013823952318027504</v>
      </c>
      <c r="D327" s="105" t="s">
        <v>3350</v>
      </c>
      <c r="E327" s="105" t="b">
        <v>0</v>
      </c>
      <c r="F327" s="105" t="b">
        <v>0</v>
      </c>
      <c r="G327" s="105" t="b">
        <v>0</v>
      </c>
    </row>
    <row r="328" spans="1:7" ht="15">
      <c r="A328" s="105" t="s">
        <v>2651</v>
      </c>
      <c r="B328" s="105">
        <v>5</v>
      </c>
      <c r="C328" s="110">
        <v>0.0013182928287017736</v>
      </c>
      <c r="D328" s="105" t="s">
        <v>3350</v>
      </c>
      <c r="E328" s="105" t="b">
        <v>0</v>
      </c>
      <c r="F328" s="105" t="b">
        <v>0</v>
      </c>
      <c r="G328" s="105" t="b">
        <v>0</v>
      </c>
    </row>
    <row r="329" spans="1:7" ht="15">
      <c r="A329" s="105" t="s">
        <v>2652</v>
      </c>
      <c r="B329" s="105">
        <v>5</v>
      </c>
      <c r="C329" s="110">
        <v>0.0013182928287017736</v>
      </c>
      <c r="D329" s="105" t="s">
        <v>3350</v>
      </c>
      <c r="E329" s="105" t="b">
        <v>1</v>
      </c>
      <c r="F329" s="105" t="b">
        <v>0</v>
      </c>
      <c r="G329" s="105" t="b">
        <v>0</v>
      </c>
    </row>
    <row r="330" spans="1:7" ht="15">
      <c r="A330" s="105" t="s">
        <v>2653</v>
      </c>
      <c r="B330" s="105">
        <v>5</v>
      </c>
      <c r="C330" s="110">
        <v>0.0013823952318027504</v>
      </c>
      <c r="D330" s="105" t="s">
        <v>3350</v>
      </c>
      <c r="E330" s="105" t="b">
        <v>0</v>
      </c>
      <c r="F330" s="105" t="b">
        <v>0</v>
      </c>
      <c r="G330" s="105" t="b">
        <v>0</v>
      </c>
    </row>
    <row r="331" spans="1:7" ht="15">
      <c r="A331" s="105" t="s">
        <v>2654</v>
      </c>
      <c r="B331" s="105">
        <v>5</v>
      </c>
      <c r="C331" s="110">
        <v>0.0013182928287017736</v>
      </c>
      <c r="D331" s="105" t="s">
        <v>3350</v>
      </c>
      <c r="E331" s="105" t="b">
        <v>0</v>
      </c>
      <c r="F331" s="105" t="b">
        <v>0</v>
      </c>
      <c r="G331" s="105" t="b">
        <v>0</v>
      </c>
    </row>
    <row r="332" spans="1:7" ht="15">
      <c r="A332" s="105" t="s">
        <v>2655</v>
      </c>
      <c r="B332" s="105">
        <v>5</v>
      </c>
      <c r="C332" s="110">
        <v>0.0013182928287017736</v>
      </c>
      <c r="D332" s="105" t="s">
        <v>3350</v>
      </c>
      <c r="E332" s="105" t="b">
        <v>0</v>
      </c>
      <c r="F332" s="105" t="b">
        <v>0</v>
      </c>
      <c r="G332" s="105" t="b">
        <v>0</v>
      </c>
    </row>
    <row r="333" spans="1:7" ht="15">
      <c r="A333" s="105" t="s">
        <v>2656</v>
      </c>
      <c r="B333" s="105">
        <v>5</v>
      </c>
      <c r="C333" s="110">
        <v>0.0013823952318027504</v>
      </c>
      <c r="D333" s="105" t="s">
        <v>3350</v>
      </c>
      <c r="E333" s="105" t="b">
        <v>0</v>
      </c>
      <c r="F333" s="105" t="b">
        <v>0</v>
      </c>
      <c r="G333" s="105" t="b">
        <v>0</v>
      </c>
    </row>
    <row r="334" spans="1:7" ht="15">
      <c r="A334" s="105" t="s">
        <v>2657</v>
      </c>
      <c r="B334" s="105">
        <v>5</v>
      </c>
      <c r="C334" s="110">
        <v>0.0013823952318027504</v>
      </c>
      <c r="D334" s="105" t="s">
        <v>3350</v>
      </c>
      <c r="E334" s="105" t="b">
        <v>0</v>
      </c>
      <c r="F334" s="105" t="b">
        <v>0</v>
      </c>
      <c r="G334" s="105" t="b">
        <v>0</v>
      </c>
    </row>
    <row r="335" spans="1:7" ht="15">
      <c r="A335" s="105" t="s">
        <v>2658</v>
      </c>
      <c r="B335" s="105">
        <v>5</v>
      </c>
      <c r="C335" s="110">
        <v>0.0013182928287017736</v>
      </c>
      <c r="D335" s="105" t="s">
        <v>3350</v>
      </c>
      <c r="E335" s="105" t="b">
        <v>0</v>
      </c>
      <c r="F335" s="105" t="b">
        <v>0</v>
      </c>
      <c r="G335" s="105" t="b">
        <v>0</v>
      </c>
    </row>
    <row r="336" spans="1:7" ht="15">
      <c r="A336" s="105" t="s">
        <v>2659</v>
      </c>
      <c r="B336" s="105">
        <v>5</v>
      </c>
      <c r="C336" s="110">
        <v>0.0013182928287017736</v>
      </c>
      <c r="D336" s="105" t="s">
        <v>3350</v>
      </c>
      <c r="E336" s="105" t="b">
        <v>0</v>
      </c>
      <c r="F336" s="105" t="b">
        <v>0</v>
      </c>
      <c r="G336" s="105" t="b">
        <v>0</v>
      </c>
    </row>
    <row r="337" spans="1:7" ht="15">
      <c r="A337" s="105" t="s">
        <v>2660</v>
      </c>
      <c r="B337" s="105">
        <v>5</v>
      </c>
      <c r="C337" s="110">
        <v>0.0013182928287017736</v>
      </c>
      <c r="D337" s="105" t="s">
        <v>3350</v>
      </c>
      <c r="E337" s="105" t="b">
        <v>0</v>
      </c>
      <c r="F337" s="105" t="b">
        <v>0</v>
      </c>
      <c r="G337" s="105" t="b">
        <v>0</v>
      </c>
    </row>
    <row r="338" spans="1:7" ht="15">
      <c r="A338" s="105" t="s">
        <v>2661</v>
      </c>
      <c r="B338" s="105">
        <v>5</v>
      </c>
      <c r="C338" s="110">
        <v>0.0013823952318027504</v>
      </c>
      <c r="D338" s="105" t="s">
        <v>3350</v>
      </c>
      <c r="E338" s="105" t="b">
        <v>0</v>
      </c>
      <c r="F338" s="105" t="b">
        <v>0</v>
      </c>
      <c r="G338" s="105" t="b">
        <v>0</v>
      </c>
    </row>
    <row r="339" spans="1:7" ht="15">
      <c r="A339" s="105" t="s">
        <v>2662</v>
      </c>
      <c r="B339" s="105">
        <v>5</v>
      </c>
      <c r="C339" s="110">
        <v>0.0013182928287017736</v>
      </c>
      <c r="D339" s="105" t="s">
        <v>3350</v>
      </c>
      <c r="E339" s="105" t="b">
        <v>0</v>
      </c>
      <c r="F339" s="105" t="b">
        <v>0</v>
      </c>
      <c r="G339" s="105" t="b">
        <v>0</v>
      </c>
    </row>
    <row r="340" spans="1:7" ht="15">
      <c r="A340" s="105" t="s">
        <v>2663</v>
      </c>
      <c r="B340" s="105">
        <v>5</v>
      </c>
      <c r="C340" s="110">
        <v>0.0013182928287017736</v>
      </c>
      <c r="D340" s="105" t="s">
        <v>3350</v>
      </c>
      <c r="E340" s="105" t="b">
        <v>0</v>
      </c>
      <c r="F340" s="105" t="b">
        <v>1</v>
      </c>
      <c r="G340" s="105" t="b">
        <v>0</v>
      </c>
    </row>
    <row r="341" spans="1:7" ht="15">
      <c r="A341" s="105" t="s">
        <v>2664</v>
      </c>
      <c r="B341" s="105">
        <v>5</v>
      </c>
      <c r="C341" s="110">
        <v>0.0013823952318027504</v>
      </c>
      <c r="D341" s="105" t="s">
        <v>3350</v>
      </c>
      <c r="E341" s="105" t="b">
        <v>0</v>
      </c>
      <c r="F341" s="105" t="b">
        <v>0</v>
      </c>
      <c r="G341" s="105" t="b">
        <v>0</v>
      </c>
    </row>
    <row r="342" spans="1:7" ht="15">
      <c r="A342" s="105" t="s">
        <v>2665</v>
      </c>
      <c r="B342" s="105">
        <v>5</v>
      </c>
      <c r="C342" s="110">
        <v>0.0013182928287017736</v>
      </c>
      <c r="D342" s="105" t="s">
        <v>3350</v>
      </c>
      <c r="E342" s="105" t="b">
        <v>0</v>
      </c>
      <c r="F342" s="105" t="b">
        <v>0</v>
      </c>
      <c r="G342" s="105" t="b">
        <v>0</v>
      </c>
    </row>
    <row r="343" spans="1:7" ht="15">
      <c r="A343" s="105" t="s">
        <v>2666</v>
      </c>
      <c r="B343" s="105">
        <v>5</v>
      </c>
      <c r="C343" s="110">
        <v>0.0013182928287017736</v>
      </c>
      <c r="D343" s="105" t="s">
        <v>3350</v>
      </c>
      <c r="E343" s="105" t="b">
        <v>0</v>
      </c>
      <c r="F343" s="105" t="b">
        <v>0</v>
      </c>
      <c r="G343" s="105" t="b">
        <v>0</v>
      </c>
    </row>
    <row r="344" spans="1:7" ht="15">
      <c r="A344" s="105" t="s">
        <v>2667</v>
      </c>
      <c r="B344" s="105">
        <v>5</v>
      </c>
      <c r="C344" s="110">
        <v>0.0013182928287017736</v>
      </c>
      <c r="D344" s="105" t="s">
        <v>3350</v>
      </c>
      <c r="E344" s="105" t="b">
        <v>0</v>
      </c>
      <c r="F344" s="105" t="b">
        <v>0</v>
      </c>
      <c r="G344" s="105" t="b">
        <v>0</v>
      </c>
    </row>
    <row r="345" spans="1:7" ht="15">
      <c r="A345" s="105" t="s">
        <v>2668</v>
      </c>
      <c r="B345" s="105">
        <v>5</v>
      </c>
      <c r="C345" s="110">
        <v>0.0013823952318027504</v>
      </c>
      <c r="D345" s="105" t="s">
        <v>3350</v>
      </c>
      <c r="E345" s="105" t="b">
        <v>0</v>
      </c>
      <c r="F345" s="105" t="b">
        <v>0</v>
      </c>
      <c r="G345" s="105" t="b">
        <v>0</v>
      </c>
    </row>
    <row r="346" spans="1:7" ht="15">
      <c r="A346" s="105" t="s">
        <v>2669</v>
      </c>
      <c r="B346" s="105">
        <v>5</v>
      </c>
      <c r="C346" s="110">
        <v>0.0013182928287017736</v>
      </c>
      <c r="D346" s="105" t="s">
        <v>3350</v>
      </c>
      <c r="E346" s="105" t="b">
        <v>0</v>
      </c>
      <c r="F346" s="105" t="b">
        <v>0</v>
      </c>
      <c r="G346" s="105" t="b">
        <v>0</v>
      </c>
    </row>
    <row r="347" spans="1:7" ht="15">
      <c r="A347" s="105" t="s">
        <v>2670</v>
      </c>
      <c r="B347" s="105">
        <v>5</v>
      </c>
      <c r="C347" s="110">
        <v>0.0013182928287017736</v>
      </c>
      <c r="D347" s="105" t="s">
        <v>3350</v>
      </c>
      <c r="E347" s="105" t="b">
        <v>0</v>
      </c>
      <c r="F347" s="105" t="b">
        <v>0</v>
      </c>
      <c r="G347" s="105" t="b">
        <v>0</v>
      </c>
    </row>
    <row r="348" spans="1:7" ht="15">
      <c r="A348" s="105" t="s">
        <v>2671</v>
      </c>
      <c r="B348" s="105">
        <v>5</v>
      </c>
      <c r="C348" s="110">
        <v>0.0013182928287017736</v>
      </c>
      <c r="D348" s="105" t="s">
        <v>3350</v>
      </c>
      <c r="E348" s="105" t="b">
        <v>0</v>
      </c>
      <c r="F348" s="105" t="b">
        <v>0</v>
      </c>
      <c r="G348" s="105" t="b">
        <v>0</v>
      </c>
    </row>
    <row r="349" spans="1:7" ht="15">
      <c r="A349" s="105" t="s">
        <v>2672</v>
      </c>
      <c r="B349" s="105">
        <v>5</v>
      </c>
      <c r="C349" s="110">
        <v>0.0013182928287017736</v>
      </c>
      <c r="D349" s="105" t="s">
        <v>3350</v>
      </c>
      <c r="E349" s="105" t="b">
        <v>0</v>
      </c>
      <c r="F349" s="105" t="b">
        <v>0</v>
      </c>
      <c r="G349" s="105" t="b">
        <v>0</v>
      </c>
    </row>
    <row r="350" spans="1:7" ht="15">
      <c r="A350" s="105" t="s">
        <v>2673</v>
      </c>
      <c r="B350" s="105">
        <v>5</v>
      </c>
      <c r="C350" s="110">
        <v>0.0013823952318027504</v>
      </c>
      <c r="D350" s="105" t="s">
        <v>3350</v>
      </c>
      <c r="E350" s="105" t="b">
        <v>0</v>
      </c>
      <c r="F350" s="105" t="b">
        <v>0</v>
      </c>
      <c r="G350" s="105" t="b">
        <v>0</v>
      </c>
    </row>
    <row r="351" spans="1:7" ht="15">
      <c r="A351" s="105" t="s">
        <v>2674</v>
      </c>
      <c r="B351" s="105">
        <v>5</v>
      </c>
      <c r="C351" s="110">
        <v>0.0013823952318027504</v>
      </c>
      <c r="D351" s="105" t="s">
        <v>3350</v>
      </c>
      <c r="E351" s="105" t="b">
        <v>0</v>
      </c>
      <c r="F351" s="105" t="b">
        <v>0</v>
      </c>
      <c r="G351" s="105" t="b">
        <v>0</v>
      </c>
    </row>
    <row r="352" spans="1:7" ht="15">
      <c r="A352" s="105" t="s">
        <v>2675</v>
      </c>
      <c r="B352" s="105">
        <v>4</v>
      </c>
      <c r="C352" s="110">
        <v>0.0011059161854422004</v>
      </c>
      <c r="D352" s="105" t="s">
        <v>3350</v>
      </c>
      <c r="E352" s="105" t="b">
        <v>0</v>
      </c>
      <c r="F352" s="105" t="b">
        <v>0</v>
      </c>
      <c r="G352" s="105" t="b">
        <v>0</v>
      </c>
    </row>
    <row r="353" spans="1:7" ht="15">
      <c r="A353" s="105" t="s">
        <v>2676</v>
      </c>
      <c r="B353" s="105">
        <v>4</v>
      </c>
      <c r="C353" s="110">
        <v>0.0011059161854422004</v>
      </c>
      <c r="D353" s="105" t="s">
        <v>3350</v>
      </c>
      <c r="E353" s="105" t="b">
        <v>0</v>
      </c>
      <c r="F353" s="105" t="b">
        <v>0</v>
      </c>
      <c r="G353" s="105" t="b">
        <v>0</v>
      </c>
    </row>
    <row r="354" spans="1:7" ht="15">
      <c r="A354" s="105" t="s">
        <v>2677</v>
      </c>
      <c r="B354" s="105">
        <v>4</v>
      </c>
      <c r="C354" s="110">
        <v>0.0011059161854422004</v>
      </c>
      <c r="D354" s="105" t="s">
        <v>3350</v>
      </c>
      <c r="E354" s="105" t="b">
        <v>0</v>
      </c>
      <c r="F354" s="105" t="b">
        <v>0</v>
      </c>
      <c r="G354" s="105" t="b">
        <v>0</v>
      </c>
    </row>
    <row r="355" spans="1:7" ht="15">
      <c r="A355" s="105" t="s">
        <v>2678</v>
      </c>
      <c r="B355" s="105">
        <v>4</v>
      </c>
      <c r="C355" s="110">
        <v>0.001172030082311257</v>
      </c>
      <c r="D355" s="105" t="s">
        <v>3350</v>
      </c>
      <c r="E355" s="105" t="b">
        <v>0</v>
      </c>
      <c r="F355" s="105" t="b">
        <v>0</v>
      </c>
      <c r="G355" s="105" t="b">
        <v>0</v>
      </c>
    </row>
    <row r="356" spans="1:7" ht="15">
      <c r="A356" s="105" t="s">
        <v>2679</v>
      </c>
      <c r="B356" s="105">
        <v>4</v>
      </c>
      <c r="C356" s="110">
        <v>0.0011059161854422004</v>
      </c>
      <c r="D356" s="105" t="s">
        <v>3350</v>
      </c>
      <c r="E356" s="105" t="b">
        <v>0</v>
      </c>
      <c r="F356" s="105" t="b">
        <v>0</v>
      </c>
      <c r="G356" s="105" t="b">
        <v>0</v>
      </c>
    </row>
    <row r="357" spans="1:7" ht="15">
      <c r="A357" s="105" t="s">
        <v>2680</v>
      </c>
      <c r="B357" s="105">
        <v>4</v>
      </c>
      <c r="C357" s="110">
        <v>0.0011059161854422004</v>
      </c>
      <c r="D357" s="105" t="s">
        <v>3350</v>
      </c>
      <c r="E357" s="105" t="b">
        <v>0</v>
      </c>
      <c r="F357" s="105" t="b">
        <v>0</v>
      </c>
      <c r="G357" s="105" t="b">
        <v>0</v>
      </c>
    </row>
    <row r="358" spans="1:7" ht="15">
      <c r="A358" s="105" t="s">
        <v>2681</v>
      </c>
      <c r="B358" s="105">
        <v>4</v>
      </c>
      <c r="C358" s="110">
        <v>0.0011059161854422004</v>
      </c>
      <c r="D358" s="105" t="s">
        <v>3350</v>
      </c>
      <c r="E358" s="105" t="b">
        <v>0</v>
      </c>
      <c r="F358" s="105" t="b">
        <v>0</v>
      </c>
      <c r="G358" s="105" t="b">
        <v>0</v>
      </c>
    </row>
    <row r="359" spans="1:7" ht="15">
      <c r="A359" s="105" t="s">
        <v>2682</v>
      </c>
      <c r="B359" s="105">
        <v>4</v>
      </c>
      <c r="C359" s="110">
        <v>0.0011059161854422004</v>
      </c>
      <c r="D359" s="105" t="s">
        <v>3350</v>
      </c>
      <c r="E359" s="105" t="b">
        <v>0</v>
      </c>
      <c r="F359" s="105" t="b">
        <v>0</v>
      </c>
      <c r="G359" s="105" t="b">
        <v>0</v>
      </c>
    </row>
    <row r="360" spans="1:7" ht="15">
      <c r="A360" s="105" t="s">
        <v>2683</v>
      </c>
      <c r="B360" s="105">
        <v>4</v>
      </c>
      <c r="C360" s="110">
        <v>0.0011059161854422004</v>
      </c>
      <c r="D360" s="105" t="s">
        <v>3350</v>
      </c>
      <c r="E360" s="105" t="b">
        <v>0</v>
      </c>
      <c r="F360" s="105" t="b">
        <v>0</v>
      </c>
      <c r="G360" s="105" t="b">
        <v>0</v>
      </c>
    </row>
    <row r="361" spans="1:7" ht="15">
      <c r="A361" s="105" t="s">
        <v>2684</v>
      </c>
      <c r="B361" s="105">
        <v>4</v>
      </c>
      <c r="C361" s="110">
        <v>0.0011059161854422004</v>
      </c>
      <c r="D361" s="105" t="s">
        <v>3350</v>
      </c>
      <c r="E361" s="105" t="b">
        <v>0</v>
      </c>
      <c r="F361" s="105" t="b">
        <v>0</v>
      </c>
      <c r="G361" s="105" t="b">
        <v>0</v>
      </c>
    </row>
    <row r="362" spans="1:7" ht="15">
      <c r="A362" s="105" t="s">
        <v>2685</v>
      </c>
      <c r="B362" s="105">
        <v>4</v>
      </c>
      <c r="C362" s="110">
        <v>0.0011059161854422004</v>
      </c>
      <c r="D362" s="105" t="s">
        <v>3350</v>
      </c>
      <c r="E362" s="105" t="b">
        <v>0</v>
      </c>
      <c r="F362" s="105" t="b">
        <v>0</v>
      </c>
      <c r="G362" s="105" t="b">
        <v>0</v>
      </c>
    </row>
    <row r="363" spans="1:7" ht="15">
      <c r="A363" s="105" t="s">
        <v>2686</v>
      </c>
      <c r="B363" s="105">
        <v>4</v>
      </c>
      <c r="C363" s="110">
        <v>0.001172030082311257</v>
      </c>
      <c r="D363" s="105" t="s">
        <v>3350</v>
      </c>
      <c r="E363" s="105" t="b">
        <v>0</v>
      </c>
      <c r="F363" s="105" t="b">
        <v>0</v>
      </c>
      <c r="G363" s="105" t="b">
        <v>0</v>
      </c>
    </row>
    <row r="364" spans="1:7" ht="15">
      <c r="A364" s="105" t="s">
        <v>2687</v>
      </c>
      <c r="B364" s="105">
        <v>4</v>
      </c>
      <c r="C364" s="110">
        <v>0.001172030082311257</v>
      </c>
      <c r="D364" s="105" t="s">
        <v>3350</v>
      </c>
      <c r="E364" s="105" t="b">
        <v>0</v>
      </c>
      <c r="F364" s="105" t="b">
        <v>0</v>
      </c>
      <c r="G364" s="105" t="b">
        <v>0</v>
      </c>
    </row>
    <row r="365" spans="1:7" ht="15">
      <c r="A365" s="105" t="s">
        <v>2688</v>
      </c>
      <c r="B365" s="105">
        <v>4</v>
      </c>
      <c r="C365" s="110">
        <v>0.0011059161854422004</v>
      </c>
      <c r="D365" s="105" t="s">
        <v>3350</v>
      </c>
      <c r="E365" s="105" t="b">
        <v>0</v>
      </c>
      <c r="F365" s="105" t="b">
        <v>0</v>
      </c>
      <c r="G365" s="105" t="b">
        <v>0</v>
      </c>
    </row>
    <row r="366" spans="1:7" ht="15">
      <c r="A366" s="105" t="s">
        <v>2689</v>
      </c>
      <c r="B366" s="105">
        <v>4</v>
      </c>
      <c r="C366" s="110">
        <v>0.0011059161854422004</v>
      </c>
      <c r="D366" s="105" t="s">
        <v>3350</v>
      </c>
      <c r="E366" s="105" t="b">
        <v>0</v>
      </c>
      <c r="F366" s="105" t="b">
        <v>0</v>
      </c>
      <c r="G366" s="105" t="b">
        <v>0</v>
      </c>
    </row>
    <row r="367" spans="1:7" ht="15">
      <c r="A367" s="105" t="s">
        <v>2690</v>
      </c>
      <c r="B367" s="105">
        <v>4</v>
      </c>
      <c r="C367" s="110">
        <v>0.0011059161854422004</v>
      </c>
      <c r="D367" s="105" t="s">
        <v>3350</v>
      </c>
      <c r="E367" s="105" t="b">
        <v>0</v>
      </c>
      <c r="F367" s="105" t="b">
        <v>0</v>
      </c>
      <c r="G367" s="105" t="b">
        <v>0</v>
      </c>
    </row>
    <row r="368" spans="1:7" ht="15">
      <c r="A368" s="105" t="s">
        <v>2691</v>
      </c>
      <c r="B368" s="105">
        <v>4</v>
      </c>
      <c r="C368" s="110">
        <v>0.0011059161854422004</v>
      </c>
      <c r="D368" s="105" t="s">
        <v>3350</v>
      </c>
      <c r="E368" s="105" t="b">
        <v>0</v>
      </c>
      <c r="F368" s="105" t="b">
        <v>0</v>
      </c>
      <c r="G368" s="105" t="b">
        <v>0</v>
      </c>
    </row>
    <row r="369" spans="1:7" ht="15">
      <c r="A369" s="105" t="s">
        <v>2692</v>
      </c>
      <c r="B369" s="105">
        <v>4</v>
      </c>
      <c r="C369" s="110">
        <v>0.0011059161854422004</v>
      </c>
      <c r="D369" s="105" t="s">
        <v>3350</v>
      </c>
      <c r="E369" s="105" t="b">
        <v>0</v>
      </c>
      <c r="F369" s="105" t="b">
        <v>0</v>
      </c>
      <c r="G369" s="105" t="b">
        <v>0</v>
      </c>
    </row>
    <row r="370" spans="1:7" ht="15">
      <c r="A370" s="105" t="s">
        <v>2693</v>
      </c>
      <c r="B370" s="105">
        <v>4</v>
      </c>
      <c r="C370" s="110">
        <v>0.0011059161854422004</v>
      </c>
      <c r="D370" s="105" t="s">
        <v>3350</v>
      </c>
      <c r="E370" s="105" t="b">
        <v>0</v>
      </c>
      <c r="F370" s="105" t="b">
        <v>0</v>
      </c>
      <c r="G370" s="105" t="b">
        <v>0</v>
      </c>
    </row>
    <row r="371" spans="1:7" ht="15">
      <c r="A371" s="105" t="s">
        <v>2694</v>
      </c>
      <c r="B371" s="105">
        <v>4</v>
      </c>
      <c r="C371" s="110">
        <v>0.0011059161854422004</v>
      </c>
      <c r="D371" s="105" t="s">
        <v>3350</v>
      </c>
      <c r="E371" s="105" t="b">
        <v>1</v>
      </c>
      <c r="F371" s="105" t="b">
        <v>0</v>
      </c>
      <c r="G371" s="105" t="b">
        <v>0</v>
      </c>
    </row>
    <row r="372" spans="1:7" ht="15">
      <c r="A372" s="105" t="s">
        <v>2695</v>
      </c>
      <c r="B372" s="105">
        <v>4</v>
      </c>
      <c r="C372" s="110">
        <v>0.0011059161854422004</v>
      </c>
      <c r="D372" s="105" t="s">
        <v>3350</v>
      </c>
      <c r="E372" s="105" t="b">
        <v>0</v>
      </c>
      <c r="F372" s="105" t="b">
        <v>0</v>
      </c>
      <c r="G372" s="105" t="b">
        <v>0</v>
      </c>
    </row>
    <row r="373" spans="1:7" ht="15">
      <c r="A373" s="105" t="s">
        <v>2696</v>
      </c>
      <c r="B373" s="105">
        <v>4</v>
      </c>
      <c r="C373" s="110">
        <v>0.0011059161854422004</v>
      </c>
      <c r="D373" s="105" t="s">
        <v>3350</v>
      </c>
      <c r="E373" s="105" t="b">
        <v>0</v>
      </c>
      <c r="F373" s="105" t="b">
        <v>0</v>
      </c>
      <c r="G373" s="105" t="b">
        <v>0</v>
      </c>
    </row>
    <row r="374" spans="1:7" ht="15">
      <c r="A374" s="105" t="s">
        <v>2697</v>
      </c>
      <c r="B374" s="105">
        <v>4</v>
      </c>
      <c r="C374" s="110">
        <v>0.0011059161854422004</v>
      </c>
      <c r="D374" s="105" t="s">
        <v>3350</v>
      </c>
      <c r="E374" s="105" t="b">
        <v>0</v>
      </c>
      <c r="F374" s="105" t="b">
        <v>0</v>
      </c>
      <c r="G374" s="105" t="b">
        <v>0</v>
      </c>
    </row>
    <row r="375" spans="1:7" ht="15">
      <c r="A375" s="105" t="s">
        <v>2698</v>
      </c>
      <c r="B375" s="105">
        <v>4</v>
      </c>
      <c r="C375" s="110">
        <v>0.001172030082311257</v>
      </c>
      <c r="D375" s="105" t="s">
        <v>3350</v>
      </c>
      <c r="E375" s="105" t="b">
        <v>0</v>
      </c>
      <c r="F375" s="105" t="b">
        <v>1</v>
      </c>
      <c r="G375" s="105" t="b">
        <v>0</v>
      </c>
    </row>
    <row r="376" spans="1:7" ht="15">
      <c r="A376" s="105" t="s">
        <v>2699</v>
      </c>
      <c r="B376" s="105">
        <v>4</v>
      </c>
      <c r="C376" s="110">
        <v>0.0011059161854422004</v>
      </c>
      <c r="D376" s="105" t="s">
        <v>3350</v>
      </c>
      <c r="E376" s="105" t="b">
        <v>0</v>
      </c>
      <c r="F376" s="105" t="b">
        <v>0</v>
      </c>
      <c r="G376" s="105" t="b">
        <v>0</v>
      </c>
    </row>
    <row r="377" spans="1:7" ht="15">
      <c r="A377" s="105" t="s">
        <v>2700</v>
      </c>
      <c r="B377" s="105">
        <v>4</v>
      </c>
      <c r="C377" s="110">
        <v>0.0011059161854422004</v>
      </c>
      <c r="D377" s="105" t="s">
        <v>3350</v>
      </c>
      <c r="E377" s="105" t="b">
        <v>0</v>
      </c>
      <c r="F377" s="105" t="b">
        <v>0</v>
      </c>
      <c r="G377" s="105" t="b">
        <v>0</v>
      </c>
    </row>
    <row r="378" spans="1:7" ht="15">
      <c r="A378" s="105" t="s">
        <v>2701</v>
      </c>
      <c r="B378" s="105">
        <v>4</v>
      </c>
      <c r="C378" s="110">
        <v>0.0011059161854422004</v>
      </c>
      <c r="D378" s="105" t="s">
        <v>3350</v>
      </c>
      <c r="E378" s="105" t="b">
        <v>0</v>
      </c>
      <c r="F378" s="105" t="b">
        <v>1</v>
      </c>
      <c r="G378" s="105" t="b">
        <v>0</v>
      </c>
    </row>
    <row r="379" spans="1:7" ht="15">
      <c r="A379" s="105" t="s">
        <v>2702</v>
      </c>
      <c r="B379" s="105">
        <v>4</v>
      </c>
      <c r="C379" s="110">
        <v>0.0011059161854422004</v>
      </c>
      <c r="D379" s="105" t="s">
        <v>3350</v>
      </c>
      <c r="E379" s="105" t="b">
        <v>0</v>
      </c>
      <c r="F379" s="105" t="b">
        <v>0</v>
      </c>
      <c r="G379" s="105" t="b">
        <v>0</v>
      </c>
    </row>
    <row r="380" spans="1:7" ht="15">
      <c r="A380" s="105" t="s">
        <v>2703</v>
      </c>
      <c r="B380" s="105">
        <v>4</v>
      </c>
      <c r="C380" s="110">
        <v>0.0011059161854422004</v>
      </c>
      <c r="D380" s="105" t="s">
        <v>3350</v>
      </c>
      <c r="E380" s="105" t="b">
        <v>0</v>
      </c>
      <c r="F380" s="105" t="b">
        <v>0</v>
      </c>
      <c r="G380" s="105" t="b">
        <v>0</v>
      </c>
    </row>
    <row r="381" spans="1:7" ht="15">
      <c r="A381" s="105" t="s">
        <v>2704</v>
      </c>
      <c r="B381" s="105">
        <v>4</v>
      </c>
      <c r="C381" s="110">
        <v>0.0011059161854422004</v>
      </c>
      <c r="D381" s="105" t="s">
        <v>3350</v>
      </c>
      <c r="E381" s="105" t="b">
        <v>0</v>
      </c>
      <c r="F381" s="105" t="b">
        <v>0</v>
      </c>
      <c r="G381" s="105" t="b">
        <v>0</v>
      </c>
    </row>
    <row r="382" spans="1:7" ht="15">
      <c r="A382" s="105" t="s">
        <v>2705</v>
      </c>
      <c r="B382" s="105">
        <v>4</v>
      </c>
      <c r="C382" s="110">
        <v>0.001172030082311257</v>
      </c>
      <c r="D382" s="105" t="s">
        <v>3350</v>
      </c>
      <c r="E382" s="105" t="b">
        <v>0</v>
      </c>
      <c r="F382" s="105" t="b">
        <v>0</v>
      </c>
      <c r="G382" s="105" t="b">
        <v>0</v>
      </c>
    </row>
    <row r="383" spans="1:7" ht="15">
      <c r="A383" s="105" t="s">
        <v>2706</v>
      </c>
      <c r="B383" s="105">
        <v>4</v>
      </c>
      <c r="C383" s="110">
        <v>0.0011059161854422004</v>
      </c>
      <c r="D383" s="105" t="s">
        <v>3350</v>
      </c>
      <c r="E383" s="105" t="b">
        <v>0</v>
      </c>
      <c r="F383" s="105" t="b">
        <v>0</v>
      </c>
      <c r="G383" s="105" t="b">
        <v>0</v>
      </c>
    </row>
    <row r="384" spans="1:7" ht="15">
      <c r="A384" s="105" t="s">
        <v>2707</v>
      </c>
      <c r="B384" s="105">
        <v>4</v>
      </c>
      <c r="C384" s="110">
        <v>0.0011059161854422004</v>
      </c>
      <c r="D384" s="105" t="s">
        <v>3350</v>
      </c>
      <c r="E384" s="105" t="b">
        <v>0</v>
      </c>
      <c r="F384" s="105" t="b">
        <v>0</v>
      </c>
      <c r="G384" s="105" t="b">
        <v>0</v>
      </c>
    </row>
    <row r="385" spans="1:7" ht="15">
      <c r="A385" s="105" t="s">
        <v>2708</v>
      </c>
      <c r="B385" s="105">
        <v>4</v>
      </c>
      <c r="C385" s="110">
        <v>0.001172030082311257</v>
      </c>
      <c r="D385" s="105" t="s">
        <v>3350</v>
      </c>
      <c r="E385" s="105" t="b">
        <v>0</v>
      </c>
      <c r="F385" s="105" t="b">
        <v>0</v>
      </c>
      <c r="G385" s="105" t="b">
        <v>0</v>
      </c>
    </row>
    <row r="386" spans="1:7" ht="15">
      <c r="A386" s="105" t="s">
        <v>2709</v>
      </c>
      <c r="B386" s="105">
        <v>4</v>
      </c>
      <c r="C386" s="110">
        <v>0.0011059161854422004</v>
      </c>
      <c r="D386" s="105" t="s">
        <v>3350</v>
      </c>
      <c r="E386" s="105" t="b">
        <v>0</v>
      </c>
      <c r="F386" s="105" t="b">
        <v>0</v>
      </c>
      <c r="G386" s="105" t="b">
        <v>0</v>
      </c>
    </row>
    <row r="387" spans="1:7" ht="15">
      <c r="A387" s="105" t="s">
        <v>2710</v>
      </c>
      <c r="B387" s="105">
        <v>4</v>
      </c>
      <c r="C387" s="110">
        <v>0.0011059161854422004</v>
      </c>
      <c r="D387" s="105" t="s">
        <v>3350</v>
      </c>
      <c r="E387" s="105" t="b">
        <v>0</v>
      </c>
      <c r="F387" s="105" t="b">
        <v>0</v>
      </c>
      <c r="G387" s="105" t="b">
        <v>0</v>
      </c>
    </row>
    <row r="388" spans="1:7" ht="15">
      <c r="A388" s="105" t="s">
        <v>2711</v>
      </c>
      <c r="B388" s="105">
        <v>4</v>
      </c>
      <c r="C388" s="110">
        <v>0.0011059161854422004</v>
      </c>
      <c r="D388" s="105" t="s">
        <v>3350</v>
      </c>
      <c r="E388" s="105" t="b">
        <v>0</v>
      </c>
      <c r="F388" s="105" t="b">
        <v>0</v>
      </c>
      <c r="G388" s="105" t="b">
        <v>0</v>
      </c>
    </row>
    <row r="389" spans="1:7" ht="15">
      <c r="A389" s="105" t="s">
        <v>2712</v>
      </c>
      <c r="B389" s="105">
        <v>4</v>
      </c>
      <c r="C389" s="110">
        <v>0.0011059161854422004</v>
      </c>
      <c r="D389" s="105" t="s">
        <v>3350</v>
      </c>
      <c r="E389" s="105" t="b">
        <v>0</v>
      </c>
      <c r="F389" s="105" t="b">
        <v>0</v>
      </c>
      <c r="G389" s="105" t="b">
        <v>0</v>
      </c>
    </row>
    <row r="390" spans="1:7" ht="15">
      <c r="A390" s="105" t="s">
        <v>2713</v>
      </c>
      <c r="B390" s="105">
        <v>4</v>
      </c>
      <c r="C390" s="110">
        <v>0.0011059161854422004</v>
      </c>
      <c r="D390" s="105" t="s">
        <v>3350</v>
      </c>
      <c r="E390" s="105" t="b">
        <v>0</v>
      </c>
      <c r="F390" s="105" t="b">
        <v>0</v>
      </c>
      <c r="G390" s="105" t="b">
        <v>0</v>
      </c>
    </row>
    <row r="391" spans="1:7" ht="15">
      <c r="A391" s="105" t="s">
        <v>2714</v>
      </c>
      <c r="B391" s="105">
        <v>4</v>
      </c>
      <c r="C391" s="110">
        <v>0.0011059161854422004</v>
      </c>
      <c r="D391" s="105" t="s">
        <v>3350</v>
      </c>
      <c r="E391" s="105" t="b">
        <v>0</v>
      </c>
      <c r="F391" s="105" t="b">
        <v>0</v>
      </c>
      <c r="G391" s="105" t="b">
        <v>0</v>
      </c>
    </row>
    <row r="392" spans="1:7" ht="15">
      <c r="A392" s="105" t="s">
        <v>2715</v>
      </c>
      <c r="B392" s="105">
        <v>4</v>
      </c>
      <c r="C392" s="110">
        <v>0.0011059161854422004</v>
      </c>
      <c r="D392" s="105" t="s">
        <v>3350</v>
      </c>
      <c r="E392" s="105" t="b">
        <v>0</v>
      </c>
      <c r="F392" s="105" t="b">
        <v>0</v>
      </c>
      <c r="G392" s="105" t="b">
        <v>0</v>
      </c>
    </row>
    <row r="393" spans="1:7" ht="15">
      <c r="A393" s="105" t="s">
        <v>2716</v>
      </c>
      <c r="B393" s="105">
        <v>4</v>
      </c>
      <c r="C393" s="110">
        <v>0.0011059161854422004</v>
      </c>
      <c r="D393" s="105" t="s">
        <v>3350</v>
      </c>
      <c r="E393" s="105" t="b">
        <v>0</v>
      </c>
      <c r="F393" s="105" t="b">
        <v>0</v>
      </c>
      <c r="G393" s="105" t="b">
        <v>0</v>
      </c>
    </row>
    <row r="394" spans="1:7" ht="15">
      <c r="A394" s="105" t="s">
        <v>2717</v>
      </c>
      <c r="B394" s="105">
        <v>4</v>
      </c>
      <c r="C394" s="110">
        <v>0.0011059161854422004</v>
      </c>
      <c r="D394" s="105" t="s">
        <v>3350</v>
      </c>
      <c r="E394" s="105" t="b">
        <v>0</v>
      </c>
      <c r="F394" s="105" t="b">
        <v>0</v>
      </c>
      <c r="G394" s="105" t="b">
        <v>0</v>
      </c>
    </row>
    <row r="395" spans="1:7" ht="15">
      <c r="A395" s="105" t="s">
        <v>2718</v>
      </c>
      <c r="B395" s="105">
        <v>4</v>
      </c>
      <c r="C395" s="110">
        <v>0.0011059161854422004</v>
      </c>
      <c r="D395" s="105" t="s">
        <v>3350</v>
      </c>
      <c r="E395" s="105" t="b">
        <v>1</v>
      </c>
      <c r="F395" s="105" t="b">
        <v>0</v>
      </c>
      <c r="G395" s="105" t="b">
        <v>0</v>
      </c>
    </row>
    <row r="396" spans="1:7" ht="15">
      <c r="A396" s="105" t="s">
        <v>2719</v>
      </c>
      <c r="B396" s="105">
        <v>4</v>
      </c>
      <c r="C396" s="110">
        <v>0.0011059161854422004</v>
      </c>
      <c r="D396" s="105" t="s">
        <v>3350</v>
      </c>
      <c r="E396" s="105" t="b">
        <v>0</v>
      </c>
      <c r="F396" s="105" t="b">
        <v>0</v>
      </c>
      <c r="G396" s="105" t="b">
        <v>0</v>
      </c>
    </row>
    <row r="397" spans="1:7" ht="15">
      <c r="A397" s="105" t="s">
        <v>2720</v>
      </c>
      <c r="B397" s="105">
        <v>4</v>
      </c>
      <c r="C397" s="110">
        <v>0.0011059161854422004</v>
      </c>
      <c r="D397" s="105" t="s">
        <v>3350</v>
      </c>
      <c r="E397" s="105" t="b">
        <v>0</v>
      </c>
      <c r="F397" s="105" t="b">
        <v>0</v>
      </c>
      <c r="G397" s="105" t="b">
        <v>0</v>
      </c>
    </row>
    <row r="398" spans="1:7" ht="15">
      <c r="A398" s="105" t="s">
        <v>2721</v>
      </c>
      <c r="B398" s="105">
        <v>4</v>
      </c>
      <c r="C398" s="110">
        <v>0.0011059161854422004</v>
      </c>
      <c r="D398" s="105" t="s">
        <v>3350</v>
      </c>
      <c r="E398" s="105" t="b">
        <v>0</v>
      </c>
      <c r="F398" s="105" t="b">
        <v>0</v>
      </c>
      <c r="G398" s="105" t="b">
        <v>0</v>
      </c>
    </row>
    <row r="399" spans="1:7" ht="15">
      <c r="A399" s="105" t="s">
        <v>2722</v>
      </c>
      <c r="B399" s="105">
        <v>4</v>
      </c>
      <c r="C399" s="110">
        <v>0.0011059161854422004</v>
      </c>
      <c r="D399" s="105" t="s">
        <v>3350</v>
      </c>
      <c r="E399" s="105" t="b">
        <v>0</v>
      </c>
      <c r="F399" s="105" t="b">
        <v>0</v>
      </c>
      <c r="G399" s="105" t="b">
        <v>0</v>
      </c>
    </row>
    <row r="400" spans="1:7" ht="15">
      <c r="A400" s="105" t="s">
        <v>2723</v>
      </c>
      <c r="B400" s="105">
        <v>4</v>
      </c>
      <c r="C400" s="110">
        <v>0.0011059161854422004</v>
      </c>
      <c r="D400" s="105" t="s">
        <v>3350</v>
      </c>
      <c r="E400" s="105" t="b">
        <v>0</v>
      </c>
      <c r="F400" s="105" t="b">
        <v>0</v>
      </c>
      <c r="G400" s="105" t="b">
        <v>0</v>
      </c>
    </row>
    <row r="401" spans="1:7" ht="15">
      <c r="A401" s="105" t="s">
        <v>2724</v>
      </c>
      <c r="B401" s="105">
        <v>4</v>
      </c>
      <c r="C401" s="110">
        <v>0.0011059161854422004</v>
      </c>
      <c r="D401" s="105" t="s">
        <v>3350</v>
      </c>
      <c r="E401" s="105" t="b">
        <v>0</v>
      </c>
      <c r="F401" s="105" t="b">
        <v>0</v>
      </c>
      <c r="G401" s="105" t="b">
        <v>0</v>
      </c>
    </row>
    <row r="402" spans="1:7" ht="15">
      <c r="A402" s="105" t="s">
        <v>2725</v>
      </c>
      <c r="B402" s="105">
        <v>4</v>
      </c>
      <c r="C402" s="110">
        <v>0.0011059161854422004</v>
      </c>
      <c r="D402" s="105" t="s">
        <v>3350</v>
      </c>
      <c r="E402" s="105" t="b">
        <v>0</v>
      </c>
      <c r="F402" s="105" t="b">
        <v>0</v>
      </c>
      <c r="G402" s="105" t="b">
        <v>0</v>
      </c>
    </row>
    <row r="403" spans="1:7" ht="15">
      <c r="A403" s="105" t="s">
        <v>2726</v>
      </c>
      <c r="B403" s="105">
        <v>4</v>
      </c>
      <c r="C403" s="110">
        <v>0.001172030082311257</v>
      </c>
      <c r="D403" s="105" t="s">
        <v>3350</v>
      </c>
      <c r="E403" s="105" t="b">
        <v>0</v>
      </c>
      <c r="F403" s="105" t="b">
        <v>0</v>
      </c>
      <c r="G403" s="105" t="b">
        <v>0</v>
      </c>
    </row>
    <row r="404" spans="1:7" ht="15">
      <c r="A404" s="105" t="s">
        <v>2727</v>
      </c>
      <c r="B404" s="105">
        <v>4</v>
      </c>
      <c r="C404" s="110">
        <v>0.0011059161854422004</v>
      </c>
      <c r="D404" s="105" t="s">
        <v>3350</v>
      </c>
      <c r="E404" s="105" t="b">
        <v>0</v>
      </c>
      <c r="F404" s="105" t="b">
        <v>0</v>
      </c>
      <c r="G404" s="105" t="b">
        <v>0</v>
      </c>
    </row>
    <row r="405" spans="1:7" ht="15">
      <c r="A405" s="105" t="s">
        <v>2728</v>
      </c>
      <c r="B405" s="105">
        <v>4</v>
      </c>
      <c r="C405" s="110">
        <v>0.0011059161854422004</v>
      </c>
      <c r="D405" s="105" t="s">
        <v>3350</v>
      </c>
      <c r="E405" s="105" t="b">
        <v>0</v>
      </c>
      <c r="F405" s="105" t="b">
        <v>0</v>
      </c>
      <c r="G405" s="105" t="b">
        <v>0</v>
      </c>
    </row>
    <row r="406" spans="1:7" ht="15">
      <c r="A406" s="105" t="s">
        <v>2729</v>
      </c>
      <c r="B406" s="105">
        <v>4</v>
      </c>
      <c r="C406" s="110">
        <v>0.0011059161854422004</v>
      </c>
      <c r="D406" s="105" t="s">
        <v>3350</v>
      </c>
      <c r="E406" s="105" t="b">
        <v>0</v>
      </c>
      <c r="F406" s="105" t="b">
        <v>0</v>
      </c>
      <c r="G406" s="105" t="b">
        <v>0</v>
      </c>
    </row>
    <row r="407" spans="1:7" ht="15">
      <c r="A407" s="105" t="s">
        <v>2730</v>
      </c>
      <c r="B407" s="105">
        <v>4</v>
      </c>
      <c r="C407" s="110">
        <v>0.0011059161854422004</v>
      </c>
      <c r="D407" s="105" t="s">
        <v>3350</v>
      </c>
      <c r="E407" s="105" t="b">
        <v>0</v>
      </c>
      <c r="F407" s="105" t="b">
        <v>0</v>
      </c>
      <c r="G407" s="105" t="b">
        <v>0</v>
      </c>
    </row>
    <row r="408" spans="1:7" ht="15">
      <c r="A408" s="105" t="s">
        <v>2731</v>
      </c>
      <c r="B408" s="105">
        <v>4</v>
      </c>
      <c r="C408" s="110">
        <v>0.0011059161854422004</v>
      </c>
      <c r="D408" s="105" t="s">
        <v>3350</v>
      </c>
      <c r="E408" s="105" t="b">
        <v>1</v>
      </c>
      <c r="F408" s="105" t="b">
        <v>0</v>
      </c>
      <c r="G408" s="105" t="b">
        <v>0</v>
      </c>
    </row>
    <row r="409" spans="1:7" ht="15">
      <c r="A409" s="105" t="s">
        <v>2732</v>
      </c>
      <c r="B409" s="105">
        <v>4</v>
      </c>
      <c r="C409" s="110">
        <v>0.0011059161854422004</v>
      </c>
      <c r="D409" s="105" t="s">
        <v>3350</v>
      </c>
      <c r="E409" s="105" t="b">
        <v>0</v>
      </c>
      <c r="F409" s="105" t="b">
        <v>0</v>
      </c>
      <c r="G409" s="105" t="b">
        <v>0</v>
      </c>
    </row>
    <row r="410" spans="1:7" ht="15">
      <c r="A410" s="105" t="s">
        <v>2733</v>
      </c>
      <c r="B410" s="105">
        <v>4</v>
      </c>
      <c r="C410" s="110">
        <v>0.0012652123863491887</v>
      </c>
      <c r="D410" s="105" t="s">
        <v>3350</v>
      </c>
      <c r="E410" s="105" t="b">
        <v>0</v>
      </c>
      <c r="F410" s="105" t="b">
        <v>0</v>
      </c>
      <c r="G410" s="105" t="b">
        <v>0</v>
      </c>
    </row>
    <row r="411" spans="1:7" ht="15">
      <c r="A411" s="105" t="s">
        <v>2734</v>
      </c>
      <c r="B411" s="105">
        <v>4</v>
      </c>
      <c r="C411" s="110">
        <v>0.0011059161854422004</v>
      </c>
      <c r="D411" s="105" t="s">
        <v>3350</v>
      </c>
      <c r="E411" s="105" t="b">
        <v>0</v>
      </c>
      <c r="F411" s="105" t="b">
        <v>1</v>
      </c>
      <c r="G411" s="105" t="b">
        <v>0</v>
      </c>
    </row>
    <row r="412" spans="1:7" ht="15">
      <c r="A412" s="105" t="s">
        <v>2735</v>
      </c>
      <c r="B412" s="105">
        <v>4</v>
      </c>
      <c r="C412" s="110">
        <v>0.0011059161854422004</v>
      </c>
      <c r="D412" s="105" t="s">
        <v>3350</v>
      </c>
      <c r="E412" s="105" t="b">
        <v>0</v>
      </c>
      <c r="F412" s="105" t="b">
        <v>0</v>
      </c>
      <c r="G412" s="105" t="b">
        <v>0</v>
      </c>
    </row>
    <row r="413" spans="1:7" ht="15">
      <c r="A413" s="105" t="s">
        <v>2736</v>
      </c>
      <c r="B413" s="105">
        <v>4</v>
      </c>
      <c r="C413" s="110">
        <v>0.0011059161854422004</v>
      </c>
      <c r="D413" s="105" t="s">
        <v>3350</v>
      </c>
      <c r="E413" s="105" t="b">
        <v>0</v>
      </c>
      <c r="F413" s="105" t="b">
        <v>0</v>
      </c>
      <c r="G413" s="105" t="b">
        <v>0</v>
      </c>
    </row>
    <row r="414" spans="1:7" ht="15">
      <c r="A414" s="105" t="s">
        <v>2737</v>
      </c>
      <c r="B414" s="105">
        <v>4</v>
      </c>
      <c r="C414" s="110">
        <v>0.001172030082311257</v>
      </c>
      <c r="D414" s="105" t="s">
        <v>3350</v>
      </c>
      <c r="E414" s="105" t="b">
        <v>0</v>
      </c>
      <c r="F414" s="105" t="b">
        <v>1</v>
      </c>
      <c r="G414" s="105" t="b">
        <v>0</v>
      </c>
    </row>
    <row r="415" spans="1:7" ht="15">
      <c r="A415" s="105" t="s">
        <v>2738</v>
      </c>
      <c r="B415" s="105">
        <v>4</v>
      </c>
      <c r="C415" s="110">
        <v>0.0011059161854422004</v>
      </c>
      <c r="D415" s="105" t="s">
        <v>3350</v>
      </c>
      <c r="E415" s="105" t="b">
        <v>0</v>
      </c>
      <c r="F415" s="105" t="b">
        <v>0</v>
      </c>
      <c r="G415" s="105" t="b">
        <v>0</v>
      </c>
    </row>
    <row r="416" spans="1:7" ht="15">
      <c r="A416" s="105" t="s">
        <v>2739</v>
      </c>
      <c r="B416" s="105">
        <v>4</v>
      </c>
      <c r="C416" s="110">
        <v>0.0011059161854422004</v>
      </c>
      <c r="D416" s="105" t="s">
        <v>3350</v>
      </c>
      <c r="E416" s="105" t="b">
        <v>0</v>
      </c>
      <c r="F416" s="105" t="b">
        <v>0</v>
      </c>
      <c r="G416" s="105" t="b">
        <v>0</v>
      </c>
    </row>
    <row r="417" spans="1:7" ht="15">
      <c r="A417" s="105" t="s">
        <v>2740</v>
      </c>
      <c r="B417" s="105">
        <v>4</v>
      </c>
      <c r="C417" s="110">
        <v>0.0011059161854422004</v>
      </c>
      <c r="D417" s="105" t="s">
        <v>3350</v>
      </c>
      <c r="E417" s="105" t="b">
        <v>0</v>
      </c>
      <c r="F417" s="105" t="b">
        <v>0</v>
      </c>
      <c r="G417" s="105" t="b">
        <v>0</v>
      </c>
    </row>
    <row r="418" spans="1:7" ht="15">
      <c r="A418" s="105" t="s">
        <v>2741</v>
      </c>
      <c r="B418" s="105">
        <v>4</v>
      </c>
      <c r="C418" s="110">
        <v>0.0012652123863491887</v>
      </c>
      <c r="D418" s="105" t="s">
        <v>3350</v>
      </c>
      <c r="E418" s="105" t="b">
        <v>0</v>
      </c>
      <c r="F418" s="105" t="b">
        <v>0</v>
      </c>
      <c r="G418" s="105" t="b">
        <v>0</v>
      </c>
    </row>
    <row r="419" spans="1:7" ht="15">
      <c r="A419" s="105" t="s">
        <v>2742</v>
      </c>
      <c r="B419" s="105">
        <v>4</v>
      </c>
      <c r="C419" s="110">
        <v>0.0011059161854422004</v>
      </c>
      <c r="D419" s="105" t="s">
        <v>3350</v>
      </c>
      <c r="E419" s="105" t="b">
        <v>1</v>
      </c>
      <c r="F419" s="105" t="b">
        <v>0</v>
      </c>
      <c r="G419" s="105" t="b">
        <v>0</v>
      </c>
    </row>
    <row r="420" spans="1:7" ht="15">
      <c r="A420" s="105" t="s">
        <v>2743</v>
      </c>
      <c r="B420" s="105">
        <v>4</v>
      </c>
      <c r="C420" s="110">
        <v>0.0011059161854422004</v>
      </c>
      <c r="D420" s="105" t="s">
        <v>3350</v>
      </c>
      <c r="E420" s="105" t="b">
        <v>0</v>
      </c>
      <c r="F420" s="105" t="b">
        <v>0</v>
      </c>
      <c r="G420" s="105" t="b">
        <v>0</v>
      </c>
    </row>
    <row r="421" spans="1:7" ht="15">
      <c r="A421" s="105" t="s">
        <v>2744</v>
      </c>
      <c r="B421" s="105">
        <v>4</v>
      </c>
      <c r="C421" s="110">
        <v>0.0011059161854422004</v>
      </c>
      <c r="D421" s="105" t="s">
        <v>3350</v>
      </c>
      <c r="E421" s="105" t="b">
        <v>0</v>
      </c>
      <c r="F421" s="105" t="b">
        <v>1</v>
      </c>
      <c r="G421" s="105" t="b">
        <v>0</v>
      </c>
    </row>
    <row r="422" spans="1:7" ht="15">
      <c r="A422" s="105" t="s">
        <v>2745</v>
      </c>
      <c r="B422" s="105">
        <v>4</v>
      </c>
      <c r="C422" s="110">
        <v>0.0011059161854422004</v>
      </c>
      <c r="D422" s="105" t="s">
        <v>3350</v>
      </c>
      <c r="E422" s="105" t="b">
        <v>0</v>
      </c>
      <c r="F422" s="105" t="b">
        <v>0</v>
      </c>
      <c r="G422" s="105" t="b">
        <v>0</v>
      </c>
    </row>
    <row r="423" spans="1:7" ht="15">
      <c r="A423" s="105" t="s">
        <v>2746</v>
      </c>
      <c r="B423" s="105">
        <v>4</v>
      </c>
      <c r="C423" s="110">
        <v>0.0011059161854422004</v>
      </c>
      <c r="D423" s="105" t="s">
        <v>3350</v>
      </c>
      <c r="E423" s="105" t="b">
        <v>0</v>
      </c>
      <c r="F423" s="105" t="b">
        <v>0</v>
      </c>
      <c r="G423" s="105" t="b">
        <v>0</v>
      </c>
    </row>
    <row r="424" spans="1:7" ht="15">
      <c r="A424" s="105" t="s">
        <v>2747</v>
      </c>
      <c r="B424" s="105">
        <v>4</v>
      </c>
      <c r="C424" s="110">
        <v>0.0011059161854422004</v>
      </c>
      <c r="D424" s="105" t="s">
        <v>3350</v>
      </c>
      <c r="E424" s="105" t="b">
        <v>0</v>
      </c>
      <c r="F424" s="105" t="b">
        <v>0</v>
      </c>
      <c r="G424" s="105" t="b">
        <v>0</v>
      </c>
    </row>
    <row r="425" spans="1:7" ht="15">
      <c r="A425" s="105" t="s">
        <v>2748</v>
      </c>
      <c r="B425" s="105">
        <v>4</v>
      </c>
      <c r="C425" s="110">
        <v>0.001172030082311257</v>
      </c>
      <c r="D425" s="105" t="s">
        <v>3350</v>
      </c>
      <c r="E425" s="105" t="b">
        <v>0</v>
      </c>
      <c r="F425" s="105" t="b">
        <v>0</v>
      </c>
      <c r="G425" s="105" t="b">
        <v>0</v>
      </c>
    </row>
    <row r="426" spans="1:7" ht="15">
      <c r="A426" s="105" t="s">
        <v>2749</v>
      </c>
      <c r="B426" s="105">
        <v>4</v>
      </c>
      <c r="C426" s="110">
        <v>0.0011059161854422004</v>
      </c>
      <c r="D426" s="105" t="s">
        <v>3350</v>
      </c>
      <c r="E426" s="105" t="b">
        <v>0</v>
      </c>
      <c r="F426" s="105" t="b">
        <v>0</v>
      </c>
      <c r="G426" s="105" t="b">
        <v>0</v>
      </c>
    </row>
    <row r="427" spans="1:7" ht="15">
      <c r="A427" s="105" t="s">
        <v>2750</v>
      </c>
      <c r="B427" s="105">
        <v>4</v>
      </c>
      <c r="C427" s="110">
        <v>0.001172030082311257</v>
      </c>
      <c r="D427" s="105" t="s">
        <v>3350</v>
      </c>
      <c r="E427" s="105" t="b">
        <v>0</v>
      </c>
      <c r="F427" s="105" t="b">
        <v>0</v>
      </c>
      <c r="G427" s="105" t="b">
        <v>0</v>
      </c>
    </row>
    <row r="428" spans="1:7" ht="15">
      <c r="A428" s="105" t="s">
        <v>2751</v>
      </c>
      <c r="B428" s="105">
        <v>4</v>
      </c>
      <c r="C428" s="110">
        <v>0.0011059161854422004</v>
      </c>
      <c r="D428" s="105" t="s">
        <v>3350</v>
      </c>
      <c r="E428" s="105" t="b">
        <v>0</v>
      </c>
      <c r="F428" s="105" t="b">
        <v>0</v>
      </c>
      <c r="G428" s="105" t="b">
        <v>0</v>
      </c>
    </row>
    <row r="429" spans="1:7" ht="15">
      <c r="A429" s="105" t="s">
        <v>2752</v>
      </c>
      <c r="B429" s="105">
        <v>4</v>
      </c>
      <c r="C429" s="110">
        <v>0.0011059161854422004</v>
      </c>
      <c r="D429" s="105" t="s">
        <v>3350</v>
      </c>
      <c r="E429" s="105" t="b">
        <v>0</v>
      </c>
      <c r="F429" s="105" t="b">
        <v>0</v>
      </c>
      <c r="G429" s="105" t="b">
        <v>0</v>
      </c>
    </row>
    <row r="430" spans="1:7" ht="15">
      <c r="A430" s="105" t="s">
        <v>2753</v>
      </c>
      <c r="B430" s="105">
        <v>4</v>
      </c>
      <c r="C430" s="110">
        <v>0.0011059161854422004</v>
      </c>
      <c r="D430" s="105" t="s">
        <v>3350</v>
      </c>
      <c r="E430" s="105" t="b">
        <v>0</v>
      </c>
      <c r="F430" s="105" t="b">
        <v>0</v>
      </c>
      <c r="G430" s="105" t="b">
        <v>0</v>
      </c>
    </row>
    <row r="431" spans="1:7" ht="15">
      <c r="A431" s="105" t="s">
        <v>2754</v>
      </c>
      <c r="B431" s="105">
        <v>4</v>
      </c>
      <c r="C431" s="110">
        <v>0.0011059161854422004</v>
      </c>
      <c r="D431" s="105" t="s">
        <v>3350</v>
      </c>
      <c r="E431" s="105" t="b">
        <v>0</v>
      </c>
      <c r="F431" s="105" t="b">
        <v>0</v>
      </c>
      <c r="G431" s="105" t="b">
        <v>0</v>
      </c>
    </row>
    <row r="432" spans="1:7" ht="15">
      <c r="A432" s="105" t="s">
        <v>2755</v>
      </c>
      <c r="B432" s="105">
        <v>4</v>
      </c>
      <c r="C432" s="110">
        <v>0.0011059161854422004</v>
      </c>
      <c r="D432" s="105" t="s">
        <v>3350</v>
      </c>
      <c r="E432" s="105" t="b">
        <v>0</v>
      </c>
      <c r="F432" s="105" t="b">
        <v>1</v>
      </c>
      <c r="G432" s="105" t="b">
        <v>0</v>
      </c>
    </row>
    <row r="433" spans="1:7" ht="15">
      <c r="A433" s="105" t="s">
        <v>2756</v>
      </c>
      <c r="B433" s="105">
        <v>4</v>
      </c>
      <c r="C433" s="110">
        <v>0.0011059161854422004</v>
      </c>
      <c r="D433" s="105" t="s">
        <v>3350</v>
      </c>
      <c r="E433" s="105" t="b">
        <v>0</v>
      </c>
      <c r="F433" s="105" t="b">
        <v>0</v>
      </c>
      <c r="G433" s="105" t="b">
        <v>0</v>
      </c>
    </row>
    <row r="434" spans="1:7" ht="15">
      <c r="A434" s="105" t="s">
        <v>2757</v>
      </c>
      <c r="B434" s="105">
        <v>4</v>
      </c>
      <c r="C434" s="110">
        <v>0.0011059161854422004</v>
      </c>
      <c r="D434" s="105" t="s">
        <v>3350</v>
      </c>
      <c r="E434" s="105" t="b">
        <v>1</v>
      </c>
      <c r="F434" s="105" t="b">
        <v>0</v>
      </c>
      <c r="G434" s="105" t="b">
        <v>0</v>
      </c>
    </row>
    <row r="435" spans="1:7" ht="15">
      <c r="A435" s="105" t="s">
        <v>2758</v>
      </c>
      <c r="B435" s="105">
        <v>4</v>
      </c>
      <c r="C435" s="110">
        <v>0.0011059161854422004</v>
      </c>
      <c r="D435" s="105" t="s">
        <v>3350</v>
      </c>
      <c r="E435" s="105" t="b">
        <v>0</v>
      </c>
      <c r="F435" s="105" t="b">
        <v>0</v>
      </c>
      <c r="G435" s="105" t="b">
        <v>0</v>
      </c>
    </row>
    <row r="436" spans="1:7" ht="15">
      <c r="A436" s="105" t="s">
        <v>2759</v>
      </c>
      <c r="B436" s="105">
        <v>4</v>
      </c>
      <c r="C436" s="110">
        <v>0.0011059161854422004</v>
      </c>
      <c r="D436" s="105" t="s">
        <v>3350</v>
      </c>
      <c r="E436" s="105" t="b">
        <v>0</v>
      </c>
      <c r="F436" s="105" t="b">
        <v>0</v>
      </c>
      <c r="G436" s="105" t="b">
        <v>0</v>
      </c>
    </row>
    <row r="437" spans="1:7" ht="15">
      <c r="A437" s="105" t="s">
        <v>2760</v>
      </c>
      <c r="B437" s="105">
        <v>4</v>
      </c>
      <c r="C437" s="110">
        <v>0.0011059161854422004</v>
      </c>
      <c r="D437" s="105" t="s">
        <v>3350</v>
      </c>
      <c r="E437" s="105" t="b">
        <v>0</v>
      </c>
      <c r="F437" s="105" t="b">
        <v>0</v>
      </c>
      <c r="G437" s="105" t="b">
        <v>0</v>
      </c>
    </row>
    <row r="438" spans="1:7" ht="15">
      <c r="A438" s="105" t="s">
        <v>2761</v>
      </c>
      <c r="B438" s="105">
        <v>4</v>
      </c>
      <c r="C438" s="110">
        <v>0.0011059161854422004</v>
      </c>
      <c r="D438" s="105" t="s">
        <v>3350</v>
      </c>
      <c r="E438" s="105" t="b">
        <v>0</v>
      </c>
      <c r="F438" s="105" t="b">
        <v>0</v>
      </c>
      <c r="G438" s="105" t="b">
        <v>0</v>
      </c>
    </row>
    <row r="439" spans="1:7" ht="15">
      <c r="A439" s="105" t="s">
        <v>2762</v>
      </c>
      <c r="B439" s="105">
        <v>4</v>
      </c>
      <c r="C439" s="110">
        <v>0.0011059161854422004</v>
      </c>
      <c r="D439" s="105" t="s">
        <v>3350</v>
      </c>
      <c r="E439" s="105" t="b">
        <v>0</v>
      </c>
      <c r="F439" s="105" t="b">
        <v>0</v>
      </c>
      <c r="G439" s="105" t="b">
        <v>0</v>
      </c>
    </row>
    <row r="440" spans="1:7" ht="15">
      <c r="A440" s="105" t="s">
        <v>2763</v>
      </c>
      <c r="B440" s="105">
        <v>4</v>
      </c>
      <c r="C440" s="110">
        <v>0.0011059161854422004</v>
      </c>
      <c r="D440" s="105" t="s">
        <v>3350</v>
      </c>
      <c r="E440" s="105" t="b">
        <v>0</v>
      </c>
      <c r="F440" s="105" t="b">
        <v>0</v>
      </c>
      <c r="G440" s="105" t="b">
        <v>0</v>
      </c>
    </row>
    <row r="441" spans="1:7" ht="15">
      <c r="A441" s="105" t="s">
        <v>2764</v>
      </c>
      <c r="B441" s="105">
        <v>4</v>
      </c>
      <c r="C441" s="110">
        <v>0.0011059161854422004</v>
      </c>
      <c r="D441" s="105" t="s">
        <v>3350</v>
      </c>
      <c r="E441" s="105" t="b">
        <v>0</v>
      </c>
      <c r="F441" s="105" t="b">
        <v>0</v>
      </c>
      <c r="G441" s="105" t="b">
        <v>0</v>
      </c>
    </row>
    <row r="442" spans="1:7" ht="15">
      <c r="A442" s="105" t="s">
        <v>2765</v>
      </c>
      <c r="B442" s="105">
        <v>4</v>
      </c>
      <c r="C442" s="110">
        <v>0.0011059161854422004</v>
      </c>
      <c r="D442" s="105" t="s">
        <v>3350</v>
      </c>
      <c r="E442" s="105" t="b">
        <v>0</v>
      </c>
      <c r="F442" s="105" t="b">
        <v>0</v>
      </c>
      <c r="G442" s="105" t="b">
        <v>0</v>
      </c>
    </row>
    <row r="443" spans="1:7" ht="15">
      <c r="A443" s="105" t="s">
        <v>2766</v>
      </c>
      <c r="B443" s="105">
        <v>4</v>
      </c>
      <c r="C443" s="110">
        <v>0.0011059161854422004</v>
      </c>
      <c r="D443" s="105" t="s">
        <v>3350</v>
      </c>
      <c r="E443" s="105" t="b">
        <v>0</v>
      </c>
      <c r="F443" s="105" t="b">
        <v>0</v>
      </c>
      <c r="G443" s="105" t="b">
        <v>0</v>
      </c>
    </row>
    <row r="444" spans="1:7" ht="15">
      <c r="A444" s="105" t="s">
        <v>2767</v>
      </c>
      <c r="B444" s="105">
        <v>4</v>
      </c>
      <c r="C444" s="110">
        <v>0.0011059161854422004</v>
      </c>
      <c r="D444" s="105" t="s">
        <v>3350</v>
      </c>
      <c r="E444" s="105" t="b">
        <v>0</v>
      </c>
      <c r="F444" s="105" t="b">
        <v>0</v>
      </c>
      <c r="G444" s="105" t="b">
        <v>0</v>
      </c>
    </row>
    <row r="445" spans="1:7" ht="15">
      <c r="A445" s="105" t="s">
        <v>2768</v>
      </c>
      <c r="B445" s="105">
        <v>4</v>
      </c>
      <c r="C445" s="110">
        <v>0.0011059161854422004</v>
      </c>
      <c r="D445" s="105" t="s">
        <v>3350</v>
      </c>
      <c r="E445" s="105" t="b">
        <v>0</v>
      </c>
      <c r="F445" s="105" t="b">
        <v>0</v>
      </c>
      <c r="G445" s="105" t="b">
        <v>0</v>
      </c>
    </row>
    <row r="446" spans="1:7" ht="15">
      <c r="A446" s="105" t="s">
        <v>2769</v>
      </c>
      <c r="B446" s="105">
        <v>3</v>
      </c>
      <c r="C446" s="110">
        <v>0.0008790225617334428</v>
      </c>
      <c r="D446" s="105" t="s">
        <v>3350</v>
      </c>
      <c r="E446" s="105" t="b">
        <v>0</v>
      </c>
      <c r="F446" s="105" t="b">
        <v>0</v>
      </c>
      <c r="G446" s="105" t="b">
        <v>0</v>
      </c>
    </row>
    <row r="447" spans="1:7" ht="15">
      <c r="A447" s="105" t="s">
        <v>2770</v>
      </c>
      <c r="B447" s="105">
        <v>3</v>
      </c>
      <c r="C447" s="110">
        <v>0.0008790225617334428</v>
      </c>
      <c r="D447" s="105" t="s">
        <v>3350</v>
      </c>
      <c r="E447" s="105" t="b">
        <v>0</v>
      </c>
      <c r="F447" s="105" t="b">
        <v>0</v>
      </c>
      <c r="G447" s="105" t="b">
        <v>0</v>
      </c>
    </row>
    <row r="448" spans="1:7" ht="15">
      <c r="A448" s="105" t="s">
        <v>2771</v>
      </c>
      <c r="B448" s="105">
        <v>3</v>
      </c>
      <c r="C448" s="110">
        <v>0.0008790225617334428</v>
      </c>
      <c r="D448" s="105" t="s">
        <v>3350</v>
      </c>
      <c r="E448" s="105" t="b">
        <v>0</v>
      </c>
      <c r="F448" s="105" t="b">
        <v>0</v>
      </c>
      <c r="G448" s="105" t="b">
        <v>0</v>
      </c>
    </row>
    <row r="449" spans="1:7" ht="15">
      <c r="A449" s="105" t="s">
        <v>2772</v>
      </c>
      <c r="B449" s="105">
        <v>3</v>
      </c>
      <c r="C449" s="110">
        <v>0.0009489092897618915</v>
      </c>
      <c r="D449" s="105" t="s">
        <v>3350</v>
      </c>
      <c r="E449" s="105" t="b">
        <v>0</v>
      </c>
      <c r="F449" s="105" t="b">
        <v>0</v>
      </c>
      <c r="G449" s="105" t="b">
        <v>0</v>
      </c>
    </row>
    <row r="450" spans="1:7" ht="15">
      <c r="A450" s="105" t="s">
        <v>2773</v>
      </c>
      <c r="B450" s="105">
        <v>3</v>
      </c>
      <c r="C450" s="110">
        <v>0.0008790225617334428</v>
      </c>
      <c r="D450" s="105" t="s">
        <v>3350</v>
      </c>
      <c r="E450" s="105" t="b">
        <v>0</v>
      </c>
      <c r="F450" s="105" t="b">
        <v>0</v>
      </c>
      <c r="G450" s="105" t="b">
        <v>0</v>
      </c>
    </row>
    <row r="451" spans="1:7" ht="15">
      <c r="A451" s="105" t="s">
        <v>2774</v>
      </c>
      <c r="B451" s="105">
        <v>3</v>
      </c>
      <c r="C451" s="110">
        <v>0.0008790225617334428</v>
      </c>
      <c r="D451" s="105" t="s">
        <v>3350</v>
      </c>
      <c r="E451" s="105" t="b">
        <v>0</v>
      </c>
      <c r="F451" s="105" t="b">
        <v>0</v>
      </c>
      <c r="G451" s="105" t="b">
        <v>0</v>
      </c>
    </row>
    <row r="452" spans="1:7" ht="15">
      <c r="A452" s="105" t="s">
        <v>2775</v>
      </c>
      <c r="B452" s="105">
        <v>3</v>
      </c>
      <c r="C452" s="110">
        <v>0.0008790225617334428</v>
      </c>
      <c r="D452" s="105" t="s">
        <v>3350</v>
      </c>
      <c r="E452" s="105" t="b">
        <v>0</v>
      </c>
      <c r="F452" s="105" t="b">
        <v>0</v>
      </c>
      <c r="G452" s="105" t="b">
        <v>0</v>
      </c>
    </row>
    <row r="453" spans="1:7" ht="15">
      <c r="A453" s="105" t="s">
        <v>2776</v>
      </c>
      <c r="B453" s="105">
        <v>3</v>
      </c>
      <c r="C453" s="110">
        <v>0.0008790225617334428</v>
      </c>
      <c r="D453" s="105" t="s">
        <v>3350</v>
      </c>
      <c r="E453" s="105" t="b">
        <v>0</v>
      </c>
      <c r="F453" s="105" t="b">
        <v>0</v>
      </c>
      <c r="G453" s="105" t="b">
        <v>0</v>
      </c>
    </row>
    <row r="454" spans="1:7" ht="15">
      <c r="A454" s="105" t="s">
        <v>2777</v>
      </c>
      <c r="B454" s="105">
        <v>3</v>
      </c>
      <c r="C454" s="110">
        <v>0.0008790225617334428</v>
      </c>
      <c r="D454" s="105" t="s">
        <v>3350</v>
      </c>
      <c r="E454" s="105" t="b">
        <v>0</v>
      </c>
      <c r="F454" s="105" t="b">
        <v>0</v>
      </c>
      <c r="G454" s="105" t="b">
        <v>0</v>
      </c>
    </row>
    <row r="455" spans="1:7" ht="15">
      <c r="A455" s="105" t="s">
        <v>2778</v>
      </c>
      <c r="B455" s="105">
        <v>3</v>
      </c>
      <c r="C455" s="110">
        <v>0.0008790225617334428</v>
      </c>
      <c r="D455" s="105" t="s">
        <v>3350</v>
      </c>
      <c r="E455" s="105" t="b">
        <v>0</v>
      </c>
      <c r="F455" s="105" t="b">
        <v>0</v>
      </c>
      <c r="G455" s="105" t="b">
        <v>0</v>
      </c>
    </row>
    <row r="456" spans="1:7" ht="15">
      <c r="A456" s="105" t="s">
        <v>2779</v>
      </c>
      <c r="B456" s="105">
        <v>3</v>
      </c>
      <c r="C456" s="110">
        <v>0.0008790225617334428</v>
      </c>
      <c r="D456" s="105" t="s">
        <v>3350</v>
      </c>
      <c r="E456" s="105" t="b">
        <v>0</v>
      </c>
      <c r="F456" s="105" t="b">
        <v>0</v>
      </c>
      <c r="G456" s="105" t="b">
        <v>0</v>
      </c>
    </row>
    <row r="457" spans="1:7" ht="15">
      <c r="A457" s="105" t="s">
        <v>2780</v>
      </c>
      <c r="B457" s="105">
        <v>3</v>
      </c>
      <c r="C457" s="110">
        <v>0.0008790225617334428</v>
      </c>
      <c r="D457" s="105" t="s">
        <v>3350</v>
      </c>
      <c r="E457" s="105" t="b">
        <v>0</v>
      </c>
      <c r="F457" s="105" t="b">
        <v>0</v>
      </c>
      <c r="G457" s="105" t="b">
        <v>0</v>
      </c>
    </row>
    <row r="458" spans="1:7" ht="15">
      <c r="A458" s="105" t="s">
        <v>2781</v>
      </c>
      <c r="B458" s="105">
        <v>3</v>
      </c>
      <c r="C458" s="110">
        <v>0.0008790225617334428</v>
      </c>
      <c r="D458" s="105" t="s">
        <v>3350</v>
      </c>
      <c r="E458" s="105" t="b">
        <v>0</v>
      </c>
      <c r="F458" s="105" t="b">
        <v>0</v>
      </c>
      <c r="G458" s="105" t="b">
        <v>0</v>
      </c>
    </row>
    <row r="459" spans="1:7" ht="15">
      <c r="A459" s="105" t="s">
        <v>2782</v>
      </c>
      <c r="B459" s="105">
        <v>3</v>
      </c>
      <c r="C459" s="110">
        <v>0.0008790225617334428</v>
      </c>
      <c r="D459" s="105" t="s">
        <v>3350</v>
      </c>
      <c r="E459" s="105" t="b">
        <v>0</v>
      </c>
      <c r="F459" s="105" t="b">
        <v>0</v>
      </c>
      <c r="G459" s="105" t="b">
        <v>0</v>
      </c>
    </row>
    <row r="460" spans="1:7" ht="15">
      <c r="A460" s="105" t="s">
        <v>2783</v>
      </c>
      <c r="B460" s="105">
        <v>3</v>
      </c>
      <c r="C460" s="110">
        <v>0.0008790225617334428</v>
      </c>
      <c r="D460" s="105" t="s">
        <v>3350</v>
      </c>
      <c r="E460" s="105" t="b">
        <v>0</v>
      </c>
      <c r="F460" s="105" t="b">
        <v>0</v>
      </c>
      <c r="G460" s="105" t="b">
        <v>0</v>
      </c>
    </row>
    <row r="461" spans="1:7" ht="15">
      <c r="A461" s="105" t="s">
        <v>2784</v>
      </c>
      <c r="B461" s="105">
        <v>3</v>
      </c>
      <c r="C461" s="110">
        <v>0.0008790225617334428</v>
      </c>
      <c r="D461" s="105" t="s">
        <v>3350</v>
      </c>
      <c r="E461" s="105" t="b">
        <v>0</v>
      </c>
      <c r="F461" s="105" t="b">
        <v>0</v>
      </c>
      <c r="G461" s="105" t="b">
        <v>0</v>
      </c>
    </row>
    <row r="462" spans="1:7" ht="15">
      <c r="A462" s="105" t="s">
        <v>2785</v>
      </c>
      <c r="B462" s="105">
        <v>3</v>
      </c>
      <c r="C462" s="110">
        <v>0.0008790225617334428</v>
      </c>
      <c r="D462" s="105" t="s">
        <v>3350</v>
      </c>
      <c r="E462" s="105" t="b">
        <v>0</v>
      </c>
      <c r="F462" s="105" t="b">
        <v>0</v>
      </c>
      <c r="G462" s="105" t="b">
        <v>0</v>
      </c>
    </row>
    <row r="463" spans="1:7" ht="15">
      <c r="A463" s="105" t="s">
        <v>2786</v>
      </c>
      <c r="B463" s="105">
        <v>3</v>
      </c>
      <c r="C463" s="110">
        <v>0.0009489092897618915</v>
      </c>
      <c r="D463" s="105" t="s">
        <v>3350</v>
      </c>
      <c r="E463" s="105" t="b">
        <v>0</v>
      </c>
      <c r="F463" s="105" t="b">
        <v>0</v>
      </c>
      <c r="G463" s="105" t="b">
        <v>0</v>
      </c>
    </row>
    <row r="464" spans="1:7" ht="15">
      <c r="A464" s="105" t="s">
        <v>2787</v>
      </c>
      <c r="B464" s="105">
        <v>3</v>
      </c>
      <c r="C464" s="110">
        <v>0.0008790225617334428</v>
      </c>
      <c r="D464" s="105" t="s">
        <v>3350</v>
      </c>
      <c r="E464" s="105" t="b">
        <v>0</v>
      </c>
      <c r="F464" s="105" t="b">
        <v>0</v>
      </c>
      <c r="G464" s="105" t="b">
        <v>0</v>
      </c>
    </row>
    <row r="465" spans="1:7" ht="15">
      <c r="A465" s="105" t="s">
        <v>2788</v>
      </c>
      <c r="B465" s="105">
        <v>3</v>
      </c>
      <c r="C465" s="110">
        <v>0.0008790225617334428</v>
      </c>
      <c r="D465" s="105" t="s">
        <v>3350</v>
      </c>
      <c r="E465" s="105" t="b">
        <v>1</v>
      </c>
      <c r="F465" s="105" t="b">
        <v>0</v>
      </c>
      <c r="G465" s="105" t="b">
        <v>0</v>
      </c>
    </row>
    <row r="466" spans="1:7" ht="15">
      <c r="A466" s="105" t="s">
        <v>2789</v>
      </c>
      <c r="B466" s="105">
        <v>3</v>
      </c>
      <c r="C466" s="110">
        <v>0.0008790225617334428</v>
      </c>
      <c r="D466" s="105" t="s">
        <v>3350</v>
      </c>
      <c r="E466" s="105" t="b">
        <v>0</v>
      </c>
      <c r="F466" s="105" t="b">
        <v>0</v>
      </c>
      <c r="G466" s="105" t="b">
        <v>0</v>
      </c>
    </row>
    <row r="467" spans="1:7" ht="15">
      <c r="A467" s="105" t="s">
        <v>2790</v>
      </c>
      <c r="B467" s="105">
        <v>3</v>
      </c>
      <c r="C467" s="110">
        <v>0.0009489092897618915</v>
      </c>
      <c r="D467" s="105" t="s">
        <v>3350</v>
      </c>
      <c r="E467" s="105" t="b">
        <v>0</v>
      </c>
      <c r="F467" s="105" t="b">
        <v>0</v>
      </c>
      <c r="G467" s="105" t="b">
        <v>0</v>
      </c>
    </row>
    <row r="468" spans="1:7" ht="15">
      <c r="A468" s="105" t="s">
        <v>2791</v>
      </c>
      <c r="B468" s="105">
        <v>3</v>
      </c>
      <c r="C468" s="110">
        <v>0.0008790225617334428</v>
      </c>
      <c r="D468" s="105" t="s">
        <v>3350</v>
      </c>
      <c r="E468" s="105" t="b">
        <v>0</v>
      </c>
      <c r="F468" s="105" t="b">
        <v>0</v>
      </c>
      <c r="G468" s="105" t="b">
        <v>0</v>
      </c>
    </row>
    <row r="469" spans="1:7" ht="15">
      <c r="A469" s="105" t="s">
        <v>2792</v>
      </c>
      <c r="B469" s="105">
        <v>3</v>
      </c>
      <c r="C469" s="110">
        <v>0.0008790225617334428</v>
      </c>
      <c r="D469" s="105" t="s">
        <v>3350</v>
      </c>
      <c r="E469" s="105" t="b">
        <v>0</v>
      </c>
      <c r="F469" s="105" t="b">
        <v>0</v>
      </c>
      <c r="G469" s="105" t="b">
        <v>0</v>
      </c>
    </row>
    <row r="470" spans="1:7" ht="15">
      <c r="A470" s="105" t="s">
        <v>2793</v>
      </c>
      <c r="B470" s="105">
        <v>3</v>
      </c>
      <c r="C470" s="110">
        <v>0.0008790225617334428</v>
      </c>
      <c r="D470" s="105" t="s">
        <v>3350</v>
      </c>
      <c r="E470" s="105" t="b">
        <v>0</v>
      </c>
      <c r="F470" s="105" t="b">
        <v>0</v>
      </c>
      <c r="G470" s="105" t="b">
        <v>0</v>
      </c>
    </row>
    <row r="471" spans="1:7" ht="15">
      <c r="A471" s="105" t="s">
        <v>2794</v>
      </c>
      <c r="B471" s="105">
        <v>3</v>
      </c>
      <c r="C471" s="110">
        <v>0.0008790225617334428</v>
      </c>
      <c r="D471" s="105" t="s">
        <v>3350</v>
      </c>
      <c r="E471" s="105" t="b">
        <v>0</v>
      </c>
      <c r="F471" s="105" t="b">
        <v>0</v>
      </c>
      <c r="G471" s="105" t="b">
        <v>0</v>
      </c>
    </row>
    <row r="472" spans="1:7" ht="15">
      <c r="A472" s="105" t="s">
        <v>2795</v>
      </c>
      <c r="B472" s="105">
        <v>3</v>
      </c>
      <c r="C472" s="110">
        <v>0.0008790225617334428</v>
      </c>
      <c r="D472" s="105" t="s">
        <v>3350</v>
      </c>
      <c r="E472" s="105" t="b">
        <v>0</v>
      </c>
      <c r="F472" s="105" t="b">
        <v>1</v>
      </c>
      <c r="G472" s="105" t="b">
        <v>0</v>
      </c>
    </row>
    <row r="473" spans="1:7" ht="15">
      <c r="A473" s="105" t="s">
        <v>2796</v>
      </c>
      <c r="B473" s="105">
        <v>3</v>
      </c>
      <c r="C473" s="110">
        <v>0.0008790225617334428</v>
      </c>
      <c r="D473" s="105" t="s">
        <v>3350</v>
      </c>
      <c r="E473" s="105" t="b">
        <v>1</v>
      </c>
      <c r="F473" s="105" t="b">
        <v>0</v>
      </c>
      <c r="G473" s="105" t="b">
        <v>0</v>
      </c>
    </row>
    <row r="474" spans="1:7" ht="15">
      <c r="A474" s="105" t="s">
        <v>2797</v>
      </c>
      <c r="B474" s="105">
        <v>3</v>
      </c>
      <c r="C474" s="110">
        <v>0.0008790225617334428</v>
      </c>
      <c r="D474" s="105" t="s">
        <v>3350</v>
      </c>
      <c r="E474" s="105" t="b">
        <v>0</v>
      </c>
      <c r="F474" s="105" t="b">
        <v>0</v>
      </c>
      <c r="G474" s="105" t="b">
        <v>0</v>
      </c>
    </row>
    <row r="475" spans="1:7" ht="15">
      <c r="A475" s="105" t="s">
        <v>2798</v>
      </c>
      <c r="B475" s="105">
        <v>3</v>
      </c>
      <c r="C475" s="110">
        <v>0.0008790225617334428</v>
      </c>
      <c r="D475" s="105" t="s">
        <v>3350</v>
      </c>
      <c r="E475" s="105" t="b">
        <v>0</v>
      </c>
      <c r="F475" s="105" t="b">
        <v>0</v>
      </c>
      <c r="G475" s="105" t="b">
        <v>0</v>
      </c>
    </row>
    <row r="476" spans="1:7" ht="15">
      <c r="A476" s="105" t="s">
        <v>2799</v>
      </c>
      <c r="B476" s="105">
        <v>3</v>
      </c>
      <c r="C476" s="110">
        <v>0.0008790225617334428</v>
      </c>
      <c r="D476" s="105" t="s">
        <v>3350</v>
      </c>
      <c r="E476" s="105" t="b">
        <v>0</v>
      </c>
      <c r="F476" s="105" t="b">
        <v>0</v>
      </c>
      <c r="G476" s="105" t="b">
        <v>0</v>
      </c>
    </row>
    <row r="477" spans="1:7" ht="15">
      <c r="A477" s="105" t="s">
        <v>2800</v>
      </c>
      <c r="B477" s="105">
        <v>3</v>
      </c>
      <c r="C477" s="110">
        <v>0.0008790225617334428</v>
      </c>
      <c r="D477" s="105" t="s">
        <v>3350</v>
      </c>
      <c r="E477" s="105" t="b">
        <v>0</v>
      </c>
      <c r="F477" s="105" t="b">
        <v>0</v>
      </c>
      <c r="G477" s="105" t="b">
        <v>0</v>
      </c>
    </row>
    <row r="478" spans="1:7" ht="15">
      <c r="A478" s="105" t="s">
        <v>2801</v>
      </c>
      <c r="B478" s="105">
        <v>3</v>
      </c>
      <c r="C478" s="110">
        <v>0.0008790225617334428</v>
      </c>
      <c r="D478" s="105" t="s">
        <v>3350</v>
      </c>
      <c r="E478" s="105" t="b">
        <v>0</v>
      </c>
      <c r="F478" s="105" t="b">
        <v>0</v>
      </c>
      <c r="G478" s="105" t="b">
        <v>0</v>
      </c>
    </row>
    <row r="479" spans="1:7" ht="15">
      <c r="A479" s="105" t="s">
        <v>2802</v>
      </c>
      <c r="B479" s="105">
        <v>3</v>
      </c>
      <c r="C479" s="110">
        <v>0.0008790225617334428</v>
      </c>
      <c r="D479" s="105" t="s">
        <v>3350</v>
      </c>
      <c r="E479" s="105" t="b">
        <v>0</v>
      </c>
      <c r="F479" s="105" t="b">
        <v>0</v>
      </c>
      <c r="G479" s="105" t="b">
        <v>0</v>
      </c>
    </row>
    <row r="480" spans="1:7" ht="15">
      <c r="A480" s="105" t="s">
        <v>2803</v>
      </c>
      <c r="B480" s="105">
        <v>3</v>
      </c>
      <c r="C480" s="110">
        <v>0.0008790225617334428</v>
      </c>
      <c r="D480" s="105" t="s">
        <v>3350</v>
      </c>
      <c r="E480" s="105" t="b">
        <v>0</v>
      </c>
      <c r="F480" s="105" t="b">
        <v>1</v>
      </c>
      <c r="G480" s="105" t="b">
        <v>0</v>
      </c>
    </row>
    <row r="481" spans="1:7" ht="15">
      <c r="A481" s="105" t="s">
        <v>2804</v>
      </c>
      <c r="B481" s="105">
        <v>3</v>
      </c>
      <c r="C481" s="110">
        <v>0.0008790225617334428</v>
      </c>
      <c r="D481" s="105" t="s">
        <v>3350</v>
      </c>
      <c r="E481" s="105" t="b">
        <v>0</v>
      </c>
      <c r="F481" s="105" t="b">
        <v>0</v>
      </c>
      <c r="G481" s="105" t="b">
        <v>0</v>
      </c>
    </row>
    <row r="482" spans="1:7" ht="15">
      <c r="A482" s="105" t="s">
        <v>2805</v>
      </c>
      <c r="B482" s="105">
        <v>3</v>
      </c>
      <c r="C482" s="110">
        <v>0.0008790225617334428</v>
      </c>
      <c r="D482" s="105" t="s">
        <v>3350</v>
      </c>
      <c r="E482" s="105" t="b">
        <v>0</v>
      </c>
      <c r="F482" s="105" t="b">
        <v>0</v>
      </c>
      <c r="G482" s="105" t="b">
        <v>0</v>
      </c>
    </row>
    <row r="483" spans="1:7" ht="15">
      <c r="A483" s="105" t="s">
        <v>2806</v>
      </c>
      <c r="B483" s="105">
        <v>3</v>
      </c>
      <c r="C483" s="110">
        <v>0.0008790225617334428</v>
      </c>
      <c r="D483" s="105" t="s">
        <v>3350</v>
      </c>
      <c r="E483" s="105" t="b">
        <v>0</v>
      </c>
      <c r="F483" s="105" t="b">
        <v>0</v>
      </c>
      <c r="G483" s="105" t="b">
        <v>0</v>
      </c>
    </row>
    <row r="484" spans="1:7" ht="15">
      <c r="A484" s="105" t="s">
        <v>2807</v>
      </c>
      <c r="B484" s="105">
        <v>3</v>
      </c>
      <c r="C484" s="110">
        <v>0.0008790225617334428</v>
      </c>
      <c r="D484" s="105" t="s">
        <v>3350</v>
      </c>
      <c r="E484" s="105" t="b">
        <v>1</v>
      </c>
      <c r="F484" s="105" t="b">
        <v>0</v>
      </c>
      <c r="G484" s="105" t="b">
        <v>0</v>
      </c>
    </row>
    <row r="485" spans="1:7" ht="15">
      <c r="A485" s="105" t="s">
        <v>2808</v>
      </c>
      <c r="B485" s="105">
        <v>3</v>
      </c>
      <c r="C485" s="110">
        <v>0.0008790225617334428</v>
      </c>
      <c r="D485" s="105" t="s">
        <v>3350</v>
      </c>
      <c r="E485" s="105" t="b">
        <v>0</v>
      </c>
      <c r="F485" s="105" t="b">
        <v>0</v>
      </c>
      <c r="G485" s="105" t="b">
        <v>0</v>
      </c>
    </row>
    <row r="486" spans="1:7" ht="15">
      <c r="A486" s="105" t="s">
        <v>2809</v>
      </c>
      <c r="B486" s="105">
        <v>3</v>
      </c>
      <c r="C486" s="110">
        <v>0.0008790225617334428</v>
      </c>
      <c r="D486" s="105" t="s">
        <v>3350</v>
      </c>
      <c r="E486" s="105" t="b">
        <v>0</v>
      </c>
      <c r="F486" s="105" t="b">
        <v>0</v>
      </c>
      <c r="G486" s="105" t="b">
        <v>0</v>
      </c>
    </row>
    <row r="487" spans="1:7" ht="15">
      <c r="A487" s="105" t="s">
        <v>2810</v>
      </c>
      <c r="B487" s="105">
        <v>3</v>
      </c>
      <c r="C487" s="110">
        <v>0.0008790225617334428</v>
      </c>
      <c r="D487" s="105" t="s">
        <v>3350</v>
      </c>
      <c r="E487" s="105" t="b">
        <v>0</v>
      </c>
      <c r="F487" s="105" t="b">
        <v>0</v>
      </c>
      <c r="G487" s="105" t="b">
        <v>0</v>
      </c>
    </row>
    <row r="488" spans="1:7" ht="15">
      <c r="A488" s="105" t="s">
        <v>2811</v>
      </c>
      <c r="B488" s="105">
        <v>3</v>
      </c>
      <c r="C488" s="110">
        <v>0.0008790225617334428</v>
      </c>
      <c r="D488" s="105" t="s">
        <v>3350</v>
      </c>
      <c r="E488" s="105" t="b">
        <v>0</v>
      </c>
      <c r="F488" s="105" t="b">
        <v>0</v>
      </c>
      <c r="G488" s="105" t="b">
        <v>0</v>
      </c>
    </row>
    <row r="489" spans="1:7" ht="15">
      <c r="A489" s="105" t="s">
        <v>2812</v>
      </c>
      <c r="B489" s="105">
        <v>3</v>
      </c>
      <c r="C489" s="110">
        <v>0.0008790225617334428</v>
      </c>
      <c r="D489" s="105" t="s">
        <v>3350</v>
      </c>
      <c r="E489" s="105" t="b">
        <v>0</v>
      </c>
      <c r="F489" s="105" t="b">
        <v>0</v>
      </c>
      <c r="G489" s="105" t="b">
        <v>0</v>
      </c>
    </row>
    <row r="490" spans="1:7" ht="15">
      <c r="A490" s="105" t="s">
        <v>2813</v>
      </c>
      <c r="B490" s="105">
        <v>3</v>
      </c>
      <c r="C490" s="110">
        <v>0.0008790225617334428</v>
      </c>
      <c r="D490" s="105" t="s">
        <v>3350</v>
      </c>
      <c r="E490" s="105" t="b">
        <v>0</v>
      </c>
      <c r="F490" s="105" t="b">
        <v>0</v>
      </c>
      <c r="G490" s="105" t="b">
        <v>0</v>
      </c>
    </row>
    <row r="491" spans="1:7" ht="15">
      <c r="A491" s="105" t="s">
        <v>2814</v>
      </c>
      <c r="B491" s="105">
        <v>3</v>
      </c>
      <c r="C491" s="110">
        <v>0.0008790225617334428</v>
      </c>
      <c r="D491" s="105" t="s">
        <v>3350</v>
      </c>
      <c r="E491" s="105" t="b">
        <v>0</v>
      </c>
      <c r="F491" s="105" t="b">
        <v>0</v>
      </c>
      <c r="G491" s="105" t="b">
        <v>0</v>
      </c>
    </row>
    <row r="492" spans="1:7" ht="15">
      <c r="A492" s="105" t="s">
        <v>2815</v>
      </c>
      <c r="B492" s="105">
        <v>3</v>
      </c>
      <c r="C492" s="110">
        <v>0.0008790225617334428</v>
      </c>
      <c r="D492" s="105" t="s">
        <v>3350</v>
      </c>
      <c r="E492" s="105" t="b">
        <v>1</v>
      </c>
      <c r="F492" s="105" t="b">
        <v>0</v>
      </c>
      <c r="G492" s="105" t="b">
        <v>0</v>
      </c>
    </row>
    <row r="493" spans="1:7" ht="15">
      <c r="A493" s="105" t="s">
        <v>2816</v>
      </c>
      <c r="B493" s="105">
        <v>3</v>
      </c>
      <c r="C493" s="110">
        <v>0.0008790225617334428</v>
      </c>
      <c r="D493" s="105" t="s">
        <v>3350</v>
      </c>
      <c r="E493" s="105" t="b">
        <v>0</v>
      </c>
      <c r="F493" s="105" t="b">
        <v>0</v>
      </c>
      <c r="G493" s="105" t="b">
        <v>0</v>
      </c>
    </row>
    <row r="494" spans="1:7" ht="15">
      <c r="A494" s="105" t="s">
        <v>2817</v>
      </c>
      <c r="B494" s="105">
        <v>3</v>
      </c>
      <c r="C494" s="110">
        <v>0.0008790225617334428</v>
      </c>
      <c r="D494" s="105" t="s">
        <v>3350</v>
      </c>
      <c r="E494" s="105" t="b">
        <v>1</v>
      </c>
      <c r="F494" s="105" t="b">
        <v>0</v>
      </c>
      <c r="G494" s="105" t="b">
        <v>0</v>
      </c>
    </row>
    <row r="495" spans="1:7" ht="15">
      <c r="A495" s="105" t="s">
        <v>2818</v>
      </c>
      <c r="B495" s="105">
        <v>3</v>
      </c>
      <c r="C495" s="110">
        <v>0.0008790225617334428</v>
      </c>
      <c r="D495" s="105" t="s">
        <v>3350</v>
      </c>
      <c r="E495" s="105" t="b">
        <v>0</v>
      </c>
      <c r="F495" s="105" t="b">
        <v>0</v>
      </c>
      <c r="G495" s="105" t="b">
        <v>0</v>
      </c>
    </row>
    <row r="496" spans="1:7" ht="15">
      <c r="A496" s="105" t="s">
        <v>2819</v>
      </c>
      <c r="B496" s="105">
        <v>3</v>
      </c>
      <c r="C496" s="110">
        <v>0.0008790225617334428</v>
      </c>
      <c r="D496" s="105" t="s">
        <v>3350</v>
      </c>
      <c r="E496" s="105" t="b">
        <v>1</v>
      </c>
      <c r="F496" s="105" t="b">
        <v>0</v>
      </c>
      <c r="G496" s="105" t="b">
        <v>0</v>
      </c>
    </row>
    <row r="497" spans="1:7" ht="15">
      <c r="A497" s="105" t="s">
        <v>2820</v>
      </c>
      <c r="B497" s="105">
        <v>3</v>
      </c>
      <c r="C497" s="110">
        <v>0.0008790225617334428</v>
      </c>
      <c r="D497" s="105" t="s">
        <v>3350</v>
      </c>
      <c r="E497" s="105" t="b">
        <v>0</v>
      </c>
      <c r="F497" s="105" t="b">
        <v>0</v>
      </c>
      <c r="G497" s="105" t="b">
        <v>0</v>
      </c>
    </row>
    <row r="498" spans="1:7" ht="15">
      <c r="A498" s="105" t="s">
        <v>2821</v>
      </c>
      <c r="B498" s="105">
        <v>3</v>
      </c>
      <c r="C498" s="110">
        <v>0.0008790225617334428</v>
      </c>
      <c r="D498" s="105" t="s">
        <v>3350</v>
      </c>
      <c r="E498" s="105" t="b">
        <v>0</v>
      </c>
      <c r="F498" s="105" t="b">
        <v>0</v>
      </c>
      <c r="G498" s="105" t="b">
        <v>0</v>
      </c>
    </row>
    <row r="499" spans="1:7" ht="15">
      <c r="A499" s="105" t="s">
        <v>2822</v>
      </c>
      <c r="B499" s="105">
        <v>3</v>
      </c>
      <c r="C499" s="110">
        <v>0.0009489092897618915</v>
      </c>
      <c r="D499" s="105" t="s">
        <v>3350</v>
      </c>
      <c r="E499" s="105" t="b">
        <v>0</v>
      </c>
      <c r="F499" s="105" t="b">
        <v>0</v>
      </c>
      <c r="G499" s="105" t="b">
        <v>0</v>
      </c>
    </row>
    <row r="500" spans="1:7" ht="15">
      <c r="A500" s="105" t="s">
        <v>2823</v>
      </c>
      <c r="B500" s="105">
        <v>3</v>
      </c>
      <c r="C500" s="110">
        <v>0.0008790225617334428</v>
      </c>
      <c r="D500" s="105" t="s">
        <v>3350</v>
      </c>
      <c r="E500" s="105" t="b">
        <v>0</v>
      </c>
      <c r="F500" s="105" t="b">
        <v>0</v>
      </c>
      <c r="G500" s="105" t="b">
        <v>0</v>
      </c>
    </row>
    <row r="501" spans="1:7" ht="15">
      <c r="A501" s="105" t="s">
        <v>2824</v>
      </c>
      <c r="B501" s="105">
        <v>3</v>
      </c>
      <c r="C501" s="110">
        <v>0.0008790225617334428</v>
      </c>
      <c r="D501" s="105" t="s">
        <v>3350</v>
      </c>
      <c r="E501" s="105" t="b">
        <v>0</v>
      </c>
      <c r="F501" s="105" t="b">
        <v>0</v>
      </c>
      <c r="G501" s="105" t="b">
        <v>0</v>
      </c>
    </row>
    <row r="502" spans="1:7" ht="15">
      <c r="A502" s="105" t="s">
        <v>2825</v>
      </c>
      <c r="B502" s="105">
        <v>3</v>
      </c>
      <c r="C502" s="110">
        <v>0.0008790225617334428</v>
      </c>
      <c r="D502" s="105" t="s">
        <v>3350</v>
      </c>
      <c r="E502" s="105" t="b">
        <v>0</v>
      </c>
      <c r="F502" s="105" t="b">
        <v>0</v>
      </c>
      <c r="G502" s="105" t="b">
        <v>0</v>
      </c>
    </row>
    <row r="503" spans="1:7" ht="15">
      <c r="A503" s="105" t="s">
        <v>2826</v>
      </c>
      <c r="B503" s="105">
        <v>3</v>
      </c>
      <c r="C503" s="110">
        <v>0.0008790225617334428</v>
      </c>
      <c r="D503" s="105" t="s">
        <v>3350</v>
      </c>
      <c r="E503" s="105" t="b">
        <v>0</v>
      </c>
      <c r="F503" s="105" t="b">
        <v>0</v>
      </c>
      <c r="G503" s="105" t="b">
        <v>0</v>
      </c>
    </row>
    <row r="504" spans="1:7" ht="15">
      <c r="A504" s="105" t="s">
        <v>2827</v>
      </c>
      <c r="B504" s="105">
        <v>3</v>
      </c>
      <c r="C504" s="110">
        <v>0.0008790225617334428</v>
      </c>
      <c r="D504" s="105" t="s">
        <v>3350</v>
      </c>
      <c r="E504" s="105" t="b">
        <v>0</v>
      </c>
      <c r="F504" s="105" t="b">
        <v>0</v>
      </c>
      <c r="G504" s="105" t="b">
        <v>0</v>
      </c>
    </row>
    <row r="505" spans="1:7" ht="15">
      <c r="A505" s="105" t="s">
        <v>2828</v>
      </c>
      <c r="B505" s="105">
        <v>3</v>
      </c>
      <c r="C505" s="110">
        <v>0.0008790225617334428</v>
      </c>
      <c r="D505" s="105" t="s">
        <v>3350</v>
      </c>
      <c r="E505" s="105" t="b">
        <v>1</v>
      </c>
      <c r="F505" s="105" t="b">
        <v>0</v>
      </c>
      <c r="G505" s="105" t="b">
        <v>0</v>
      </c>
    </row>
    <row r="506" spans="1:7" ht="15">
      <c r="A506" s="105" t="s">
        <v>2829</v>
      </c>
      <c r="B506" s="105">
        <v>3</v>
      </c>
      <c r="C506" s="110">
        <v>0.0008790225617334428</v>
      </c>
      <c r="D506" s="105" t="s">
        <v>3350</v>
      </c>
      <c r="E506" s="105" t="b">
        <v>0</v>
      </c>
      <c r="F506" s="105" t="b">
        <v>0</v>
      </c>
      <c r="G506" s="105" t="b">
        <v>0</v>
      </c>
    </row>
    <row r="507" spans="1:7" ht="15">
      <c r="A507" s="105" t="s">
        <v>2830</v>
      </c>
      <c r="B507" s="105">
        <v>3</v>
      </c>
      <c r="C507" s="110">
        <v>0.0008790225617334428</v>
      </c>
      <c r="D507" s="105" t="s">
        <v>3350</v>
      </c>
      <c r="E507" s="105" t="b">
        <v>1</v>
      </c>
      <c r="F507" s="105" t="b">
        <v>0</v>
      </c>
      <c r="G507" s="105" t="b">
        <v>0</v>
      </c>
    </row>
    <row r="508" spans="1:7" ht="15">
      <c r="A508" s="105" t="s">
        <v>2831</v>
      </c>
      <c r="B508" s="105">
        <v>3</v>
      </c>
      <c r="C508" s="110">
        <v>0.0008790225617334428</v>
      </c>
      <c r="D508" s="105" t="s">
        <v>3350</v>
      </c>
      <c r="E508" s="105" t="b">
        <v>0</v>
      </c>
      <c r="F508" s="105" t="b">
        <v>0</v>
      </c>
      <c r="G508" s="105" t="b">
        <v>0</v>
      </c>
    </row>
    <row r="509" spans="1:7" ht="15">
      <c r="A509" s="105" t="s">
        <v>2832</v>
      </c>
      <c r="B509" s="105">
        <v>3</v>
      </c>
      <c r="C509" s="110">
        <v>0.0009489092897618915</v>
      </c>
      <c r="D509" s="105" t="s">
        <v>3350</v>
      </c>
      <c r="E509" s="105" t="b">
        <v>0</v>
      </c>
      <c r="F509" s="105" t="b">
        <v>0</v>
      </c>
      <c r="G509" s="105" t="b">
        <v>0</v>
      </c>
    </row>
    <row r="510" spans="1:7" ht="15">
      <c r="A510" s="105" t="s">
        <v>2833</v>
      </c>
      <c r="B510" s="105">
        <v>3</v>
      </c>
      <c r="C510" s="110">
        <v>0.0009489092897618915</v>
      </c>
      <c r="D510" s="105" t="s">
        <v>3350</v>
      </c>
      <c r="E510" s="105" t="b">
        <v>0</v>
      </c>
      <c r="F510" s="105" t="b">
        <v>0</v>
      </c>
      <c r="G510" s="105" t="b">
        <v>0</v>
      </c>
    </row>
    <row r="511" spans="1:7" ht="15">
      <c r="A511" s="105" t="s">
        <v>2834</v>
      </c>
      <c r="B511" s="105">
        <v>3</v>
      </c>
      <c r="C511" s="110">
        <v>0.0008790225617334428</v>
      </c>
      <c r="D511" s="105" t="s">
        <v>3350</v>
      </c>
      <c r="E511" s="105" t="b">
        <v>0</v>
      </c>
      <c r="F511" s="105" t="b">
        <v>0</v>
      </c>
      <c r="G511" s="105" t="b">
        <v>0</v>
      </c>
    </row>
    <row r="512" spans="1:7" ht="15">
      <c r="A512" s="105" t="s">
        <v>2835</v>
      </c>
      <c r="B512" s="105">
        <v>3</v>
      </c>
      <c r="C512" s="110">
        <v>0.0008790225617334428</v>
      </c>
      <c r="D512" s="105" t="s">
        <v>3350</v>
      </c>
      <c r="E512" s="105" t="b">
        <v>0</v>
      </c>
      <c r="F512" s="105" t="b">
        <v>0</v>
      </c>
      <c r="G512" s="105" t="b">
        <v>0</v>
      </c>
    </row>
    <row r="513" spans="1:7" ht="15">
      <c r="A513" s="105" t="s">
        <v>2836</v>
      </c>
      <c r="B513" s="105">
        <v>3</v>
      </c>
      <c r="C513" s="110">
        <v>0.0008790225617334428</v>
      </c>
      <c r="D513" s="105" t="s">
        <v>3350</v>
      </c>
      <c r="E513" s="105" t="b">
        <v>0</v>
      </c>
      <c r="F513" s="105" t="b">
        <v>1</v>
      </c>
      <c r="G513" s="105" t="b">
        <v>0</v>
      </c>
    </row>
    <row r="514" spans="1:7" ht="15">
      <c r="A514" s="105" t="s">
        <v>2837</v>
      </c>
      <c r="B514" s="105">
        <v>3</v>
      </c>
      <c r="C514" s="110">
        <v>0.0009489092897618915</v>
      </c>
      <c r="D514" s="105" t="s">
        <v>3350</v>
      </c>
      <c r="E514" s="105" t="b">
        <v>0</v>
      </c>
      <c r="F514" s="105" t="b">
        <v>0</v>
      </c>
      <c r="G514" s="105" t="b">
        <v>0</v>
      </c>
    </row>
    <row r="515" spans="1:7" ht="15">
      <c r="A515" s="105" t="s">
        <v>2838</v>
      </c>
      <c r="B515" s="105">
        <v>3</v>
      </c>
      <c r="C515" s="110">
        <v>0.0008790225617334428</v>
      </c>
      <c r="D515" s="105" t="s">
        <v>3350</v>
      </c>
      <c r="E515" s="105" t="b">
        <v>0</v>
      </c>
      <c r="F515" s="105" t="b">
        <v>0</v>
      </c>
      <c r="G515" s="105" t="b">
        <v>0</v>
      </c>
    </row>
    <row r="516" spans="1:7" ht="15">
      <c r="A516" s="105" t="s">
        <v>2839</v>
      </c>
      <c r="B516" s="105">
        <v>3</v>
      </c>
      <c r="C516" s="110">
        <v>0.0008790225617334428</v>
      </c>
      <c r="D516" s="105" t="s">
        <v>3350</v>
      </c>
      <c r="E516" s="105" t="b">
        <v>0</v>
      </c>
      <c r="F516" s="105" t="b">
        <v>0</v>
      </c>
      <c r="G516" s="105" t="b">
        <v>0</v>
      </c>
    </row>
    <row r="517" spans="1:7" ht="15">
      <c r="A517" s="105" t="s">
        <v>2840</v>
      </c>
      <c r="B517" s="105">
        <v>3</v>
      </c>
      <c r="C517" s="110">
        <v>0.0008790225617334428</v>
      </c>
      <c r="D517" s="105" t="s">
        <v>3350</v>
      </c>
      <c r="E517" s="105" t="b">
        <v>0</v>
      </c>
      <c r="F517" s="105" t="b">
        <v>1</v>
      </c>
      <c r="G517" s="105" t="b">
        <v>0</v>
      </c>
    </row>
    <row r="518" spans="1:7" ht="15">
      <c r="A518" s="105" t="s">
        <v>2841</v>
      </c>
      <c r="B518" s="105">
        <v>3</v>
      </c>
      <c r="C518" s="110">
        <v>0.0009489092897618915</v>
      </c>
      <c r="D518" s="105" t="s">
        <v>3350</v>
      </c>
      <c r="E518" s="105" t="b">
        <v>0</v>
      </c>
      <c r="F518" s="105" t="b">
        <v>0</v>
      </c>
      <c r="G518" s="105" t="b">
        <v>0</v>
      </c>
    </row>
    <row r="519" spans="1:7" ht="15">
      <c r="A519" s="105" t="s">
        <v>2842</v>
      </c>
      <c r="B519" s="105">
        <v>3</v>
      </c>
      <c r="C519" s="110">
        <v>0.0008790225617334428</v>
      </c>
      <c r="D519" s="105" t="s">
        <v>3350</v>
      </c>
      <c r="E519" s="105" t="b">
        <v>0</v>
      </c>
      <c r="F519" s="105" t="b">
        <v>0</v>
      </c>
      <c r="G519" s="105" t="b">
        <v>0</v>
      </c>
    </row>
    <row r="520" spans="1:7" ht="15">
      <c r="A520" s="105" t="s">
        <v>2843</v>
      </c>
      <c r="B520" s="105">
        <v>3</v>
      </c>
      <c r="C520" s="110">
        <v>0.0008790225617334428</v>
      </c>
      <c r="D520" s="105" t="s">
        <v>3350</v>
      </c>
      <c r="E520" s="105" t="b">
        <v>0</v>
      </c>
      <c r="F520" s="105" t="b">
        <v>0</v>
      </c>
      <c r="G520" s="105" t="b">
        <v>0</v>
      </c>
    </row>
    <row r="521" spans="1:7" ht="15">
      <c r="A521" s="105" t="s">
        <v>2844</v>
      </c>
      <c r="B521" s="105">
        <v>3</v>
      </c>
      <c r="C521" s="110">
        <v>0.0008790225617334428</v>
      </c>
      <c r="D521" s="105" t="s">
        <v>3350</v>
      </c>
      <c r="E521" s="105" t="b">
        <v>0</v>
      </c>
      <c r="F521" s="105" t="b">
        <v>0</v>
      </c>
      <c r="G521" s="105" t="b">
        <v>0</v>
      </c>
    </row>
    <row r="522" spans="1:7" ht="15">
      <c r="A522" s="105" t="s">
        <v>2845</v>
      </c>
      <c r="B522" s="105">
        <v>3</v>
      </c>
      <c r="C522" s="110">
        <v>0.0008790225617334428</v>
      </c>
      <c r="D522" s="105" t="s">
        <v>3350</v>
      </c>
      <c r="E522" s="105" t="b">
        <v>0</v>
      </c>
      <c r="F522" s="105" t="b">
        <v>0</v>
      </c>
      <c r="G522" s="105" t="b">
        <v>0</v>
      </c>
    </row>
    <row r="523" spans="1:7" ht="15">
      <c r="A523" s="105" t="s">
        <v>2846</v>
      </c>
      <c r="B523" s="105">
        <v>3</v>
      </c>
      <c r="C523" s="110">
        <v>0.0008790225617334428</v>
      </c>
      <c r="D523" s="105" t="s">
        <v>3350</v>
      </c>
      <c r="E523" s="105" t="b">
        <v>0</v>
      </c>
      <c r="F523" s="105" t="b">
        <v>0</v>
      </c>
      <c r="G523" s="105" t="b">
        <v>0</v>
      </c>
    </row>
    <row r="524" spans="1:7" ht="15">
      <c r="A524" s="105" t="s">
        <v>2847</v>
      </c>
      <c r="B524" s="105">
        <v>3</v>
      </c>
      <c r="C524" s="110">
        <v>0.0008790225617334428</v>
      </c>
      <c r="D524" s="105" t="s">
        <v>3350</v>
      </c>
      <c r="E524" s="105" t="b">
        <v>0</v>
      </c>
      <c r="F524" s="105" t="b">
        <v>0</v>
      </c>
      <c r="G524" s="105" t="b">
        <v>0</v>
      </c>
    </row>
    <row r="525" spans="1:7" ht="15">
      <c r="A525" s="105" t="s">
        <v>2848</v>
      </c>
      <c r="B525" s="105">
        <v>3</v>
      </c>
      <c r="C525" s="110">
        <v>0.0008790225617334428</v>
      </c>
      <c r="D525" s="105" t="s">
        <v>3350</v>
      </c>
      <c r="E525" s="105" t="b">
        <v>0</v>
      </c>
      <c r="F525" s="105" t="b">
        <v>0</v>
      </c>
      <c r="G525" s="105" t="b">
        <v>0</v>
      </c>
    </row>
    <row r="526" spans="1:7" ht="15">
      <c r="A526" s="105" t="s">
        <v>2849</v>
      </c>
      <c r="B526" s="105">
        <v>3</v>
      </c>
      <c r="C526" s="110">
        <v>0.0009489092897618915</v>
      </c>
      <c r="D526" s="105" t="s">
        <v>3350</v>
      </c>
      <c r="E526" s="105" t="b">
        <v>0</v>
      </c>
      <c r="F526" s="105" t="b">
        <v>0</v>
      </c>
      <c r="G526" s="105" t="b">
        <v>0</v>
      </c>
    </row>
    <row r="527" spans="1:7" ht="15">
      <c r="A527" s="105" t="s">
        <v>2850</v>
      </c>
      <c r="B527" s="105">
        <v>3</v>
      </c>
      <c r="C527" s="110">
        <v>0.0008790225617334428</v>
      </c>
      <c r="D527" s="105" t="s">
        <v>3350</v>
      </c>
      <c r="E527" s="105" t="b">
        <v>0</v>
      </c>
      <c r="F527" s="105" t="b">
        <v>0</v>
      </c>
      <c r="G527" s="105" t="b">
        <v>0</v>
      </c>
    </row>
    <row r="528" spans="1:7" ht="15">
      <c r="A528" s="105" t="s">
        <v>2851</v>
      </c>
      <c r="B528" s="105">
        <v>3</v>
      </c>
      <c r="C528" s="110">
        <v>0.0008790225617334428</v>
      </c>
      <c r="D528" s="105" t="s">
        <v>3350</v>
      </c>
      <c r="E528" s="105" t="b">
        <v>0</v>
      </c>
      <c r="F528" s="105" t="b">
        <v>0</v>
      </c>
      <c r="G528" s="105" t="b">
        <v>0</v>
      </c>
    </row>
    <row r="529" spans="1:7" ht="15">
      <c r="A529" s="105" t="s">
        <v>2852</v>
      </c>
      <c r="B529" s="105">
        <v>3</v>
      </c>
      <c r="C529" s="110">
        <v>0.0008790225617334428</v>
      </c>
      <c r="D529" s="105" t="s">
        <v>3350</v>
      </c>
      <c r="E529" s="105" t="b">
        <v>0</v>
      </c>
      <c r="F529" s="105" t="b">
        <v>0</v>
      </c>
      <c r="G529" s="105" t="b">
        <v>0</v>
      </c>
    </row>
    <row r="530" spans="1:7" ht="15">
      <c r="A530" s="105" t="s">
        <v>2853</v>
      </c>
      <c r="B530" s="105">
        <v>3</v>
      </c>
      <c r="C530" s="110">
        <v>0.0008790225617334428</v>
      </c>
      <c r="D530" s="105" t="s">
        <v>3350</v>
      </c>
      <c r="E530" s="105" t="b">
        <v>0</v>
      </c>
      <c r="F530" s="105" t="b">
        <v>0</v>
      </c>
      <c r="G530" s="105" t="b">
        <v>0</v>
      </c>
    </row>
    <row r="531" spans="1:7" ht="15">
      <c r="A531" s="105" t="s">
        <v>2854</v>
      </c>
      <c r="B531" s="105">
        <v>3</v>
      </c>
      <c r="C531" s="110">
        <v>0.0008790225617334428</v>
      </c>
      <c r="D531" s="105" t="s">
        <v>3350</v>
      </c>
      <c r="E531" s="105" t="b">
        <v>1</v>
      </c>
      <c r="F531" s="105" t="b">
        <v>0</v>
      </c>
      <c r="G531" s="105" t="b">
        <v>0</v>
      </c>
    </row>
    <row r="532" spans="1:7" ht="15">
      <c r="A532" s="105" t="s">
        <v>2855</v>
      </c>
      <c r="B532" s="105">
        <v>3</v>
      </c>
      <c r="C532" s="110">
        <v>0.0010683814404421326</v>
      </c>
      <c r="D532" s="105" t="s">
        <v>3350</v>
      </c>
      <c r="E532" s="105" t="b">
        <v>0</v>
      </c>
      <c r="F532" s="105" t="b">
        <v>0</v>
      </c>
      <c r="G532" s="105" t="b">
        <v>0</v>
      </c>
    </row>
    <row r="533" spans="1:7" ht="15">
      <c r="A533" s="105" t="s">
        <v>2856</v>
      </c>
      <c r="B533" s="105">
        <v>3</v>
      </c>
      <c r="C533" s="110">
        <v>0.0008790225617334428</v>
      </c>
      <c r="D533" s="105" t="s">
        <v>3350</v>
      </c>
      <c r="E533" s="105" t="b">
        <v>0</v>
      </c>
      <c r="F533" s="105" t="b">
        <v>1</v>
      </c>
      <c r="G533" s="105" t="b">
        <v>0</v>
      </c>
    </row>
    <row r="534" spans="1:7" ht="15">
      <c r="A534" s="105" t="s">
        <v>2857</v>
      </c>
      <c r="B534" s="105">
        <v>3</v>
      </c>
      <c r="C534" s="110">
        <v>0.0008790225617334428</v>
      </c>
      <c r="D534" s="105" t="s">
        <v>3350</v>
      </c>
      <c r="E534" s="105" t="b">
        <v>1</v>
      </c>
      <c r="F534" s="105" t="b">
        <v>0</v>
      </c>
      <c r="G534" s="105" t="b">
        <v>0</v>
      </c>
    </row>
    <row r="535" spans="1:7" ht="15">
      <c r="A535" s="105" t="s">
        <v>2858</v>
      </c>
      <c r="B535" s="105">
        <v>3</v>
      </c>
      <c r="C535" s="110">
        <v>0.0008790225617334428</v>
      </c>
      <c r="D535" s="105" t="s">
        <v>3350</v>
      </c>
      <c r="E535" s="105" t="b">
        <v>0</v>
      </c>
      <c r="F535" s="105" t="b">
        <v>0</v>
      </c>
      <c r="G535" s="105" t="b">
        <v>0</v>
      </c>
    </row>
    <row r="536" spans="1:7" ht="15">
      <c r="A536" s="105" t="s">
        <v>2859</v>
      </c>
      <c r="B536" s="105">
        <v>3</v>
      </c>
      <c r="C536" s="110">
        <v>0.0008790225617334428</v>
      </c>
      <c r="D536" s="105" t="s">
        <v>3350</v>
      </c>
      <c r="E536" s="105" t="b">
        <v>0</v>
      </c>
      <c r="F536" s="105" t="b">
        <v>0</v>
      </c>
      <c r="G536" s="105" t="b">
        <v>0</v>
      </c>
    </row>
    <row r="537" spans="1:7" ht="15">
      <c r="A537" s="105" t="s">
        <v>2860</v>
      </c>
      <c r="B537" s="105">
        <v>3</v>
      </c>
      <c r="C537" s="110">
        <v>0.0008790225617334428</v>
      </c>
      <c r="D537" s="105" t="s">
        <v>3350</v>
      </c>
      <c r="E537" s="105" t="b">
        <v>0</v>
      </c>
      <c r="F537" s="105" t="b">
        <v>0</v>
      </c>
      <c r="G537" s="105" t="b">
        <v>0</v>
      </c>
    </row>
    <row r="538" spans="1:7" ht="15">
      <c r="A538" s="105" t="s">
        <v>2861</v>
      </c>
      <c r="B538" s="105">
        <v>3</v>
      </c>
      <c r="C538" s="110">
        <v>0.0008790225617334428</v>
      </c>
      <c r="D538" s="105" t="s">
        <v>3350</v>
      </c>
      <c r="E538" s="105" t="b">
        <v>0</v>
      </c>
      <c r="F538" s="105" t="b">
        <v>0</v>
      </c>
      <c r="G538" s="105" t="b">
        <v>0</v>
      </c>
    </row>
    <row r="539" spans="1:7" ht="15">
      <c r="A539" s="105" t="s">
        <v>2862</v>
      </c>
      <c r="B539" s="105">
        <v>3</v>
      </c>
      <c r="C539" s="110">
        <v>0.0008790225617334428</v>
      </c>
      <c r="D539" s="105" t="s">
        <v>3350</v>
      </c>
      <c r="E539" s="105" t="b">
        <v>0</v>
      </c>
      <c r="F539" s="105" t="b">
        <v>0</v>
      </c>
      <c r="G539" s="105" t="b">
        <v>0</v>
      </c>
    </row>
    <row r="540" spans="1:7" ht="15">
      <c r="A540" s="105" t="s">
        <v>2863</v>
      </c>
      <c r="B540" s="105">
        <v>3</v>
      </c>
      <c r="C540" s="110">
        <v>0.0008790225617334428</v>
      </c>
      <c r="D540" s="105" t="s">
        <v>3350</v>
      </c>
      <c r="E540" s="105" t="b">
        <v>0</v>
      </c>
      <c r="F540" s="105" t="b">
        <v>0</v>
      </c>
      <c r="G540" s="105" t="b">
        <v>0</v>
      </c>
    </row>
    <row r="541" spans="1:7" ht="15">
      <c r="A541" s="105" t="s">
        <v>2864</v>
      </c>
      <c r="B541" s="105">
        <v>3</v>
      </c>
      <c r="C541" s="110">
        <v>0.0008790225617334428</v>
      </c>
      <c r="D541" s="105" t="s">
        <v>3350</v>
      </c>
      <c r="E541" s="105" t="b">
        <v>0</v>
      </c>
      <c r="F541" s="105" t="b">
        <v>0</v>
      </c>
      <c r="G541" s="105" t="b">
        <v>0</v>
      </c>
    </row>
    <row r="542" spans="1:7" ht="15">
      <c r="A542" s="105" t="s">
        <v>2865</v>
      </c>
      <c r="B542" s="105">
        <v>3</v>
      </c>
      <c r="C542" s="110">
        <v>0.0008790225617334428</v>
      </c>
      <c r="D542" s="105" t="s">
        <v>3350</v>
      </c>
      <c r="E542" s="105" t="b">
        <v>0</v>
      </c>
      <c r="F542" s="105" t="b">
        <v>0</v>
      </c>
      <c r="G542" s="105" t="b">
        <v>0</v>
      </c>
    </row>
    <row r="543" spans="1:7" ht="15">
      <c r="A543" s="105" t="s">
        <v>2866</v>
      </c>
      <c r="B543" s="105">
        <v>3</v>
      </c>
      <c r="C543" s="110">
        <v>0.0008790225617334428</v>
      </c>
      <c r="D543" s="105" t="s">
        <v>3350</v>
      </c>
      <c r="E543" s="105" t="b">
        <v>0</v>
      </c>
      <c r="F543" s="105" t="b">
        <v>1</v>
      </c>
      <c r="G543" s="105" t="b">
        <v>0</v>
      </c>
    </row>
    <row r="544" spans="1:7" ht="15">
      <c r="A544" s="105" t="s">
        <v>2867</v>
      </c>
      <c r="B544" s="105">
        <v>3</v>
      </c>
      <c r="C544" s="110">
        <v>0.0008790225617334428</v>
      </c>
      <c r="D544" s="105" t="s">
        <v>3350</v>
      </c>
      <c r="E544" s="105" t="b">
        <v>0</v>
      </c>
      <c r="F544" s="105" t="b">
        <v>0</v>
      </c>
      <c r="G544" s="105" t="b">
        <v>0</v>
      </c>
    </row>
    <row r="545" spans="1:7" ht="15">
      <c r="A545" s="105" t="s">
        <v>2868</v>
      </c>
      <c r="B545" s="105">
        <v>3</v>
      </c>
      <c r="C545" s="110">
        <v>0.0008790225617334428</v>
      </c>
      <c r="D545" s="105" t="s">
        <v>3350</v>
      </c>
      <c r="E545" s="105" t="b">
        <v>0</v>
      </c>
      <c r="F545" s="105" t="b">
        <v>0</v>
      </c>
      <c r="G545" s="105" t="b">
        <v>0</v>
      </c>
    </row>
    <row r="546" spans="1:7" ht="15">
      <c r="A546" s="105" t="s">
        <v>2869</v>
      </c>
      <c r="B546" s="105">
        <v>3</v>
      </c>
      <c r="C546" s="110">
        <v>0.0008790225617334428</v>
      </c>
      <c r="D546" s="105" t="s">
        <v>3350</v>
      </c>
      <c r="E546" s="105" t="b">
        <v>0</v>
      </c>
      <c r="F546" s="105" t="b">
        <v>0</v>
      </c>
      <c r="G546" s="105" t="b">
        <v>0</v>
      </c>
    </row>
    <row r="547" spans="1:7" ht="15">
      <c r="A547" s="105" t="s">
        <v>2870</v>
      </c>
      <c r="B547" s="105">
        <v>3</v>
      </c>
      <c r="C547" s="110">
        <v>0.0008790225617334428</v>
      </c>
      <c r="D547" s="105" t="s">
        <v>3350</v>
      </c>
      <c r="E547" s="105" t="b">
        <v>0</v>
      </c>
      <c r="F547" s="105" t="b">
        <v>0</v>
      </c>
      <c r="G547" s="105" t="b">
        <v>0</v>
      </c>
    </row>
    <row r="548" spans="1:7" ht="15">
      <c r="A548" s="105" t="s">
        <v>2871</v>
      </c>
      <c r="B548" s="105">
        <v>3</v>
      </c>
      <c r="C548" s="110">
        <v>0.0009489092897618915</v>
      </c>
      <c r="D548" s="105" t="s">
        <v>3350</v>
      </c>
      <c r="E548" s="105" t="b">
        <v>0</v>
      </c>
      <c r="F548" s="105" t="b">
        <v>0</v>
      </c>
      <c r="G548" s="105" t="b">
        <v>0</v>
      </c>
    </row>
    <row r="549" spans="1:7" ht="15">
      <c r="A549" s="105" t="s">
        <v>2872</v>
      </c>
      <c r="B549" s="105">
        <v>3</v>
      </c>
      <c r="C549" s="110">
        <v>0.0008790225617334428</v>
      </c>
      <c r="D549" s="105" t="s">
        <v>3350</v>
      </c>
      <c r="E549" s="105" t="b">
        <v>0</v>
      </c>
      <c r="F549" s="105" t="b">
        <v>0</v>
      </c>
      <c r="G549" s="105" t="b">
        <v>0</v>
      </c>
    </row>
    <row r="550" spans="1:7" ht="15">
      <c r="A550" s="105" t="s">
        <v>2873</v>
      </c>
      <c r="B550" s="105">
        <v>3</v>
      </c>
      <c r="C550" s="110">
        <v>0.0008790225617334428</v>
      </c>
      <c r="D550" s="105" t="s">
        <v>3350</v>
      </c>
      <c r="E550" s="105" t="b">
        <v>0</v>
      </c>
      <c r="F550" s="105" t="b">
        <v>0</v>
      </c>
      <c r="G550" s="105" t="b">
        <v>0</v>
      </c>
    </row>
    <row r="551" spans="1:7" ht="15">
      <c r="A551" s="105" t="s">
        <v>2874</v>
      </c>
      <c r="B551" s="105">
        <v>3</v>
      </c>
      <c r="C551" s="110">
        <v>0.0008790225617334428</v>
      </c>
      <c r="D551" s="105" t="s">
        <v>3350</v>
      </c>
      <c r="E551" s="105" t="b">
        <v>0</v>
      </c>
      <c r="F551" s="105" t="b">
        <v>1</v>
      </c>
      <c r="G551" s="105" t="b">
        <v>0</v>
      </c>
    </row>
    <row r="552" spans="1:7" ht="15">
      <c r="A552" s="105" t="s">
        <v>2875</v>
      </c>
      <c r="B552" s="105">
        <v>3</v>
      </c>
      <c r="C552" s="110">
        <v>0.0008790225617334428</v>
      </c>
      <c r="D552" s="105" t="s">
        <v>3350</v>
      </c>
      <c r="E552" s="105" t="b">
        <v>0</v>
      </c>
      <c r="F552" s="105" t="b">
        <v>0</v>
      </c>
      <c r="G552" s="105" t="b">
        <v>0</v>
      </c>
    </row>
    <row r="553" spans="1:7" ht="15">
      <c r="A553" s="105" t="s">
        <v>2876</v>
      </c>
      <c r="B553" s="105">
        <v>3</v>
      </c>
      <c r="C553" s="110">
        <v>0.0008790225617334428</v>
      </c>
      <c r="D553" s="105" t="s">
        <v>3350</v>
      </c>
      <c r="E553" s="105" t="b">
        <v>0</v>
      </c>
      <c r="F553" s="105" t="b">
        <v>0</v>
      </c>
      <c r="G553" s="105" t="b">
        <v>0</v>
      </c>
    </row>
    <row r="554" spans="1:7" ht="15">
      <c r="A554" s="105" t="s">
        <v>2877</v>
      </c>
      <c r="B554" s="105">
        <v>3</v>
      </c>
      <c r="C554" s="110">
        <v>0.0008790225617334428</v>
      </c>
      <c r="D554" s="105" t="s">
        <v>3350</v>
      </c>
      <c r="E554" s="105" t="b">
        <v>0</v>
      </c>
      <c r="F554" s="105" t="b">
        <v>0</v>
      </c>
      <c r="G554" s="105" t="b">
        <v>0</v>
      </c>
    </row>
    <row r="555" spans="1:7" ht="15">
      <c r="A555" s="105" t="s">
        <v>2878</v>
      </c>
      <c r="B555" s="105">
        <v>3</v>
      </c>
      <c r="C555" s="110">
        <v>0.0008790225617334428</v>
      </c>
      <c r="D555" s="105" t="s">
        <v>3350</v>
      </c>
      <c r="E555" s="105" t="b">
        <v>0</v>
      </c>
      <c r="F555" s="105" t="b">
        <v>0</v>
      </c>
      <c r="G555" s="105" t="b">
        <v>0</v>
      </c>
    </row>
    <row r="556" spans="1:7" ht="15">
      <c r="A556" s="105" t="s">
        <v>2879</v>
      </c>
      <c r="B556" s="105">
        <v>3</v>
      </c>
      <c r="C556" s="110">
        <v>0.0008790225617334428</v>
      </c>
      <c r="D556" s="105" t="s">
        <v>3350</v>
      </c>
      <c r="E556" s="105" t="b">
        <v>0</v>
      </c>
      <c r="F556" s="105" t="b">
        <v>0</v>
      </c>
      <c r="G556" s="105" t="b">
        <v>0</v>
      </c>
    </row>
    <row r="557" spans="1:7" ht="15">
      <c r="A557" s="105" t="s">
        <v>2880</v>
      </c>
      <c r="B557" s="105">
        <v>3</v>
      </c>
      <c r="C557" s="110">
        <v>0.0008790225617334428</v>
      </c>
      <c r="D557" s="105" t="s">
        <v>3350</v>
      </c>
      <c r="E557" s="105" t="b">
        <v>0</v>
      </c>
      <c r="F557" s="105" t="b">
        <v>0</v>
      </c>
      <c r="G557" s="105" t="b">
        <v>0</v>
      </c>
    </row>
    <row r="558" spans="1:7" ht="15">
      <c r="A558" s="105" t="s">
        <v>2881</v>
      </c>
      <c r="B558" s="105">
        <v>3</v>
      </c>
      <c r="C558" s="110">
        <v>0.0008790225617334428</v>
      </c>
      <c r="D558" s="105" t="s">
        <v>3350</v>
      </c>
      <c r="E558" s="105" t="b">
        <v>0</v>
      </c>
      <c r="F558" s="105" t="b">
        <v>0</v>
      </c>
      <c r="G558" s="105" t="b">
        <v>0</v>
      </c>
    </row>
    <row r="559" spans="1:7" ht="15">
      <c r="A559" s="105" t="s">
        <v>2882</v>
      </c>
      <c r="B559" s="105">
        <v>3</v>
      </c>
      <c r="C559" s="110">
        <v>0.0008790225617334428</v>
      </c>
      <c r="D559" s="105" t="s">
        <v>3350</v>
      </c>
      <c r="E559" s="105" t="b">
        <v>0</v>
      </c>
      <c r="F559" s="105" t="b">
        <v>0</v>
      </c>
      <c r="G559" s="105" t="b">
        <v>0</v>
      </c>
    </row>
    <row r="560" spans="1:7" ht="15">
      <c r="A560" s="105" t="s">
        <v>2883</v>
      </c>
      <c r="B560" s="105">
        <v>3</v>
      </c>
      <c r="C560" s="110">
        <v>0.0008790225617334428</v>
      </c>
      <c r="D560" s="105" t="s">
        <v>3350</v>
      </c>
      <c r="E560" s="105" t="b">
        <v>0</v>
      </c>
      <c r="F560" s="105" t="b">
        <v>0</v>
      </c>
      <c r="G560" s="105" t="b">
        <v>0</v>
      </c>
    </row>
    <row r="561" spans="1:7" ht="15">
      <c r="A561" s="105" t="s">
        <v>2884</v>
      </c>
      <c r="B561" s="105">
        <v>3</v>
      </c>
      <c r="C561" s="110">
        <v>0.0009489092897618915</v>
      </c>
      <c r="D561" s="105" t="s">
        <v>3350</v>
      </c>
      <c r="E561" s="105" t="b">
        <v>0</v>
      </c>
      <c r="F561" s="105" t="b">
        <v>0</v>
      </c>
      <c r="G561" s="105" t="b">
        <v>0</v>
      </c>
    </row>
    <row r="562" spans="1:7" ht="15">
      <c r="A562" s="105" t="s">
        <v>2885</v>
      </c>
      <c r="B562" s="105">
        <v>3</v>
      </c>
      <c r="C562" s="110">
        <v>0.0008790225617334428</v>
      </c>
      <c r="D562" s="105" t="s">
        <v>3350</v>
      </c>
      <c r="E562" s="105" t="b">
        <v>0</v>
      </c>
      <c r="F562" s="105" t="b">
        <v>0</v>
      </c>
      <c r="G562" s="105" t="b">
        <v>0</v>
      </c>
    </row>
    <row r="563" spans="1:7" ht="15">
      <c r="A563" s="105" t="s">
        <v>2886</v>
      </c>
      <c r="B563" s="105">
        <v>3</v>
      </c>
      <c r="C563" s="110">
        <v>0.0008790225617334428</v>
      </c>
      <c r="D563" s="105" t="s">
        <v>3350</v>
      </c>
      <c r="E563" s="105" t="b">
        <v>0</v>
      </c>
      <c r="F563" s="105" t="b">
        <v>0</v>
      </c>
      <c r="G563" s="105" t="b">
        <v>0</v>
      </c>
    </row>
    <row r="564" spans="1:7" ht="15">
      <c r="A564" s="105" t="s">
        <v>2887</v>
      </c>
      <c r="B564" s="105">
        <v>3</v>
      </c>
      <c r="C564" s="110">
        <v>0.0008790225617334428</v>
      </c>
      <c r="D564" s="105" t="s">
        <v>3350</v>
      </c>
      <c r="E564" s="105" t="b">
        <v>0</v>
      </c>
      <c r="F564" s="105" t="b">
        <v>0</v>
      </c>
      <c r="G564" s="105" t="b">
        <v>0</v>
      </c>
    </row>
    <row r="565" spans="1:7" ht="15">
      <c r="A565" s="105" t="s">
        <v>2888</v>
      </c>
      <c r="B565" s="105">
        <v>3</v>
      </c>
      <c r="C565" s="110">
        <v>0.0008790225617334428</v>
      </c>
      <c r="D565" s="105" t="s">
        <v>3350</v>
      </c>
      <c r="E565" s="105" t="b">
        <v>0</v>
      </c>
      <c r="F565" s="105" t="b">
        <v>0</v>
      </c>
      <c r="G565" s="105" t="b">
        <v>0</v>
      </c>
    </row>
    <row r="566" spans="1:7" ht="15">
      <c r="A566" s="105" t="s">
        <v>2889</v>
      </c>
      <c r="B566" s="105">
        <v>3</v>
      </c>
      <c r="C566" s="110">
        <v>0.0008790225617334428</v>
      </c>
      <c r="D566" s="105" t="s">
        <v>3350</v>
      </c>
      <c r="E566" s="105" t="b">
        <v>0</v>
      </c>
      <c r="F566" s="105" t="b">
        <v>0</v>
      </c>
      <c r="G566" s="105" t="b">
        <v>0</v>
      </c>
    </row>
    <row r="567" spans="1:7" ht="15">
      <c r="A567" s="105" t="s">
        <v>2890</v>
      </c>
      <c r="B567" s="105">
        <v>3</v>
      </c>
      <c r="C567" s="110">
        <v>0.0008790225617334428</v>
      </c>
      <c r="D567" s="105" t="s">
        <v>3350</v>
      </c>
      <c r="E567" s="105" t="b">
        <v>0</v>
      </c>
      <c r="F567" s="105" t="b">
        <v>0</v>
      </c>
      <c r="G567" s="105" t="b">
        <v>0</v>
      </c>
    </row>
    <row r="568" spans="1:7" ht="15">
      <c r="A568" s="105" t="s">
        <v>2891</v>
      </c>
      <c r="B568" s="105">
        <v>3</v>
      </c>
      <c r="C568" s="110">
        <v>0.0008790225617334428</v>
      </c>
      <c r="D568" s="105" t="s">
        <v>3350</v>
      </c>
      <c r="E568" s="105" t="b">
        <v>0</v>
      </c>
      <c r="F568" s="105" t="b">
        <v>0</v>
      </c>
      <c r="G568" s="105" t="b">
        <v>0</v>
      </c>
    </row>
    <row r="569" spans="1:7" ht="15">
      <c r="A569" s="105" t="s">
        <v>2892</v>
      </c>
      <c r="B569" s="105">
        <v>3</v>
      </c>
      <c r="C569" s="110">
        <v>0.0008790225617334428</v>
      </c>
      <c r="D569" s="105" t="s">
        <v>3350</v>
      </c>
      <c r="E569" s="105" t="b">
        <v>0</v>
      </c>
      <c r="F569" s="105" t="b">
        <v>0</v>
      </c>
      <c r="G569" s="105" t="b">
        <v>0</v>
      </c>
    </row>
    <row r="570" spans="1:7" ht="15">
      <c r="A570" s="105" t="s">
        <v>2893</v>
      </c>
      <c r="B570" s="105">
        <v>3</v>
      </c>
      <c r="C570" s="110">
        <v>0.0008790225617334428</v>
      </c>
      <c r="D570" s="105" t="s">
        <v>3350</v>
      </c>
      <c r="E570" s="105" t="b">
        <v>0</v>
      </c>
      <c r="F570" s="105" t="b">
        <v>0</v>
      </c>
      <c r="G570" s="105" t="b">
        <v>0</v>
      </c>
    </row>
    <row r="571" spans="1:7" ht="15">
      <c r="A571" s="105" t="s">
        <v>2894</v>
      </c>
      <c r="B571" s="105">
        <v>3</v>
      </c>
      <c r="C571" s="110">
        <v>0.0008790225617334428</v>
      </c>
      <c r="D571" s="105" t="s">
        <v>3350</v>
      </c>
      <c r="E571" s="105" t="b">
        <v>0</v>
      </c>
      <c r="F571" s="105" t="b">
        <v>0</v>
      </c>
      <c r="G571" s="105" t="b">
        <v>0</v>
      </c>
    </row>
    <row r="572" spans="1:7" ht="15">
      <c r="A572" s="105" t="s">
        <v>2895</v>
      </c>
      <c r="B572" s="105">
        <v>3</v>
      </c>
      <c r="C572" s="110">
        <v>0.0008790225617334428</v>
      </c>
      <c r="D572" s="105" t="s">
        <v>3350</v>
      </c>
      <c r="E572" s="105" t="b">
        <v>0</v>
      </c>
      <c r="F572" s="105" t="b">
        <v>0</v>
      </c>
      <c r="G572" s="105" t="b">
        <v>0</v>
      </c>
    </row>
    <row r="573" spans="1:7" ht="15">
      <c r="A573" s="105" t="s">
        <v>2896</v>
      </c>
      <c r="B573" s="105">
        <v>3</v>
      </c>
      <c r="C573" s="110">
        <v>0.0008790225617334428</v>
      </c>
      <c r="D573" s="105" t="s">
        <v>3350</v>
      </c>
      <c r="E573" s="105" t="b">
        <v>0</v>
      </c>
      <c r="F573" s="105" t="b">
        <v>0</v>
      </c>
      <c r="G573" s="105" t="b">
        <v>0</v>
      </c>
    </row>
    <row r="574" spans="1:7" ht="15">
      <c r="A574" s="105" t="s">
        <v>2897</v>
      </c>
      <c r="B574" s="105">
        <v>3</v>
      </c>
      <c r="C574" s="110">
        <v>0.0008790225617334428</v>
      </c>
      <c r="D574" s="105" t="s">
        <v>3350</v>
      </c>
      <c r="E574" s="105" t="b">
        <v>0</v>
      </c>
      <c r="F574" s="105" t="b">
        <v>0</v>
      </c>
      <c r="G574" s="105" t="b">
        <v>0</v>
      </c>
    </row>
    <row r="575" spans="1:7" ht="15">
      <c r="A575" s="105" t="s">
        <v>2898</v>
      </c>
      <c r="B575" s="105">
        <v>3</v>
      </c>
      <c r="C575" s="110">
        <v>0.0008790225617334428</v>
      </c>
      <c r="D575" s="105" t="s">
        <v>3350</v>
      </c>
      <c r="E575" s="105" t="b">
        <v>0</v>
      </c>
      <c r="F575" s="105" t="b">
        <v>0</v>
      </c>
      <c r="G575" s="105" t="b">
        <v>0</v>
      </c>
    </row>
    <row r="576" spans="1:7" ht="15">
      <c r="A576" s="105" t="s">
        <v>2899</v>
      </c>
      <c r="B576" s="105">
        <v>3</v>
      </c>
      <c r="C576" s="110">
        <v>0.0008790225617334428</v>
      </c>
      <c r="D576" s="105" t="s">
        <v>3350</v>
      </c>
      <c r="E576" s="105" t="b">
        <v>0</v>
      </c>
      <c r="F576" s="105" t="b">
        <v>0</v>
      </c>
      <c r="G576" s="105" t="b">
        <v>0</v>
      </c>
    </row>
    <row r="577" spans="1:7" ht="15">
      <c r="A577" s="105" t="s">
        <v>2900</v>
      </c>
      <c r="B577" s="105">
        <v>3</v>
      </c>
      <c r="C577" s="110">
        <v>0.0008790225617334428</v>
      </c>
      <c r="D577" s="105" t="s">
        <v>3350</v>
      </c>
      <c r="E577" s="105" t="b">
        <v>0</v>
      </c>
      <c r="F577" s="105" t="b">
        <v>0</v>
      </c>
      <c r="G577" s="105" t="b">
        <v>0</v>
      </c>
    </row>
    <row r="578" spans="1:7" ht="15">
      <c r="A578" s="105" t="s">
        <v>2901</v>
      </c>
      <c r="B578" s="105">
        <v>3</v>
      </c>
      <c r="C578" s="110">
        <v>0.0008790225617334428</v>
      </c>
      <c r="D578" s="105" t="s">
        <v>3350</v>
      </c>
      <c r="E578" s="105" t="b">
        <v>0</v>
      </c>
      <c r="F578" s="105" t="b">
        <v>0</v>
      </c>
      <c r="G578" s="105" t="b">
        <v>0</v>
      </c>
    </row>
    <row r="579" spans="1:7" ht="15">
      <c r="A579" s="105" t="s">
        <v>2902</v>
      </c>
      <c r="B579" s="105">
        <v>3</v>
      </c>
      <c r="C579" s="110">
        <v>0.0008790225617334428</v>
      </c>
      <c r="D579" s="105" t="s">
        <v>3350</v>
      </c>
      <c r="E579" s="105" t="b">
        <v>0</v>
      </c>
      <c r="F579" s="105" t="b">
        <v>0</v>
      </c>
      <c r="G579" s="105" t="b">
        <v>0</v>
      </c>
    </row>
    <row r="580" spans="1:7" ht="15">
      <c r="A580" s="105" t="s">
        <v>2903</v>
      </c>
      <c r="B580" s="105">
        <v>3</v>
      </c>
      <c r="C580" s="110">
        <v>0.0008790225617334428</v>
      </c>
      <c r="D580" s="105" t="s">
        <v>3350</v>
      </c>
      <c r="E580" s="105" t="b">
        <v>0</v>
      </c>
      <c r="F580" s="105" t="b">
        <v>0</v>
      </c>
      <c r="G580" s="105" t="b">
        <v>0</v>
      </c>
    </row>
    <row r="581" spans="1:7" ht="15">
      <c r="A581" s="105" t="s">
        <v>2904</v>
      </c>
      <c r="B581" s="105">
        <v>3</v>
      </c>
      <c r="C581" s="110">
        <v>0.0008790225617334428</v>
      </c>
      <c r="D581" s="105" t="s">
        <v>3350</v>
      </c>
      <c r="E581" s="105" t="b">
        <v>0</v>
      </c>
      <c r="F581" s="105" t="b">
        <v>0</v>
      </c>
      <c r="G581" s="105" t="b">
        <v>0</v>
      </c>
    </row>
    <row r="582" spans="1:7" ht="15">
      <c r="A582" s="105" t="s">
        <v>2905</v>
      </c>
      <c r="B582" s="105">
        <v>3</v>
      </c>
      <c r="C582" s="110">
        <v>0.0008790225617334428</v>
      </c>
      <c r="D582" s="105" t="s">
        <v>3350</v>
      </c>
      <c r="E582" s="105" t="b">
        <v>0</v>
      </c>
      <c r="F582" s="105" t="b">
        <v>0</v>
      </c>
      <c r="G582" s="105" t="b">
        <v>0</v>
      </c>
    </row>
    <row r="583" spans="1:7" ht="15">
      <c r="A583" s="105" t="s">
        <v>2906</v>
      </c>
      <c r="B583" s="105">
        <v>3</v>
      </c>
      <c r="C583" s="110">
        <v>0.0008790225617334428</v>
      </c>
      <c r="D583" s="105" t="s">
        <v>3350</v>
      </c>
      <c r="E583" s="105" t="b">
        <v>0</v>
      </c>
      <c r="F583" s="105" t="b">
        <v>0</v>
      </c>
      <c r="G583" s="105" t="b">
        <v>0</v>
      </c>
    </row>
    <row r="584" spans="1:7" ht="15">
      <c r="A584" s="105" t="s">
        <v>2907</v>
      </c>
      <c r="B584" s="105">
        <v>3</v>
      </c>
      <c r="C584" s="110">
        <v>0.0008790225617334428</v>
      </c>
      <c r="D584" s="105" t="s">
        <v>3350</v>
      </c>
      <c r="E584" s="105" t="b">
        <v>0</v>
      </c>
      <c r="F584" s="105" t="b">
        <v>0</v>
      </c>
      <c r="G584" s="105" t="b">
        <v>0</v>
      </c>
    </row>
    <row r="585" spans="1:7" ht="15">
      <c r="A585" s="105" t="s">
        <v>2908</v>
      </c>
      <c r="B585" s="105">
        <v>3</v>
      </c>
      <c r="C585" s="110">
        <v>0.0008790225617334428</v>
      </c>
      <c r="D585" s="105" t="s">
        <v>3350</v>
      </c>
      <c r="E585" s="105" t="b">
        <v>0</v>
      </c>
      <c r="F585" s="105" t="b">
        <v>0</v>
      </c>
      <c r="G585" s="105" t="b">
        <v>0</v>
      </c>
    </row>
    <row r="586" spans="1:7" ht="15">
      <c r="A586" s="105" t="s">
        <v>2909</v>
      </c>
      <c r="B586" s="105">
        <v>3</v>
      </c>
      <c r="C586" s="110">
        <v>0.0008790225617334428</v>
      </c>
      <c r="D586" s="105" t="s">
        <v>3350</v>
      </c>
      <c r="E586" s="105" t="b">
        <v>0</v>
      </c>
      <c r="F586" s="105" t="b">
        <v>0</v>
      </c>
      <c r="G586" s="105" t="b">
        <v>0</v>
      </c>
    </row>
    <row r="587" spans="1:7" ht="15">
      <c r="A587" s="105" t="s">
        <v>2910</v>
      </c>
      <c r="B587" s="105">
        <v>3</v>
      </c>
      <c r="C587" s="110">
        <v>0.0008790225617334428</v>
      </c>
      <c r="D587" s="105" t="s">
        <v>3350</v>
      </c>
      <c r="E587" s="105" t="b">
        <v>0</v>
      </c>
      <c r="F587" s="105" t="b">
        <v>0</v>
      </c>
      <c r="G587" s="105" t="b">
        <v>0</v>
      </c>
    </row>
    <row r="588" spans="1:7" ht="15">
      <c r="A588" s="105" t="s">
        <v>2911</v>
      </c>
      <c r="B588" s="105">
        <v>3</v>
      </c>
      <c r="C588" s="110">
        <v>0.0008790225617334428</v>
      </c>
      <c r="D588" s="105" t="s">
        <v>3350</v>
      </c>
      <c r="E588" s="105" t="b">
        <v>0</v>
      </c>
      <c r="F588" s="105" t="b">
        <v>0</v>
      </c>
      <c r="G588" s="105" t="b">
        <v>0</v>
      </c>
    </row>
    <row r="589" spans="1:7" ht="15">
      <c r="A589" s="105" t="s">
        <v>2912</v>
      </c>
      <c r="B589" s="105">
        <v>3</v>
      </c>
      <c r="C589" s="110">
        <v>0.0010683814404421326</v>
      </c>
      <c r="D589" s="105" t="s">
        <v>3350</v>
      </c>
      <c r="E589" s="105" t="b">
        <v>0</v>
      </c>
      <c r="F589" s="105" t="b">
        <v>0</v>
      </c>
      <c r="G589" s="105" t="b">
        <v>0</v>
      </c>
    </row>
    <row r="590" spans="1:7" ht="15">
      <c r="A590" s="105" t="s">
        <v>2913</v>
      </c>
      <c r="B590" s="105">
        <v>3</v>
      </c>
      <c r="C590" s="110">
        <v>0.0008790225617334428</v>
      </c>
      <c r="D590" s="105" t="s">
        <v>3350</v>
      </c>
      <c r="E590" s="105" t="b">
        <v>0</v>
      </c>
      <c r="F590" s="105" t="b">
        <v>0</v>
      </c>
      <c r="G590" s="105" t="b">
        <v>0</v>
      </c>
    </row>
    <row r="591" spans="1:7" ht="15">
      <c r="A591" s="105" t="s">
        <v>2914</v>
      </c>
      <c r="B591" s="105">
        <v>3</v>
      </c>
      <c r="C591" s="110">
        <v>0.0008790225617334428</v>
      </c>
      <c r="D591" s="105" t="s">
        <v>3350</v>
      </c>
      <c r="E591" s="105" t="b">
        <v>0</v>
      </c>
      <c r="F591" s="105" t="b">
        <v>0</v>
      </c>
      <c r="G591" s="105" t="b">
        <v>0</v>
      </c>
    </row>
    <row r="592" spans="1:7" ht="15">
      <c r="A592" s="105" t="s">
        <v>2915</v>
      </c>
      <c r="B592" s="105">
        <v>3</v>
      </c>
      <c r="C592" s="110">
        <v>0.0008790225617334428</v>
      </c>
      <c r="D592" s="105" t="s">
        <v>3350</v>
      </c>
      <c r="E592" s="105" t="b">
        <v>0</v>
      </c>
      <c r="F592" s="105" t="b">
        <v>0</v>
      </c>
      <c r="G592" s="105" t="b">
        <v>0</v>
      </c>
    </row>
    <row r="593" spans="1:7" ht="15">
      <c r="A593" s="105" t="s">
        <v>2916</v>
      </c>
      <c r="B593" s="105">
        <v>3</v>
      </c>
      <c r="C593" s="110">
        <v>0.0008790225617334428</v>
      </c>
      <c r="D593" s="105" t="s">
        <v>3350</v>
      </c>
      <c r="E593" s="105" t="b">
        <v>0</v>
      </c>
      <c r="F593" s="105" t="b">
        <v>0</v>
      </c>
      <c r="G593" s="105" t="b">
        <v>0</v>
      </c>
    </row>
    <row r="594" spans="1:7" ht="15">
      <c r="A594" s="105" t="s">
        <v>2917</v>
      </c>
      <c r="B594" s="105">
        <v>3</v>
      </c>
      <c r="C594" s="110">
        <v>0.0008790225617334428</v>
      </c>
      <c r="D594" s="105" t="s">
        <v>3350</v>
      </c>
      <c r="E594" s="105" t="b">
        <v>0</v>
      </c>
      <c r="F594" s="105" t="b">
        <v>0</v>
      </c>
      <c r="G594" s="105" t="b">
        <v>0</v>
      </c>
    </row>
    <row r="595" spans="1:7" ht="15">
      <c r="A595" s="105" t="s">
        <v>2918</v>
      </c>
      <c r="B595" s="105">
        <v>3</v>
      </c>
      <c r="C595" s="110">
        <v>0.0008790225617334428</v>
      </c>
      <c r="D595" s="105" t="s">
        <v>3350</v>
      </c>
      <c r="E595" s="105" t="b">
        <v>0</v>
      </c>
      <c r="F595" s="105" t="b">
        <v>0</v>
      </c>
      <c r="G595" s="105" t="b">
        <v>0</v>
      </c>
    </row>
    <row r="596" spans="1:7" ht="15">
      <c r="A596" s="105" t="s">
        <v>2919</v>
      </c>
      <c r="B596" s="105">
        <v>3</v>
      </c>
      <c r="C596" s="110">
        <v>0.0008790225617334428</v>
      </c>
      <c r="D596" s="105" t="s">
        <v>3350</v>
      </c>
      <c r="E596" s="105" t="b">
        <v>0</v>
      </c>
      <c r="F596" s="105" t="b">
        <v>0</v>
      </c>
      <c r="G596" s="105" t="b">
        <v>0</v>
      </c>
    </row>
    <row r="597" spans="1:7" ht="15">
      <c r="A597" s="105" t="s">
        <v>2920</v>
      </c>
      <c r="B597" s="105">
        <v>3</v>
      </c>
      <c r="C597" s="110">
        <v>0.0009489092897618915</v>
      </c>
      <c r="D597" s="105" t="s">
        <v>3350</v>
      </c>
      <c r="E597" s="105" t="b">
        <v>0</v>
      </c>
      <c r="F597" s="105" t="b">
        <v>0</v>
      </c>
      <c r="G597" s="105" t="b">
        <v>0</v>
      </c>
    </row>
    <row r="598" spans="1:7" ht="15">
      <c r="A598" s="105" t="s">
        <v>2921</v>
      </c>
      <c r="B598" s="105">
        <v>3</v>
      </c>
      <c r="C598" s="110">
        <v>0.0008790225617334428</v>
      </c>
      <c r="D598" s="105" t="s">
        <v>3350</v>
      </c>
      <c r="E598" s="105" t="b">
        <v>0</v>
      </c>
      <c r="F598" s="105" t="b">
        <v>0</v>
      </c>
      <c r="G598" s="105" t="b">
        <v>0</v>
      </c>
    </row>
    <row r="599" spans="1:7" ht="15">
      <c r="A599" s="105" t="s">
        <v>2922</v>
      </c>
      <c r="B599" s="105">
        <v>3</v>
      </c>
      <c r="C599" s="110">
        <v>0.0008790225617334428</v>
      </c>
      <c r="D599" s="105" t="s">
        <v>3350</v>
      </c>
      <c r="E599" s="105" t="b">
        <v>0</v>
      </c>
      <c r="F599" s="105" t="b">
        <v>0</v>
      </c>
      <c r="G599" s="105" t="b">
        <v>0</v>
      </c>
    </row>
    <row r="600" spans="1:7" ht="15">
      <c r="A600" s="105" t="s">
        <v>2923</v>
      </c>
      <c r="B600" s="105">
        <v>3</v>
      </c>
      <c r="C600" s="110">
        <v>0.0008790225617334428</v>
      </c>
      <c r="D600" s="105" t="s">
        <v>3350</v>
      </c>
      <c r="E600" s="105" t="b">
        <v>0</v>
      </c>
      <c r="F600" s="105" t="b">
        <v>0</v>
      </c>
      <c r="G600" s="105" t="b">
        <v>0</v>
      </c>
    </row>
    <row r="601" spans="1:7" ht="15">
      <c r="A601" s="105" t="s">
        <v>2924</v>
      </c>
      <c r="B601" s="105">
        <v>3</v>
      </c>
      <c r="C601" s="110">
        <v>0.0008790225617334428</v>
      </c>
      <c r="D601" s="105" t="s">
        <v>3350</v>
      </c>
      <c r="E601" s="105" t="b">
        <v>1</v>
      </c>
      <c r="F601" s="105" t="b">
        <v>0</v>
      </c>
      <c r="G601" s="105" t="b">
        <v>0</v>
      </c>
    </row>
    <row r="602" spans="1:7" ht="15">
      <c r="A602" s="105" t="s">
        <v>2925</v>
      </c>
      <c r="B602" s="105">
        <v>3</v>
      </c>
      <c r="C602" s="110">
        <v>0.0008790225617334428</v>
      </c>
      <c r="D602" s="105" t="s">
        <v>3350</v>
      </c>
      <c r="E602" s="105" t="b">
        <v>0</v>
      </c>
      <c r="F602" s="105" t="b">
        <v>0</v>
      </c>
      <c r="G602" s="105" t="b">
        <v>0</v>
      </c>
    </row>
    <row r="603" spans="1:7" ht="15">
      <c r="A603" s="105" t="s">
        <v>2926</v>
      </c>
      <c r="B603" s="105">
        <v>3</v>
      </c>
      <c r="C603" s="110">
        <v>0.0008790225617334428</v>
      </c>
      <c r="D603" s="105" t="s">
        <v>3350</v>
      </c>
      <c r="E603" s="105" t="b">
        <v>0</v>
      </c>
      <c r="F603" s="105" t="b">
        <v>0</v>
      </c>
      <c r="G603" s="105" t="b">
        <v>0</v>
      </c>
    </row>
    <row r="604" spans="1:7" ht="15">
      <c r="A604" s="105" t="s">
        <v>2927</v>
      </c>
      <c r="B604" s="105">
        <v>3</v>
      </c>
      <c r="C604" s="110">
        <v>0.0008790225617334428</v>
      </c>
      <c r="D604" s="105" t="s">
        <v>3350</v>
      </c>
      <c r="E604" s="105" t="b">
        <v>0</v>
      </c>
      <c r="F604" s="105" t="b">
        <v>0</v>
      </c>
      <c r="G604" s="105" t="b">
        <v>0</v>
      </c>
    </row>
    <row r="605" spans="1:7" ht="15">
      <c r="A605" s="105" t="s">
        <v>2928</v>
      </c>
      <c r="B605" s="105">
        <v>3</v>
      </c>
      <c r="C605" s="110">
        <v>0.0008790225617334428</v>
      </c>
      <c r="D605" s="105" t="s">
        <v>3350</v>
      </c>
      <c r="E605" s="105" t="b">
        <v>0</v>
      </c>
      <c r="F605" s="105" t="b">
        <v>0</v>
      </c>
      <c r="G605" s="105" t="b">
        <v>0</v>
      </c>
    </row>
    <row r="606" spans="1:7" ht="15">
      <c r="A606" s="105" t="s">
        <v>2929</v>
      </c>
      <c r="B606" s="105">
        <v>3</v>
      </c>
      <c r="C606" s="110">
        <v>0.0009489092897618915</v>
      </c>
      <c r="D606" s="105" t="s">
        <v>3350</v>
      </c>
      <c r="E606" s="105" t="b">
        <v>0</v>
      </c>
      <c r="F606" s="105" t="b">
        <v>0</v>
      </c>
      <c r="G606" s="105" t="b">
        <v>0</v>
      </c>
    </row>
    <row r="607" spans="1:7" ht="15">
      <c r="A607" s="105" t="s">
        <v>2930</v>
      </c>
      <c r="B607" s="105">
        <v>3</v>
      </c>
      <c r="C607" s="110">
        <v>0.0008790225617334428</v>
      </c>
      <c r="D607" s="105" t="s">
        <v>3350</v>
      </c>
      <c r="E607" s="105" t="b">
        <v>0</v>
      </c>
      <c r="F607" s="105" t="b">
        <v>0</v>
      </c>
      <c r="G607" s="105" t="b">
        <v>0</v>
      </c>
    </row>
    <row r="608" spans="1:7" ht="15">
      <c r="A608" s="105" t="s">
        <v>2931</v>
      </c>
      <c r="B608" s="105">
        <v>3</v>
      </c>
      <c r="C608" s="110">
        <v>0.0008790225617334428</v>
      </c>
      <c r="D608" s="105" t="s">
        <v>3350</v>
      </c>
      <c r="E608" s="105" t="b">
        <v>0</v>
      </c>
      <c r="F608" s="105" t="b">
        <v>0</v>
      </c>
      <c r="G608" s="105" t="b">
        <v>0</v>
      </c>
    </row>
    <row r="609" spans="1:7" ht="15">
      <c r="A609" s="105" t="s">
        <v>2932</v>
      </c>
      <c r="B609" s="105">
        <v>3</v>
      </c>
      <c r="C609" s="110">
        <v>0.0008790225617334428</v>
      </c>
      <c r="D609" s="105" t="s">
        <v>3350</v>
      </c>
      <c r="E609" s="105" t="b">
        <v>0</v>
      </c>
      <c r="F609" s="105" t="b">
        <v>0</v>
      </c>
      <c r="G609" s="105" t="b">
        <v>0</v>
      </c>
    </row>
    <row r="610" spans="1:7" ht="15">
      <c r="A610" s="105" t="s">
        <v>2933</v>
      </c>
      <c r="B610" s="105">
        <v>3</v>
      </c>
      <c r="C610" s="110">
        <v>0.0008790225617334428</v>
      </c>
      <c r="D610" s="105" t="s">
        <v>3350</v>
      </c>
      <c r="E610" s="105" t="b">
        <v>0</v>
      </c>
      <c r="F610" s="105" t="b">
        <v>0</v>
      </c>
      <c r="G610" s="105" t="b">
        <v>0</v>
      </c>
    </row>
    <row r="611" spans="1:7" ht="15">
      <c r="A611" s="105" t="s">
        <v>2934</v>
      </c>
      <c r="B611" s="105">
        <v>3</v>
      </c>
      <c r="C611" s="110">
        <v>0.0008790225617334428</v>
      </c>
      <c r="D611" s="105" t="s">
        <v>3350</v>
      </c>
      <c r="E611" s="105" t="b">
        <v>0</v>
      </c>
      <c r="F611" s="105" t="b">
        <v>0</v>
      </c>
      <c r="G611" s="105" t="b">
        <v>0</v>
      </c>
    </row>
    <row r="612" spans="1:7" ht="15">
      <c r="A612" s="105" t="s">
        <v>2935</v>
      </c>
      <c r="B612" s="105">
        <v>3</v>
      </c>
      <c r="C612" s="110">
        <v>0.0008790225617334428</v>
      </c>
      <c r="D612" s="105" t="s">
        <v>3350</v>
      </c>
      <c r="E612" s="105" t="b">
        <v>0</v>
      </c>
      <c r="F612" s="105" t="b">
        <v>0</v>
      </c>
      <c r="G612" s="105" t="b">
        <v>0</v>
      </c>
    </row>
    <row r="613" spans="1:7" ht="15">
      <c r="A613" s="105" t="s">
        <v>2936</v>
      </c>
      <c r="B613" s="105">
        <v>3</v>
      </c>
      <c r="C613" s="110">
        <v>0.0009489092897618915</v>
      </c>
      <c r="D613" s="105" t="s">
        <v>3350</v>
      </c>
      <c r="E613" s="105" t="b">
        <v>0</v>
      </c>
      <c r="F613" s="105" t="b">
        <v>0</v>
      </c>
      <c r="G613" s="105" t="b">
        <v>0</v>
      </c>
    </row>
    <row r="614" spans="1:7" ht="15">
      <c r="A614" s="105" t="s">
        <v>2937</v>
      </c>
      <c r="B614" s="105">
        <v>3</v>
      </c>
      <c r="C614" s="110">
        <v>0.0008790225617334428</v>
      </c>
      <c r="D614" s="105" t="s">
        <v>3350</v>
      </c>
      <c r="E614" s="105" t="b">
        <v>1</v>
      </c>
      <c r="F614" s="105" t="b">
        <v>0</v>
      </c>
      <c r="G614" s="105" t="b">
        <v>0</v>
      </c>
    </row>
    <row r="615" spans="1:7" ht="15">
      <c r="A615" s="105" t="s">
        <v>2938</v>
      </c>
      <c r="B615" s="105">
        <v>3</v>
      </c>
      <c r="C615" s="110">
        <v>0.0009489092897618915</v>
      </c>
      <c r="D615" s="105" t="s">
        <v>3350</v>
      </c>
      <c r="E615" s="105" t="b">
        <v>0</v>
      </c>
      <c r="F615" s="105" t="b">
        <v>0</v>
      </c>
      <c r="G615" s="105" t="b">
        <v>0</v>
      </c>
    </row>
    <row r="616" spans="1:7" ht="15">
      <c r="A616" s="105" t="s">
        <v>2939</v>
      </c>
      <c r="B616" s="105">
        <v>3</v>
      </c>
      <c r="C616" s="110">
        <v>0.0009489092897618915</v>
      </c>
      <c r="D616" s="105" t="s">
        <v>3350</v>
      </c>
      <c r="E616" s="105" t="b">
        <v>0</v>
      </c>
      <c r="F616" s="105" t="b">
        <v>0</v>
      </c>
      <c r="G616" s="105" t="b">
        <v>0</v>
      </c>
    </row>
    <row r="617" spans="1:7" ht="15">
      <c r="A617" s="105" t="s">
        <v>2940</v>
      </c>
      <c r="B617" s="105">
        <v>3</v>
      </c>
      <c r="C617" s="110">
        <v>0.0008790225617334428</v>
      </c>
      <c r="D617" s="105" t="s">
        <v>3350</v>
      </c>
      <c r="E617" s="105" t="b">
        <v>0</v>
      </c>
      <c r="F617" s="105" t="b">
        <v>0</v>
      </c>
      <c r="G617" s="105" t="b">
        <v>0</v>
      </c>
    </row>
    <row r="618" spans="1:7" ht="15">
      <c r="A618" s="105" t="s">
        <v>2941</v>
      </c>
      <c r="B618" s="105">
        <v>3</v>
      </c>
      <c r="C618" s="110">
        <v>0.0008790225617334428</v>
      </c>
      <c r="D618" s="105" t="s">
        <v>3350</v>
      </c>
      <c r="E618" s="105" t="b">
        <v>1</v>
      </c>
      <c r="F618" s="105" t="b">
        <v>0</v>
      </c>
      <c r="G618" s="105" t="b">
        <v>0</v>
      </c>
    </row>
    <row r="619" spans="1:7" ht="15">
      <c r="A619" s="105" t="s">
        <v>2942</v>
      </c>
      <c r="B619" s="105">
        <v>3</v>
      </c>
      <c r="C619" s="110">
        <v>0.0008790225617334428</v>
      </c>
      <c r="D619" s="105" t="s">
        <v>3350</v>
      </c>
      <c r="E619" s="105" t="b">
        <v>0</v>
      </c>
      <c r="F619" s="105" t="b">
        <v>0</v>
      </c>
      <c r="G619" s="105" t="b">
        <v>0</v>
      </c>
    </row>
    <row r="620" spans="1:7" ht="15">
      <c r="A620" s="105" t="s">
        <v>2943</v>
      </c>
      <c r="B620" s="105">
        <v>3</v>
      </c>
      <c r="C620" s="110">
        <v>0.0008790225617334428</v>
      </c>
      <c r="D620" s="105" t="s">
        <v>3350</v>
      </c>
      <c r="E620" s="105" t="b">
        <v>0</v>
      </c>
      <c r="F620" s="105" t="b">
        <v>0</v>
      </c>
      <c r="G620" s="105" t="b">
        <v>0</v>
      </c>
    </row>
    <row r="621" spans="1:7" ht="15">
      <c r="A621" s="105" t="s">
        <v>2944</v>
      </c>
      <c r="B621" s="105">
        <v>3</v>
      </c>
      <c r="C621" s="110">
        <v>0.0008790225617334428</v>
      </c>
      <c r="D621" s="105" t="s">
        <v>3350</v>
      </c>
      <c r="E621" s="105" t="b">
        <v>0</v>
      </c>
      <c r="F621" s="105" t="b">
        <v>0</v>
      </c>
      <c r="G621" s="105" t="b">
        <v>0</v>
      </c>
    </row>
    <row r="622" spans="1:7" ht="15">
      <c r="A622" s="105" t="s">
        <v>2945</v>
      </c>
      <c r="B622" s="105">
        <v>3</v>
      </c>
      <c r="C622" s="110">
        <v>0.0008790225617334428</v>
      </c>
      <c r="D622" s="105" t="s">
        <v>3350</v>
      </c>
      <c r="E622" s="105" t="b">
        <v>0</v>
      </c>
      <c r="F622" s="105" t="b">
        <v>0</v>
      </c>
      <c r="G622" s="105" t="b">
        <v>0</v>
      </c>
    </row>
    <row r="623" spans="1:7" ht="15">
      <c r="A623" s="105" t="s">
        <v>2946</v>
      </c>
      <c r="B623" s="105">
        <v>3</v>
      </c>
      <c r="C623" s="110">
        <v>0.0008790225617334428</v>
      </c>
      <c r="D623" s="105" t="s">
        <v>3350</v>
      </c>
      <c r="E623" s="105" t="b">
        <v>0</v>
      </c>
      <c r="F623" s="105" t="b">
        <v>0</v>
      </c>
      <c r="G623" s="105" t="b">
        <v>0</v>
      </c>
    </row>
    <row r="624" spans="1:7" ht="15">
      <c r="A624" s="105" t="s">
        <v>2947</v>
      </c>
      <c r="B624" s="105">
        <v>3</v>
      </c>
      <c r="C624" s="110">
        <v>0.0009489092897618915</v>
      </c>
      <c r="D624" s="105" t="s">
        <v>3350</v>
      </c>
      <c r="E624" s="105" t="b">
        <v>0</v>
      </c>
      <c r="F624" s="105" t="b">
        <v>0</v>
      </c>
      <c r="G624" s="105" t="b">
        <v>0</v>
      </c>
    </row>
    <row r="625" spans="1:7" ht="15">
      <c r="A625" s="105" t="s">
        <v>2948</v>
      </c>
      <c r="B625" s="105">
        <v>3</v>
      </c>
      <c r="C625" s="110">
        <v>0.0008790225617334428</v>
      </c>
      <c r="D625" s="105" t="s">
        <v>3350</v>
      </c>
      <c r="E625" s="105" t="b">
        <v>0</v>
      </c>
      <c r="F625" s="105" t="b">
        <v>0</v>
      </c>
      <c r="G625" s="105" t="b">
        <v>0</v>
      </c>
    </row>
    <row r="626" spans="1:7" ht="15">
      <c r="A626" s="105" t="s">
        <v>2949</v>
      </c>
      <c r="B626" s="105">
        <v>3</v>
      </c>
      <c r="C626" s="110">
        <v>0.0008790225617334428</v>
      </c>
      <c r="D626" s="105" t="s">
        <v>3350</v>
      </c>
      <c r="E626" s="105" t="b">
        <v>0</v>
      </c>
      <c r="F626" s="105" t="b">
        <v>0</v>
      </c>
      <c r="G626" s="105" t="b">
        <v>0</v>
      </c>
    </row>
    <row r="627" spans="1:7" ht="15">
      <c r="A627" s="105" t="s">
        <v>2950</v>
      </c>
      <c r="B627" s="105">
        <v>3</v>
      </c>
      <c r="C627" s="110">
        <v>0.0008790225617334428</v>
      </c>
      <c r="D627" s="105" t="s">
        <v>3350</v>
      </c>
      <c r="E627" s="105" t="b">
        <v>0</v>
      </c>
      <c r="F627" s="105" t="b">
        <v>0</v>
      </c>
      <c r="G627" s="105" t="b">
        <v>0</v>
      </c>
    </row>
    <row r="628" spans="1:7" ht="15">
      <c r="A628" s="105" t="s">
        <v>2951</v>
      </c>
      <c r="B628" s="105">
        <v>3</v>
      </c>
      <c r="C628" s="110">
        <v>0.0008790225617334428</v>
      </c>
      <c r="D628" s="105" t="s">
        <v>3350</v>
      </c>
      <c r="E628" s="105" t="b">
        <v>0</v>
      </c>
      <c r="F628" s="105" t="b">
        <v>0</v>
      </c>
      <c r="G628" s="105" t="b">
        <v>0</v>
      </c>
    </row>
    <row r="629" spans="1:7" ht="15">
      <c r="A629" s="105" t="s">
        <v>2952</v>
      </c>
      <c r="B629" s="105">
        <v>3</v>
      </c>
      <c r="C629" s="110">
        <v>0.0008790225617334428</v>
      </c>
      <c r="D629" s="105" t="s">
        <v>3350</v>
      </c>
      <c r="E629" s="105" t="b">
        <v>0</v>
      </c>
      <c r="F629" s="105" t="b">
        <v>0</v>
      </c>
      <c r="G629" s="105" t="b">
        <v>0</v>
      </c>
    </row>
    <row r="630" spans="1:7" ht="15">
      <c r="A630" s="105" t="s">
        <v>2953</v>
      </c>
      <c r="B630" s="105">
        <v>3</v>
      </c>
      <c r="C630" s="110">
        <v>0.0008790225617334428</v>
      </c>
      <c r="D630" s="105" t="s">
        <v>3350</v>
      </c>
      <c r="E630" s="105" t="b">
        <v>0</v>
      </c>
      <c r="F630" s="105" t="b">
        <v>0</v>
      </c>
      <c r="G630" s="105" t="b">
        <v>0</v>
      </c>
    </row>
    <row r="631" spans="1:7" ht="15">
      <c r="A631" s="105" t="s">
        <v>2954</v>
      </c>
      <c r="B631" s="105">
        <v>3</v>
      </c>
      <c r="C631" s="110">
        <v>0.0008790225617334428</v>
      </c>
      <c r="D631" s="105" t="s">
        <v>3350</v>
      </c>
      <c r="E631" s="105" t="b">
        <v>1</v>
      </c>
      <c r="F631" s="105" t="b">
        <v>0</v>
      </c>
      <c r="G631" s="105" t="b">
        <v>0</v>
      </c>
    </row>
    <row r="632" spans="1:7" ht="15">
      <c r="A632" s="105" t="s">
        <v>2955</v>
      </c>
      <c r="B632" s="105">
        <v>3</v>
      </c>
      <c r="C632" s="110">
        <v>0.0008790225617334428</v>
      </c>
      <c r="D632" s="105" t="s">
        <v>3350</v>
      </c>
      <c r="E632" s="105" t="b">
        <v>0</v>
      </c>
      <c r="F632" s="105" t="b">
        <v>1</v>
      </c>
      <c r="G632" s="105" t="b">
        <v>0</v>
      </c>
    </row>
    <row r="633" spans="1:7" ht="15">
      <c r="A633" s="105" t="s">
        <v>2956</v>
      </c>
      <c r="B633" s="105">
        <v>3</v>
      </c>
      <c r="C633" s="110">
        <v>0.0008790225617334428</v>
      </c>
      <c r="D633" s="105" t="s">
        <v>3350</v>
      </c>
      <c r="E633" s="105" t="b">
        <v>0</v>
      </c>
      <c r="F633" s="105" t="b">
        <v>0</v>
      </c>
      <c r="G633" s="105" t="b">
        <v>0</v>
      </c>
    </row>
    <row r="634" spans="1:7" ht="15">
      <c r="A634" s="105" t="s">
        <v>2957</v>
      </c>
      <c r="B634" s="105">
        <v>3</v>
      </c>
      <c r="C634" s="110">
        <v>0.0008790225617334428</v>
      </c>
      <c r="D634" s="105" t="s">
        <v>3350</v>
      </c>
      <c r="E634" s="105" t="b">
        <v>0</v>
      </c>
      <c r="F634" s="105" t="b">
        <v>0</v>
      </c>
      <c r="G634" s="105" t="b">
        <v>0</v>
      </c>
    </row>
    <row r="635" spans="1:7" ht="15">
      <c r="A635" s="105" t="s">
        <v>2958</v>
      </c>
      <c r="B635" s="105">
        <v>3</v>
      </c>
      <c r="C635" s="110">
        <v>0.0008790225617334428</v>
      </c>
      <c r="D635" s="105" t="s">
        <v>3350</v>
      </c>
      <c r="E635" s="105" t="b">
        <v>0</v>
      </c>
      <c r="F635" s="105" t="b">
        <v>0</v>
      </c>
      <c r="G635" s="105" t="b">
        <v>0</v>
      </c>
    </row>
    <row r="636" spans="1:7" ht="15">
      <c r="A636" s="105" t="s">
        <v>2959</v>
      </c>
      <c r="B636" s="105">
        <v>3</v>
      </c>
      <c r="C636" s="110">
        <v>0.0008790225617334428</v>
      </c>
      <c r="D636" s="105" t="s">
        <v>3350</v>
      </c>
      <c r="E636" s="105" t="b">
        <v>0</v>
      </c>
      <c r="F636" s="105" t="b">
        <v>0</v>
      </c>
      <c r="G636" s="105" t="b">
        <v>0</v>
      </c>
    </row>
    <row r="637" spans="1:7" ht="15">
      <c r="A637" s="105" t="s">
        <v>2960</v>
      </c>
      <c r="B637" s="105">
        <v>3</v>
      </c>
      <c r="C637" s="110">
        <v>0.0008790225617334428</v>
      </c>
      <c r="D637" s="105" t="s">
        <v>3350</v>
      </c>
      <c r="E637" s="105" t="b">
        <v>0</v>
      </c>
      <c r="F637" s="105" t="b">
        <v>0</v>
      </c>
      <c r="G637" s="105" t="b">
        <v>0</v>
      </c>
    </row>
    <row r="638" spans="1:7" ht="15">
      <c r="A638" s="105" t="s">
        <v>2961</v>
      </c>
      <c r="B638" s="105">
        <v>3</v>
      </c>
      <c r="C638" s="110">
        <v>0.0008790225617334428</v>
      </c>
      <c r="D638" s="105" t="s">
        <v>3350</v>
      </c>
      <c r="E638" s="105" t="b">
        <v>0</v>
      </c>
      <c r="F638" s="105" t="b">
        <v>1</v>
      </c>
      <c r="G638" s="105" t="b">
        <v>0</v>
      </c>
    </row>
    <row r="639" spans="1:7" ht="15">
      <c r="A639" s="105" t="s">
        <v>2962</v>
      </c>
      <c r="B639" s="105">
        <v>3</v>
      </c>
      <c r="C639" s="110">
        <v>0.0008790225617334428</v>
      </c>
      <c r="D639" s="105" t="s">
        <v>3350</v>
      </c>
      <c r="E639" s="105" t="b">
        <v>0</v>
      </c>
      <c r="F639" s="105" t="b">
        <v>0</v>
      </c>
      <c r="G639" s="105" t="b">
        <v>0</v>
      </c>
    </row>
    <row r="640" spans="1:7" ht="15">
      <c r="A640" s="105" t="s">
        <v>2963</v>
      </c>
      <c r="B640" s="105">
        <v>3</v>
      </c>
      <c r="C640" s="110">
        <v>0.0008790225617334428</v>
      </c>
      <c r="D640" s="105" t="s">
        <v>3350</v>
      </c>
      <c r="E640" s="105" t="b">
        <v>0</v>
      </c>
      <c r="F640" s="105" t="b">
        <v>1</v>
      </c>
      <c r="G640" s="105" t="b">
        <v>0</v>
      </c>
    </row>
    <row r="641" spans="1:7" ht="15">
      <c r="A641" s="105" t="s">
        <v>2964</v>
      </c>
      <c r="B641" s="105">
        <v>3</v>
      </c>
      <c r="C641" s="110">
        <v>0.0008790225617334428</v>
      </c>
      <c r="D641" s="105" t="s">
        <v>3350</v>
      </c>
      <c r="E641" s="105" t="b">
        <v>0</v>
      </c>
      <c r="F641" s="105" t="b">
        <v>0</v>
      </c>
      <c r="G641" s="105" t="b">
        <v>0</v>
      </c>
    </row>
    <row r="642" spans="1:7" ht="15">
      <c r="A642" s="105" t="s">
        <v>2965</v>
      </c>
      <c r="B642" s="105">
        <v>3</v>
      </c>
      <c r="C642" s="110">
        <v>0.0009489092897618915</v>
      </c>
      <c r="D642" s="105" t="s">
        <v>3350</v>
      </c>
      <c r="E642" s="105" t="b">
        <v>0</v>
      </c>
      <c r="F642" s="105" t="b">
        <v>0</v>
      </c>
      <c r="G642" s="105" t="b">
        <v>0</v>
      </c>
    </row>
    <row r="643" spans="1:7" ht="15">
      <c r="A643" s="105" t="s">
        <v>2966</v>
      </c>
      <c r="B643" s="105">
        <v>3</v>
      </c>
      <c r="C643" s="110">
        <v>0.0009489092897618915</v>
      </c>
      <c r="D643" s="105" t="s">
        <v>3350</v>
      </c>
      <c r="E643" s="105" t="b">
        <v>0</v>
      </c>
      <c r="F643" s="105" t="b">
        <v>0</v>
      </c>
      <c r="G643" s="105" t="b">
        <v>0</v>
      </c>
    </row>
    <row r="644" spans="1:7" ht="15">
      <c r="A644" s="105" t="s">
        <v>2967</v>
      </c>
      <c r="B644" s="105">
        <v>2</v>
      </c>
      <c r="C644" s="110">
        <v>0.0006326061931745943</v>
      </c>
      <c r="D644" s="105" t="s">
        <v>3350</v>
      </c>
      <c r="E644" s="105" t="b">
        <v>0</v>
      </c>
      <c r="F644" s="105" t="b">
        <v>0</v>
      </c>
      <c r="G644" s="105" t="b">
        <v>0</v>
      </c>
    </row>
    <row r="645" spans="1:7" ht="15">
      <c r="A645" s="105" t="s">
        <v>2968</v>
      </c>
      <c r="B645" s="105">
        <v>2</v>
      </c>
      <c r="C645" s="110">
        <v>0.0006326061931745943</v>
      </c>
      <c r="D645" s="105" t="s">
        <v>3350</v>
      </c>
      <c r="E645" s="105" t="b">
        <v>0</v>
      </c>
      <c r="F645" s="105" t="b">
        <v>1</v>
      </c>
      <c r="G645" s="105" t="b">
        <v>0</v>
      </c>
    </row>
    <row r="646" spans="1:7" ht="15">
      <c r="A646" s="105" t="s">
        <v>2969</v>
      </c>
      <c r="B646" s="105">
        <v>2</v>
      </c>
      <c r="C646" s="110">
        <v>0.0006326061931745943</v>
      </c>
      <c r="D646" s="105" t="s">
        <v>3350</v>
      </c>
      <c r="E646" s="105" t="b">
        <v>0</v>
      </c>
      <c r="F646" s="105" t="b">
        <v>0</v>
      </c>
      <c r="G646" s="105" t="b">
        <v>0</v>
      </c>
    </row>
    <row r="647" spans="1:7" ht="15">
      <c r="A647" s="105" t="s">
        <v>2970</v>
      </c>
      <c r="B647" s="105">
        <v>2</v>
      </c>
      <c r="C647" s="110">
        <v>0.0006326061931745943</v>
      </c>
      <c r="D647" s="105" t="s">
        <v>3350</v>
      </c>
      <c r="E647" s="105" t="b">
        <v>0</v>
      </c>
      <c r="F647" s="105" t="b">
        <v>0</v>
      </c>
      <c r="G647" s="105" t="b">
        <v>0</v>
      </c>
    </row>
    <row r="648" spans="1:7" ht="15">
      <c r="A648" s="105" t="s">
        <v>2971</v>
      </c>
      <c r="B648" s="105">
        <v>2</v>
      </c>
      <c r="C648" s="110">
        <v>0.0006326061931745943</v>
      </c>
      <c r="D648" s="105" t="s">
        <v>3350</v>
      </c>
      <c r="E648" s="105" t="b">
        <v>0</v>
      </c>
      <c r="F648" s="105" t="b">
        <v>0</v>
      </c>
      <c r="G648" s="105" t="b">
        <v>0</v>
      </c>
    </row>
    <row r="649" spans="1:7" ht="15">
      <c r="A649" s="105" t="s">
        <v>2972</v>
      </c>
      <c r="B649" s="105">
        <v>2</v>
      </c>
      <c r="C649" s="110">
        <v>0.0006326061931745943</v>
      </c>
      <c r="D649" s="105" t="s">
        <v>3350</v>
      </c>
      <c r="E649" s="105" t="b">
        <v>0</v>
      </c>
      <c r="F649" s="105" t="b">
        <v>0</v>
      </c>
      <c r="G649" s="105" t="b">
        <v>0</v>
      </c>
    </row>
    <row r="650" spans="1:7" ht="15">
      <c r="A650" s="105" t="s">
        <v>2973</v>
      </c>
      <c r="B650" s="105">
        <v>2</v>
      </c>
      <c r="C650" s="110">
        <v>0.0006326061931745943</v>
      </c>
      <c r="D650" s="105" t="s">
        <v>3350</v>
      </c>
      <c r="E650" s="105" t="b">
        <v>0</v>
      </c>
      <c r="F650" s="105" t="b">
        <v>0</v>
      </c>
      <c r="G650" s="105" t="b">
        <v>0</v>
      </c>
    </row>
    <row r="651" spans="1:7" ht="15">
      <c r="A651" s="105" t="s">
        <v>2974</v>
      </c>
      <c r="B651" s="105">
        <v>2</v>
      </c>
      <c r="C651" s="110">
        <v>0.0006326061931745943</v>
      </c>
      <c r="D651" s="105" t="s">
        <v>3350</v>
      </c>
      <c r="E651" s="105" t="b">
        <v>0</v>
      </c>
      <c r="F651" s="105" t="b">
        <v>0</v>
      </c>
      <c r="G651" s="105" t="b">
        <v>0</v>
      </c>
    </row>
    <row r="652" spans="1:7" ht="15">
      <c r="A652" s="105" t="s">
        <v>2975</v>
      </c>
      <c r="B652" s="105">
        <v>2</v>
      </c>
      <c r="C652" s="110">
        <v>0.0006326061931745943</v>
      </c>
      <c r="D652" s="105" t="s">
        <v>3350</v>
      </c>
      <c r="E652" s="105" t="b">
        <v>0</v>
      </c>
      <c r="F652" s="105" t="b">
        <v>0</v>
      </c>
      <c r="G652" s="105" t="b">
        <v>0</v>
      </c>
    </row>
    <row r="653" spans="1:7" ht="15">
      <c r="A653" s="105" t="s">
        <v>2976</v>
      </c>
      <c r="B653" s="105">
        <v>2</v>
      </c>
      <c r="C653" s="110">
        <v>0.0006326061931745943</v>
      </c>
      <c r="D653" s="105" t="s">
        <v>3350</v>
      </c>
      <c r="E653" s="105" t="b">
        <v>0</v>
      </c>
      <c r="F653" s="105" t="b">
        <v>1</v>
      </c>
      <c r="G653" s="105" t="b">
        <v>0</v>
      </c>
    </row>
    <row r="654" spans="1:7" ht="15">
      <c r="A654" s="105" t="s">
        <v>2977</v>
      </c>
      <c r="B654" s="105">
        <v>2</v>
      </c>
      <c r="C654" s="110">
        <v>0.0006326061931745943</v>
      </c>
      <c r="D654" s="105" t="s">
        <v>3350</v>
      </c>
      <c r="E654" s="105" t="b">
        <v>0</v>
      </c>
      <c r="F654" s="105" t="b">
        <v>0</v>
      </c>
      <c r="G654" s="105" t="b">
        <v>0</v>
      </c>
    </row>
    <row r="655" spans="1:7" ht="15">
      <c r="A655" s="105" t="s">
        <v>2978</v>
      </c>
      <c r="B655" s="105">
        <v>2</v>
      </c>
      <c r="C655" s="110">
        <v>0.0006326061931745943</v>
      </c>
      <c r="D655" s="105" t="s">
        <v>3350</v>
      </c>
      <c r="E655" s="105" t="b">
        <v>0</v>
      </c>
      <c r="F655" s="105" t="b">
        <v>0</v>
      </c>
      <c r="G655" s="105" t="b">
        <v>0</v>
      </c>
    </row>
    <row r="656" spans="1:7" ht="15">
      <c r="A656" s="105" t="s">
        <v>2979</v>
      </c>
      <c r="B656" s="105">
        <v>2</v>
      </c>
      <c r="C656" s="110">
        <v>0.0006326061931745943</v>
      </c>
      <c r="D656" s="105" t="s">
        <v>3350</v>
      </c>
      <c r="E656" s="105" t="b">
        <v>0</v>
      </c>
      <c r="F656" s="105" t="b">
        <v>0</v>
      </c>
      <c r="G656" s="105" t="b">
        <v>0</v>
      </c>
    </row>
    <row r="657" spans="1:7" ht="15">
      <c r="A657" s="105" t="s">
        <v>2980</v>
      </c>
      <c r="B657" s="105">
        <v>2</v>
      </c>
      <c r="C657" s="110">
        <v>0.0006326061931745943</v>
      </c>
      <c r="D657" s="105" t="s">
        <v>3350</v>
      </c>
      <c r="E657" s="105" t="b">
        <v>0</v>
      </c>
      <c r="F657" s="105" t="b">
        <v>0</v>
      </c>
      <c r="G657" s="105" t="b">
        <v>0</v>
      </c>
    </row>
    <row r="658" spans="1:7" ht="15">
      <c r="A658" s="105" t="s">
        <v>2981</v>
      </c>
      <c r="B658" s="105">
        <v>2</v>
      </c>
      <c r="C658" s="110">
        <v>0.0006326061931745943</v>
      </c>
      <c r="D658" s="105" t="s">
        <v>3350</v>
      </c>
      <c r="E658" s="105" t="b">
        <v>0</v>
      </c>
      <c r="F658" s="105" t="b">
        <v>0</v>
      </c>
      <c r="G658" s="105" t="b">
        <v>0</v>
      </c>
    </row>
    <row r="659" spans="1:7" ht="15">
      <c r="A659" s="105" t="s">
        <v>2982</v>
      </c>
      <c r="B659" s="105">
        <v>2</v>
      </c>
      <c r="C659" s="110">
        <v>0.0006326061931745943</v>
      </c>
      <c r="D659" s="105" t="s">
        <v>3350</v>
      </c>
      <c r="E659" s="105" t="b">
        <v>0</v>
      </c>
      <c r="F659" s="105" t="b">
        <v>0</v>
      </c>
      <c r="G659" s="105" t="b">
        <v>0</v>
      </c>
    </row>
    <row r="660" spans="1:7" ht="15">
      <c r="A660" s="105" t="s">
        <v>2983</v>
      </c>
      <c r="B660" s="105">
        <v>2</v>
      </c>
      <c r="C660" s="110">
        <v>0.0006326061931745943</v>
      </c>
      <c r="D660" s="105" t="s">
        <v>3350</v>
      </c>
      <c r="E660" s="105" t="b">
        <v>0</v>
      </c>
      <c r="F660" s="105" t="b">
        <v>0</v>
      </c>
      <c r="G660" s="105" t="b">
        <v>0</v>
      </c>
    </row>
    <row r="661" spans="1:7" ht="15">
      <c r="A661" s="105" t="s">
        <v>2984</v>
      </c>
      <c r="B661" s="105">
        <v>2</v>
      </c>
      <c r="C661" s="110">
        <v>0.0006326061931745943</v>
      </c>
      <c r="D661" s="105" t="s">
        <v>3350</v>
      </c>
      <c r="E661" s="105" t="b">
        <v>0</v>
      </c>
      <c r="F661" s="105" t="b">
        <v>0</v>
      </c>
      <c r="G661" s="105" t="b">
        <v>0</v>
      </c>
    </row>
    <row r="662" spans="1:7" ht="15">
      <c r="A662" s="105" t="s">
        <v>2985</v>
      </c>
      <c r="B662" s="105">
        <v>2</v>
      </c>
      <c r="C662" s="110">
        <v>0.0006326061931745943</v>
      </c>
      <c r="D662" s="105" t="s">
        <v>3350</v>
      </c>
      <c r="E662" s="105" t="b">
        <v>0</v>
      </c>
      <c r="F662" s="105" t="b">
        <v>0</v>
      </c>
      <c r="G662" s="105" t="b">
        <v>0</v>
      </c>
    </row>
    <row r="663" spans="1:7" ht="15">
      <c r="A663" s="105" t="s">
        <v>2986</v>
      </c>
      <c r="B663" s="105">
        <v>2</v>
      </c>
      <c r="C663" s="110">
        <v>0.0006326061931745943</v>
      </c>
      <c r="D663" s="105" t="s">
        <v>3350</v>
      </c>
      <c r="E663" s="105" t="b">
        <v>0</v>
      </c>
      <c r="F663" s="105" t="b">
        <v>0</v>
      </c>
      <c r="G663" s="105" t="b">
        <v>0</v>
      </c>
    </row>
    <row r="664" spans="1:7" ht="15">
      <c r="A664" s="105" t="s">
        <v>2987</v>
      </c>
      <c r="B664" s="105">
        <v>2</v>
      </c>
      <c r="C664" s="110">
        <v>0.0006326061931745943</v>
      </c>
      <c r="D664" s="105" t="s">
        <v>3350</v>
      </c>
      <c r="E664" s="105" t="b">
        <v>0</v>
      </c>
      <c r="F664" s="105" t="b">
        <v>0</v>
      </c>
      <c r="G664" s="105" t="b">
        <v>0</v>
      </c>
    </row>
    <row r="665" spans="1:7" ht="15">
      <c r="A665" s="105" t="s">
        <v>2988</v>
      </c>
      <c r="B665" s="105">
        <v>2</v>
      </c>
      <c r="C665" s="110">
        <v>0.0006326061931745943</v>
      </c>
      <c r="D665" s="105" t="s">
        <v>3350</v>
      </c>
      <c r="E665" s="105" t="b">
        <v>0</v>
      </c>
      <c r="F665" s="105" t="b">
        <v>0</v>
      </c>
      <c r="G665" s="105" t="b">
        <v>0</v>
      </c>
    </row>
    <row r="666" spans="1:7" ht="15">
      <c r="A666" s="105" t="s">
        <v>2989</v>
      </c>
      <c r="B666" s="105">
        <v>2</v>
      </c>
      <c r="C666" s="110">
        <v>0.0006326061931745943</v>
      </c>
      <c r="D666" s="105" t="s">
        <v>3350</v>
      </c>
      <c r="E666" s="105" t="b">
        <v>0</v>
      </c>
      <c r="F666" s="105" t="b">
        <v>0</v>
      </c>
      <c r="G666" s="105" t="b">
        <v>0</v>
      </c>
    </row>
    <row r="667" spans="1:7" ht="15">
      <c r="A667" s="105" t="s">
        <v>2990</v>
      </c>
      <c r="B667" s="105">
        <v>2</v>
      </c>
      <c r="C667" s="110">
        <v>0.0006326061931745943</v>
      </c>
      <c r="D667" s="105" t="s">
        <v>3350</v>
      </c>
      <c r="E667" s="105" t="b">
        <v>0</v>
      </c>
      <c r="F667" s="105" t="b">
        <v>0</v>
      </c>
      <c r="G667" s="105" t="b">
        <v>0</v>
      </c>
    </row>
    <row r="668" spans="1:7" ht="15">
      <c r="A668" s="105" t="s">
        <v>2991</v>
      </c>
      <c r="B668" s="105">
        <v>2</v>
      </c>
      <c r="C668" s="110">
        <v>0.0006326061931745943</v>
      </c>
      <c r="D668" s="105" t="s">
        <v>3350</v>
      </c>
      <c r="E668" s="105" t="b">
        <v>0</v>
      </c>
      <c r="F668" s="105" t="b">
        <v>0</v>
      </c>
      <c r="G668" s="105" t="b">
        <v>0</v>
      </c>
    </row>
    <row r="669" spans="1:7" ht="15">
      <c r="A669" s="105" t="s">
        <v>2992</v>
      </c>
      <c r="B669" s="105">
        <v>2</v>
      </c>
      <c r="C669" s="110">
        <v>0.0006326061931745943</v>
      </c>
      <c r="D669" s="105" t="s">
        <v>3350</v>
      </c>
      <c r="E669" s="105" t="b">
        <v>0</v>
      </c>
      <c r="F669" s="105" t="b">
        <v>0</v>
      </c>
      <c r="G669" s="105" t="b">
        <v>0</v>
      </c>
    </row>
    <row r="670" spans="1:7" ht="15">
      <c r="A670" s="105" t="s">
        <v>2993</v>
      </c>
      <c r="B670" s="105">
        <v>2</v>
      </c>
      <c r="C670" s="110">
        <v>0.0006326061931745943</v>
      </c>
      <c r="D670" s="105" t="s">
        <v>3350</v>
      </c>
      <c r="E670" s="105" t="b">
        <v>0</v>
      </c>
      <c r="F670" s="105" t="b">
        <v>1</v>
      </c>
      <c r="G670" s="105" t="b">
        <v>0</v>
      </c>
    </row>
    <row r="671" spans="1:7" ht="15">
      <c r="A671" s="105" t="s">
        <v>2994</v>
      </c>
      <c r="B671" s="105">
        <v>2</v>
      </c>
      <c r="C671" s="110">
        <v>0.0006326061931745943</v>
      </c>
      <c r="D671" s="105" t="s">
        <v>3350</v>
      </c>
      <c r="E671" s="105" t="b">
        <v>0</v>
      </c>
      <c r="F671" s="105" t="b">
        <v>0</v>
      </c>
      <c r="G671" s="105" t="b">
        <v>0</v>
      </c>
    </row>
    <row r="672" spans="1:7" ht="15">
      <c r="A672" s="105" t="s">
        <v>2995</v>
      </c>
      <c r="B672" s="105">
        <v>2</v>
      </c>
      <c r="C672" s="110">
        <v>0.0007122542936280884</v>
      </c>
      <c r="D672" s="105" t="s">
        <v>3350</v>
      </c>
      <c r="E672" s="105" t="b">
        <v>0</v>
      </c>
      <c r="F672" s="105" t="b">
        <v>1</v>
      </c>
      <c r="G672" s="105" t="b">
        <v>0</v>
      </c>
    </row>
    <row r="673" spans="1:7" ht="15">
      <c r="A673" s="105" t="s">
        <v>2996</v>
      </c>
      <c r="B673" s="105">
        <v>2</v>
      </c>
      <c r="C673" s="110">
        <v>0.0006326061931745943</v>
      </c>
      <c r="D673" s="105" t="s">
        <v>3350</v>
      </c>
      <c r="E673" s="105" t="b">
        <v>1</v>
      </c>
      <c r="F673" s="105" t="b">
        <v>0</v>
      </c>
      <c r="G673" s="105" t="b">
        <v>0</v>
      </c>
    </row>
    <row r="674" spans="1:7" ht="15">
      <c r="A674" s="105" t="s">
        <v>2997</v>
      </c>
      <c r="B674" s="105">
        <v>2</v>
      </c>
      <c r="C674" s="110">
        <v>0.0006326061931745943</v>
      </c>
      <c r="D674" s="105" t="s">
        <v>3350</v>
      </c>
      <c r="E674" s="105" t="b">
        <v>0</v>
      </c>
      <c r="F674" s="105" t="b">
        <v>1</v>
      </c>
      <c r="G674" s="105" t="b">
        <v>0</v>
      </c>
    </row>
    <row r="675" spans="1:7" ht="15">
      <c r="A675" s="105" t="s">
        <v>2998</v>
      </c>
      <c r="B675" s="105">
        <v>2</v>
      </c>
      <c r="C675" s="110">
        <v>0.0006326061931745943</v>
      </c>
      <c r="D675" s="105" t="s">
        <v>3350</v>
      </c>
      <c r="E675" s="105" t="b">
        <v>1</v>
      </c>
      <c r="F675" s="105" t="b">
        <v>0</v>
      </c>
      <c r="G675" s="105" t="b">
        <v>0</v>
      </c>
    </row>
    <row r="676" spans="1:7" ht="15">
      <c r="A676" s="105" t="s">
        <v>2999</v>
      </c>
      <c r="B676" s="105">
        <v>2</v>
      </c>
      <c r="C676" s="110">
        <v>0.0006326061931745943</v>
      </c>
      <c r="D676" s="105" t="s">
        <v>3350</v>
      </c>
      <c r="E676" s="105" t="b">
        <v>0</v>
      </c>
      <c r="F676" s="105" t="b">
        <v>0</v>
      </c>
      <c r="G676" s="105" t="b">
        <v>0</v>
      </c>
    </row>
    <row r="677" spans="1:7" ht="15">
      <c r="A677" s="105" t="s">
        <v>3000</v>
      </c>
      <c r="B677" s="105">
        <v>2</v>
      </c>
      <c r="C677" s="110">
        <v>0.0006326061931745943</v>
      </c>
      <c r="D677" s="105" t="s">
        <v>3350</v>
      </c>
      <c r="E677" s="105" t="b">
        <v>0</v>
      </c>
      <c r="F677" s="105" t="b">
        <v>0</v>
      </c>
      <c r="G677" s="105" t="b">
        <v>0</v>
      </c>
    </row>
    <row r="678" spans="1:7" ht="15">
      <c r="A678" s="105" t="s">
        <v>3001</v>
      </c>
      <c r="B678" s="105">
        <v>2</v>
      </c>
      <c r="C678" s="110">
        <v>0.0006326061931745943</v>
      </c>
      <c r="D678" s="105" t="s">
        <v>3350</v>
      </c>
      <c r="E678" s="105" t="b">
        <v>0</v>
      </c>
      <c r="F678" s="105" t="b">
        <v>0</v>
      </c>
      <c r="G678" s="105" t="b">
        <v>0</v>
      </c>
    </row>
    <row r="679" spans="1:7" ht="15">
      <c r="A679" s="105" t="s">
        <v>3002</v>
      </c>
      <c r="B679" s="105">
        <v>2</v>
      </c>
      <c r="C679" s="110">
        <v>0.0006326061931745943</v>
      </c>
      <c r="D679" s="105" t="s">
        <v>3350</v>
      </c>
      <c r="E679" s="105" t="b">
        <v>0</v>
      </c>
      <c r="F679" s="105" t="b">
        <v>0</v>
      </c>
      <c r="G679" s="105" t="b">
        <v>0</v>
      </c>
    </row>
    <row r="680" spans="1:7" ht="15">
      <c r="A680" s="105" t="s">
        <v>3003</v>
      </c>
      <c r="B680" s="105">
        <v>2</v>
      </c>
      <c r="C680" s="110">
        <v>0.0006326061931745943</v>
      </c>
      <c r="D680" s="105" t="s">
        <v>3350</v>
      </c>
      <c r="E680" s="105" t="b">
        <v>0</v>
      </c>
      <c r="F680" s="105" t="b">
        <v>0</v>
      </c>
      <c r="G680" s="105" t="b">
        <v>0</v>
      </c>
    </row>
    <row r="681" spans="1:7" ht="15">
      <c r="A681" s="105" t="s">
        <v>3004</v>
      </c>
      <c r="B681" s="105">
        <v>2</v>
      </c>
      <c r="C681" s="110">
        <v>0.0006326061931745943</v>
      </c>
      <c r="D681" s="105" t="s">
        <v>3350</v>
      </c>
      <c r="E681" s="105" t="b">
        <v>0</v>
      </c>
      <c r="F681" s="105" t="b">
        <v>0</v>
      </c>
      <c r="G681" s="105" t="b">
        <v>0</v>
      </c>
    </row>
    <row r="682" spans="1:7" ht="15">
      <c r="A682" s="105" t="s">
        <v>3005</v>
      </c>
      <c r="B682" s="105">
        <v>2</v>
      </c>
      <c r="C682" s="110">
        <v>0.0006326061931745943</v>
      </c>
      <c r="D682" s="105" t="s">
        <v>3350</v>
      </c>
      <c r="E682" s="105" t="b">
        <v>1</v>
      </c>
      <c r="F682" s="105" t="b">
        <v>0</v>
      </c>
      <c r="G682" s="105" t="b">
        <v>0</v>
      </c>
    </row>
    <row r="683" spans="1:7" ht="15">
      <c r="A683" s="105" t="s">
        <v>3006</v>
      </c>
      <c r="B683" s="105">
        <v>2</v>
      </c>
      <c r="C683" s="110">
        <v>0.0006326061931745943</v>
      </c>
      <c r="D683" s="105" t="s">
        <v>3350</v>
      </c>
      <c r="E683" s="105" t="b">
        <v>0</v>
      </c>
      <c r="F683" s="105" t="b">
        <v>0</v>
      </c>
      <c r="G683" s="105" t="b">
        <v>0</v>
      </c>
    </row>
    <row r="684" spans="1:7" ht="15">
      <c r="A684" s="105" t="s">
        <v>3007</v>
      </c>
      <c r="B684" s="105">
        <v>2</v>
      </c>
      <c r="C684" s="110">
        <v>0.0006326061931745943</v>
      </c>
      <c r="D684" s="105" t="s">
        <v>3350</v>
      </c>
      <c r="E684" s="105" t="b">
        <v>0</v>
      </c>
      <c r="F684" s="105" t="b">
        <v>0</v>
      </c>
      <c r="G684" s="105" t="b">
        <v>0</v>
      </c>
    </row>
    <row r="685" spans="1:7" ht="15">
      <c r="A685" s="105" t="s">
        <v>3008</v>
      </c>
      <c r="B685" s="105">
        <v>2</v>
      </c>
      <c r="C685" s="110">
        <v>0.0006326061931745943</v>
      </c>
      <c r="D685" s="105" t="s">
        <v>3350</v>
      </c>
      <c r="E685" s="105" t="b">
        <v>0</v>
      </c>
      <c r="F685" s="105" t="b">
        <v>0</v>
      </c>
      <c r="G685" s="105" t="b">
        <v>0</v>
      </c>
    </row>
    <row r="686" spans="1:7" ht="15">
      <c r="A686" s="105" t="s">
        <v>3009</v>
      </c>
      <c r="B686" s="105">
        <v>2</v>
      </c>
      <c r="C686" s="110">
        <v>0.0006326061931745943</v>
      </c>
      <c r="D686" s="105" t="s">
        <v>3350</v>
      </c>
      <c r="E686" s="105" t="b">
        <v>0</v>
      </c>
      <c r="F686" s="105" t="b">
        <v>0</v>
      </c>
      <c r="G686" s="105" t="b">
        <v>0</v>
      </c>
    </row>
    <row r="687" spans="1:7" ht="15">
      <c r="A687" s="105" t="s">
        <v>3010</v>
      </c>
      <c r="B687" s="105">
        <v>2</v>
      </c>
      <c r="C687" s="110">
        <v>0.0006326061931745943</v>
      </c>
      <c r="D687" s="105" t="s">
        <v>3350</v>
      </c>
      <c r="E687" s="105" t="b">
        <v>0</v>
      </c>
      <c r="F687" s="105" t="b">
        <v>0</v>
      </c>
      <c r="G687" s="105" t="b">
        <v>0</v>
      </c>
    </row>
    <row r="688" spans="1:7" ht="15">
      <c r="A688" s="105" t="s">
        <v>3011</v>
      </c>
      <c r="B688" s="105">
        <v>2</v>
      </c>
      <c r="C688" s="110">
        <v>0.0006326061931745943</v>
      </c>
      <c r="D688" s="105" t="s">
        <v>3350</v>
      </c>
      <c r="E688" s="105" t="b">
        <v>0</v>
      </c>
      <c r="F688" s="105" t="b">
        <v>0</v>
      </c>
      <c r="G688" s="105" t="b">
        <v>0</v>
      </c>
    </row>
    <row r="689" spans="1:7" ht="15">
      <c r="A689" s="105" t="s">
        <v>3012</v>
      </c>
      <c r="B689" s="105">
        <v>2</v>
      </c>
      <c r="C689" s="110">
        <v>0.0006326061931745943</v>
      </c>
      <c r="D689" s="105" t="s">
        <v>3350</v>
      </c>
      <c r="E689" s="105" t="b">
        <v>0</v>
      </c>
      <c r="F689" s="105" t="b">
        <v>0</v>
      </c>
      <c r="G689" s="105" t="b">
        <v>0</v>
      </c>
    </row>
    <row r="690" spans="1:7" ht="15">
      <c r="A690" s="105" t="s">
        <v>3013</v>
      </c>
      <c r="B690" s="105">
        <v>2</v>
      </c>
      <c r="C690" s="110">
        <v>0.0006326061931745943</v>
      </c>
      <c r="D690" s="105" t="s">
        <v>3350</v>
      </c>
      <c r="E690" s="105" t="b">
        <v>0</v>
      </c>
      <c r="F690" s="105" t="b">
        <v>0</v>
      </c>
      <c r="G690" s="105" t="b">
        <v>0</v>
      </c>
    </row>
    <row r="691" spans="1:7" ht="15">
      <c r="A691" s="105" t="s">
        <v>3014</v>
      </c>
      <c r="B691" s="105">
        <v>2</v>
      </c>
      <c r="C691" s="110">
        <v>0.0006326061931745943</v>
      </c>
      <c r="D691" s="105" t="s">
        <v>3350</v>
      </c>
      <c r="E691" s="105" t="b">
        <v>0</v>
      </c>
      <c r="F691" s="105" t="b">
        <v>0</v>
      </c>
      <c r="G691" s="105" t="b">
        <v>0</v>
      </c>
    </row>
    <row r="692" spans="1:7" ht="15">
      <c r="A692" s="105" t="s">
        <v>3015</v>
      </c>
      <c r="B692" s="105">
        <v>2</v>
      </c>
      <c r="C692" s="110">
        <v>0.0007122542936280884</v>
      </c>
      <c r="D692" s="105" t="s">
        <v>3350</v>
      </c>
      <c r="E692" s="105" t="b">
        <v>1</v>
      </c>
      <c r="F692" s="105" t="b">
        <v>0</v>
      </c>
      <c r="G692" s="105" t="b">
        <v>0</v>
      </c>
    </row>
    <row r="693" spans="1:7" ht="15">
      <c r="A693" s="105" t="s">
        <v>3016</v>
      </c>
      <c r="B693" s="105">
        <v>2</v>
      </c>
      <c r="C693" s="110">
        <v>0.0006326061931745943</v>
      </c>
      <c r="D693" s="105" t="s">
        <v>3350</v>
      </c>
      <c r="E693" s="105" t="b">
        <v>0</v>
      </c>
      <c r="F693" s="105" t="b">
        <v>1</v>
      </c>
      <c r="G693" s="105" t="b">
        <v>0</v>
      </c>
    </row>
    <row r="694" spans="1:7" ht="15">
      <c r="A694" s="105" t="s">
        <v>3017</v>
      </c>
      <c r="B694" s="105">
        <v>2</v>
      </c>
      <c r="C694" s="110">
        <v>0.0006326061931745943</v>
      </c>
      <c r="D694" s="105" t="s">
        <v>3350</v>
      </c>
      <c r="E694" s="105" t="b">
        <v>0</v>
      </c>
      <c r="F694" s="105" t="b">
        <v>0</v>
      </c>
      <c r="G694" s="105" t="b">
        <v>0</v>
      </c>
    </row>
    <row r="695" spans="1:7" ht="15">
      <c r="A695" s="105" t="s">
        <v>3018</v>
      </c>
      <c r="B695" s="105">
        <v>2</v>
      </c>
      <c r="C695" s="110">
        <v>0.0006326061931745943</v>
      </c>
      <c r="D695" s="105" t="s">
        <v>3350</v>
      </c>
      <c r="E695" s="105" t="b">
        <v>0</v>
      </c>
      <c r="F695" s="105" t="b">
        <v>0</v>
      </c>
      <c r="G695" s="105" t="b">
        <v>0</v>
      </c>
    </row>
    <row r="696" spans="1:7" ht="15">
      <c r="A696" s="105" t="s">
        <v>3019</v>
      </c>
      <c r="B696" s="105">
        <v>2</v>
      </c>
      <c r="C696" s="110">
        <v>0.0006326061931745943</v>
      </c>
      <c r="D696" s="105" t="s">
        <v>3350</v>
      </c>
      <c r="E696" s="105" t="b">
        <v>0</v>
      </c>
      <c r="F696" s="105" t="b">
        <v>0</v>
      </c>
      <c r="G696" s="105" t="b">
        <v>0</v>
      </c>
    </row>
    <row r="697" spans="1:7" ht="15">
      <c r="A697" s="105" t="s">
        <v>3020</v>
      </c>
      <c r="B697" s="105">
        <v>2</v>
      </c>
      <c r="C697" s="110">
        <v>0.0006326061931745943</v>
      </c>
      <c r="D697" s="105" t="s">
        <v>3350</v>
      </c>
      <c r="E697" s="105" t="b">
        <v>0</v>
      </c>
      <c r="F697" s="105" t="b">
        <v>0</v>
      </c>
      <c r="G697" s="105" t="b">
        <v>0</v>
      </c>
    </row>
    <row r="698" spans="1:7" ht="15">
      <c r="A698" s="105" t="s">
        <v>3021</v>
      </c>
      <c r="B698" s="105">
        <v>2</v>
      </c>
      <c r="C698" s="110">
        <v>0.0006326061931745943</v>
      </c>
      <c r="D698" s="105" t="s">
        <v>3350</v>
      </c>
      <c r="E698" s="105" t="b">
        <v>1</v>
      </c>
      <c r="F698" s="105" t="b">
        <v>0</v>
      </c>
      <c r="G698" s="105" t="b">
        <v>0</v>
      </c>
    </row>
    <row r="699" spans="1:7" ht="15">
      <c r="A699" s="105" t="s">
        <v>3022</v>
      </c>
      <c r="B699" s="105">
        <v>2</v>
      </c>
      <c r="C699" s="110">
        <v>0.0006326061931745943</v>
      </c>
      <c r="D699" s="105" t="s">
        <v>3350</v>
      </c>
      <c r="E699" s="105" t="b">
        <v>1</v>
      </c>
      <c r="F699" s="105" t="b">
        <v>0</v>
      </c>
      <c r="G699" s="105" t="b">
        <v>0</v>
      </c>
    </row>
    <row r="700" spans="1:7" ht="15">
      <c r="A700" s="105" t="s">
        <v>3023</v>
      </c>
      <c r="B700" s="105">
        <v>2</v>
      </c>
      <c r="C700" s="110">
        <v>0.0006326061931745943</v>
      </c>
      <c r="D700" s="105" t="s">
        <v>3350</v>
      </c>
      <c r="E700" s="105" t="b">
        <v>0</v>
      </c>
      <c r="F700" s="105" t="b">
        <v>0</v>
      </c>
      <c r="G700" s="105" t="b">
        <v>0</v>
      </c>
    </row>
    <row r="701" spans="1:7" ht="15">
      <c r="A701" s="105" t="s">
        <v>3024</v>
      </c>
      <c r="B701" s="105">
        <v>2</v>
      </c>
      <c r="C701" s="110">
        <v>0.0007122542936280884</v>
      </c>
      <c r="D701" s="105" t="s">
        <v>3350</v>
      </c>
      <c r="E701" s="105" t="b">
        <v>0</v>
      </c>
      <c r="F701" s="105" t="b">
        <v>0</v>
      </c>
      <c r="G701" s="105" t="b">
        <v>0</v>
      </c>
    </row>
    <row r="702" spans="1:7" ht="15">
      <c r="A702" s="105" t="s">
        <v>3025</v>
      </c>
      <c r="B702" s="105">
        <v>2</v>
      </c>
      <c r="C702" s="110">
        <v>0.0007122542936280884</v>
      </c>
      <c r="D702" s="105" t="s">
        <v>3350</v>
      </c>
      <c r="E702" s="105" t="b">
        <v>0</v>
      </c>
      <c r="F702" s="105" t="b">
        <v>0</v>
      </c>
      <c r="G702" s="105" t="b">
        <v>0</v>
      </c>
    </row>
    <row r="703" spans="1:7" ht="15">
      <c r="A703" s="105" t="s">
        <v>3026</v>
      </c>
      <c r="B703" s="105">
        <v>2</v>
      </c>
      <c r="C703" s="110">
        <v>0.0006326061931745943</v>
      </c>
      <c r="D703" s="105" t="s">
        <v>3350</v>
      </c>
      <c r="E703" s="105" t="b">
        <v>0</v>
      </c>
      <c r="F703" s="105" t="b">
        <v>0</v>
      </c>
      <c r="G703" s="105" t="b">
        <v>0</v>
      </c>
    </row>
    <row r="704" spans="1:7" ht="15">
      <c r="A704" s="105" t="s">
        <v>3027</v>
      </c>
      <c r="B704" s="105">
        <v>2</v>
      </c>
      <c r="C704" s="110">
        <v>0.0006326061931745943</v>
      </c>
      <c r="D704" s="105" t="s">
        <v>3350</v>
      </c>
      <c r="E704" s="105" t="b">
        <v>0</v>
      </c>
      <c r="F704" s="105" t="b">
        <v>0</v>
      </c>
      <c r="G704" s="105" t="b">
        <v>0</v>
      </c>
    </row>
    <row r="705" spans="1:7" ht="15">
      <c r="A705" s="105" t="s">
        <v>3028</v>
      </c>
      <c r="B705" s="105">
        <v>2</v>
      </c>
      <c r="C705" s="110">
        <v>0.0006326061931745943</v>
      </c>
      <c r="D705" s="105" t="s">
        <v>3350</v>
      </c>
      <c r="E705" s="105" t="b">
        <v>0</v>
      </c>
      <c r="F705" s="105" t="b">
        <v>1</v>
      </c>
      <c r="G705" s="105" t="b">
        <v>0</v>
      </c>
    </row>
    <row r="706" spans="1:7" ht="15">
      <c r="A706" s="105" t="s">
        <v>3029</v>
      </c>
      <c r="B706" s="105">
        <v>2</v>
      </c>
      <c r="C706" s="110">
        <v>0.0006326061931745943</v>
      </c>
      <c r="D706" s="105" t="s">
        <v>3350</v>
      </c>
      <c r="E706" s="105" t="b">
        <v>0</v>
      </c>
      <c r="F706" s="105" t="b">
        <v>0</v>
      </c>
      <c r="G706" s="105" t="b">
        <v>0</v>
      </c>
    </row>
    <row r="707" spans="1:7" ht="15">
      <c r="A707" s="105" t="s">
        <v>3030</v>
      </c>
      <c r="B707" s="105">
        <v>2</v>
      </c>
      <c r="C707" s="110">
        <v>0.0006326061931745943</v>
      </c>
      <c r="D707" s="105" t="s">
        <v>3350</v>
      </c>
      <c r="E707" s="105" t="b">
        <v>0</v>
      </c>
      <c r="F707" s="105" t="b">
        <v>0</v>
      </c>
      <c r="G707" s="105" t="b">
        <v>0</v>
      </c>
    </row>
    <row r="708" spans="1:7" ht="15">
      <c r="A708" s="105" t="s">
        <v>3031</v>
      </c>
      <c r="B708" s="105">
        <v>2</v>
      </c>
      <c r="C708" s="110">
        <v>0.0006326061931745943</v>
      </c>
      <c r="D708" s="105" t="s">
        <v>3350</v>
      </c>
      <c r="E708" s="105" t="b">
        <v>0</v>
      </c>
      <c r="F708" s="105" t="b">
        <v>0</v>
      </c>
      <c r="G708" s="105" t="b">
        <v>0</v>
      </c>
    </row>
    <row r="709" spans="1:7" ht="15">
      <c r="A709" s="105" t="s">
        <v>3032</v>
      </c>
      <c r="B709" s="105">
        <v>2</v>
      </c>
      <c r="C709" s="110">
        <v>0.0006326061931745943</v>
      </c>
      <c r="D709" s="105" t="s">
        <v>3350</v>
      </c>
      <c r="E709" s="105" t="b">
        <v>0</v>
      </c>
      <c r="F709" s="105" t="b">
        <v>0</v>
      </c>
      <c r="G709" s="105" t="b">
        <v>0</v>
      </c>
    </row>
    <row r="710" spans="1:7" ht="15">
      <c r="A710" s="105" t="s">
        <v>3033</v>
      </c>
      <c r="B710" s="105">
        <v>2</v>
      </c>
      <c r="C710" s="110">
        <v>0.0006326061931745943</v>
      </c>
      <c r="D710" s="105" t="s">
        <v>3350</v>
      </c>
      <c r="E710" s="105" t="b">
        <v>0</v>
      </c>
      <c r="F710" s="105" t="b">
        <v>0</v>
      </c>
      <c r="G710" s="105" t="b">
        <v>0</v>
      </c>
    </row>
    <row r="711" spans="1:7" ht="15">
      <c r="A711" s="105" t="s">
        <v>3034</v>
      </c>
      <c r="B711" s="105">
        <v>2</v>
      </c>
      <c r="C711" s="110">
        <v>0.0006326061931745943</v>
      </c>
      <c r="D711" s="105" t="s">
        <v>3350</v>
      </c>
      <c r="E711" s="105" t="b">
        <v>0</v>
      </c>
      <c r="F711" s="105" t="b">
        <v>0</v>
      </c>
      <c r="G711" s="105" t="b">
        <v>0</v>
      </c>
    </row>
    <row r="712" spans="1:7" ht="15">
      <c r="A712" s="105" t="s">
        <v>3035</v>
      </c>
      <c r="B712" s="105">
        <v>2</v>
      </c>
      <c r="C712" s="110">
        <v>0.0006326061931745943</v>
      </c>
      <c r="D712" s="105" t="s">
        <v>3350</v>
      </c>
      <c r="E712" s="105" t="b">
        <v>0</v>
      </c>
      <c r="F712" s="105" t="b">
        <v>0</v>
      </c>
      <c r="G712" s="105" t="b">
        <v>0</v>
      </c>
    </row>
    <row r="713" spans="1:7" ht="15">
      <c r="A713" s="105" t="s">
        <v>3036</v>
      </c>
      <c r="B713" s="105">
        <v>2</v>
      </c>
      <c r="C713" s="110">
        <v>0.0006326061931745943</v>
      </c>
      <c r="D713" s="105" t="s">
        <v>3350</v>
      </c>
      <c r="E713" s="105" t="b">
        <v>0</v>
      </c>
      <c r="F713" s="105" t="b">
        <v>0</v>
      </c>
      <c r="G713" s="105" t="b">
        <v>0</v>
      </c>
    </row>
    <row r="714" spans="1:7" ht="15">
      <c r="A714" s="105" t="s">
        <v>3037</v>
      </c>
      <c r="B714" s="105">
        <v>2</v>
      </c>
      <c r="C714" s="110">
        <v>0.0006326061931745943</v>
      </c>
      <c r="D714" s="105" t="s">
        <v>3350</v>
      </c>
      <c r="E714" s="105" t="b">
        <v>0</v>
      </c>
      <c r="F714" s="105" t="b">
        <v>0</v>
      </c>
      <c r="G714" s="105" t="b">
        <v>0</v>
      </c>
    </row>
    <row r="715" spans="1:7" ht="15">
      <c r="A715" s="105" t="s">
        <v>3038</v>
      </c>
      <c r="B715" s="105">
        <v>2</v>
      </c>
      <c r="C715" s="110">
        <v>0.0006326061931745943</v>
      </c>
      <c r="D715" s="105" t="s">
        <v>3350</v>
      </c>
      <c r="E715" s="105" t="b">
        <v>0</v>
      </c>
      <c r="F715" s="105" t="b">
        <v>0</v>
      </c>
      <c r="G715" s="105" t="b">
        <v>0</v>
      </c>
    </row>
    <row r="716" spans="1:7" ht="15">
      <c r="A716" s="105" t="s">
        <v>3039</v>
      </c>
      <c r="B716" s="105">
        <v>2</v>
      </c>
      <c r="C716" s="110">
        <v>0.0006326061931745943</v>
      </c>
      <c r="D716" s="105" t="s">
        <v>3350</v>
      </c>
      <c r="E716" s="105" t="b">
        <v>0</v>
      </c>
      <c r="F716" s="105" t="b">
        <v>0</v>
      </c>
      <c r="G716" s="105" t="b">
        <v>0</v>
      </c>
    </row>
    <row r="717" spans="1:7" ht="15">
      <c r="A717" s="105" t="s">
        <v>3040</v>
      </c>
      <c r="B717" s="105">
        <v>2</v>
      </c>
      <c r="C717" s="110">
        <v>0.0006326061931745943</v>
      </c>
      <c r="D717" s="105" t="s">
        <v>3350</v>
      </c>
      <c r="E717" s="105" t="b">
        <v>0</v>
      </c>
      <c r="F717" s="105" t="b">
        <v>0</v>
      </c>
      <c r="G717" s="105" t="b">
        <v>0</v>
      </c>
    </row>
    <row r="718" spans="1:7" ht="15">
      <c r="A718" s="105" t="s">
        <v>3041</v>
      </c>
      <c r="B718" s="105">
        <v>2</v>
      </c>
      <c r="C718" s="110">
        <v>0.0006326061931745943</v>
      </c>
      <c r="D718" s="105" t="s">
        <v>3350</v>
      </c>
      <c r="E718" s="105" t="b">
        <v>1</v>
      </c>
      <c r="F718" s="105" t="b">
        <v>0</v>
      </c>
      <c r="G718" s="105" t="b">
        <v>0</v>
      </c>
    </row>
    <row r="719" spans="1:7" ht="15">
      <c r="A719" s="105" t="s">
        <v>3042</v>
      </c>
      <c r="B719" s="105">
        <v>2</v>
      </c>
      <c r="C719" s="110">
        <v>0.0006326061931745943</v>
      </c>
      <c r="D719" s="105" t="s">
        <v>3350</v>
      </c>
      <c r="E719" s="105" t="b">
        <v>0</v>
      </c>
      <c r="F719" s="105" t="b">
        <v>0</v>
      </c>
      <c r="G719" s="105" t="b">
        <v>0</v>
      </c>
    </row>
    <row r="720" spans="1:7" ht="15">
      <c r="A720" s="105" t="s">
        <v>3043</v>
      </c>
      <c r="B720" s="105">
        <v>2</v>
      </c>
      <c r="C720" s="110">
        <v>0.0006326061931745943</v>
      </c>
      <c r="D720" s="105" t="s">
        <v>3350</v>
      </c>
      <c r="E720" s="105" t="b">
        <v>0</v>
      </c>
      <c r="F720" s="105" t="b">
        <v>0</v>
      </c>
      <c r="G720" s="105" t="b">
        <v>0</v>
      </c>
    </row>
    <row r="721" spans="1:7" ht="15">
      <c r="A721" s="105" t="s">
        <v>3044</v>
      </c>
      <c r="B721" s="105">
        <v>2</v>
      </c>
      <c r="C721" s="110">
        <v>0.0006326061931745943</v>
      </c>
      <c r="D721" s="105" t="s">
        <v>3350</v>
      </c>
      <c r="E721" s="105" t="b">
        <v>0</v>
      </c>
      <c r="F721" s="105" t="b">
        <v>0</v>
      </c>
      <c r="G721" s="105" t="b">
        <v>0</v>
      </c>
    </row>
    <row r="722" spans="1:7" ht="15">
      <c r="A722" s="105" t="s">
        <v>3045</v>
      </c>
      <c r="B722" s="105">
        <v>2</v>
      </c>
      <c r="C722" s="110">
        <v>0.0006326061931745943</v>
      </c>
      <c r="D722" s="105" t="s">
        <v>3350</v>
      </c>
      <c r="E722" s="105" t="b">
        <v>0</v>
      </c>
      <c r="F722" s="105" t="b">
        <v>0</v>
      </c>
      <c r="G722" s="105" t="b">
        <v>0</v>
      </c>
    </row>
    <row r="723" spans="1:7" ht="15">
      <c r="A723" s="105" t="s">
        <v>3046</v>
      </c>
      <c r="B723" s="105">
        <v>2</v>
      </c>
      <c r="C723" s="110">
        <v>0.0006326061931745943</v>
      </c>
      <c r="D723" s="105" t="s">
        <v>3350</v>
      </c>
      <c r="E723" s="105" t="b">
        <v>0</v>
      </c>
      <c r="F723" s="105" t="b">
        <v>1</v>
      </c>
      <c r="G723" s="105" t="b">
        <v>0</v>
      </c>
    </row>
    <row r="724" spans="1:7" ht="15">
      <c r="A724" s="105" t="s">
        <v>3047</v>
      </c>
      <c r="B724" s="105">
        <v>2</v>
      </c>
      <c r="C724" s="110">
        <v>0.0006326061931745943</v>
      </c>
      <c r="D724" s="105" t="s">
        <v>3350</v>
      </c>
      <c r="E724" s="105" t="b">
        <v>0</v>
      </c>
      <c r="F724" s="105" t="b">
        <v>0</v>
      </c>
      <c r="G724" s="105" t="b">
        <v>0</v>
      </c>
    </row>
    <row r="725" spans="1:7" ht="15">
      <c r="A725" s="105" t="s">
        <v>3048</v>
      </c>
      <c r="B725" s="105">
        <v>2</v>
      </c>
      <c r="C725" s="110">
        <v>0.0006326061931745943</v>
      </c>
      <c r="D725" s="105" t="s">
        <v>3350</v>
      </c>
      <c r="E725" s="105" t="b">
        <v>0</v>
      </c>
      <c r="F725" s="105" t="b">
        <v>0</v>
      </c>
      <c r="G725" s="105" t="b">
        <v>0</v>
      </c>
    </row>
    <row r="726" spans="1:7" ht="15">
      <c r="A726" s="105" t="s">
        <v>3049</v>
      </c>
      <c r="B726" s="105">
        <v>2</v>
      </c>
      <c r="C726" s="110">
        <v>0.0006326061931745943</v>
      </c>
      <c r="D726" s="105" t="s">
        <v>3350</v>
      </c>
      <c r="E726" s="105" t="b">
        <v>0</v>
      </c>
      <c r="F726" s="105" t="b">
        <v>1</v>
      </c>
      <c r="G726" s="105" t="b">
        <v>0</v>
      </c>
    </row>
    <row r="727" spans="1:7" ht="15">
      <c r="A727" s="105" t="s">
        <v>3050</v>
      </c>
      <c r="B727" s="105">
        <v>2</v>
      </c>
      <c r="C727" s="110">
        <v>0.0006326061931745943</v>
      </c>
      <c r="D727" s="105" t="s">
        <v>3350</v>
      </c>
      <c r="E727" s="105" t="b">
        <v>0</v>
      </c>
      <c r="F727" s="105" t="b">
        <v>0</v>
      </c>
      <c r="G727" s="105" t="b">
        <v>0</v>
      </c>
    </row>
    <row r="728" spans="1:7" ht="15">
      <c r="A728" s="105" t="s">
        <v>3051</v>
      </c>
      <c r="B728" s="105">
        <v>2</v>
      </c>
      <c r="C728" s="110">
        <v>0.0006326061931745943</v>
      </c>
      <c r="D728" s="105" t="s">
        <v>3350</v>
      </c>
      <c r="E728" s="105" t="b">
        <v>0</v>
      </c>
      <c r="F728" s="105" t="b">
        <v>0</v>
      </c>
      <c r="G728" s="105" t="b">
        <v>0</v>
      </c>
    </row>
    <row r="729" spans="1:7" ht="15">
      <c r="A729" s="105" t="s">
        <v>3052</v>
      </c>
      <c r="B729" s="105">
        <v>2</v>
      </c>
      <c r="C729" s="110">
        <v>0.0006326061931745943</v>
      </c>
      <c r="D729" s="105" t="s">
        <v>3350</v>
      </c>
      <c r="E729" s="105" t="b">
        <v>0</v>
      </c>
      <c r="F729" s="105" t="b">
        <v>0</v>
      </c>
      <c r="G729" s="105" t="b">
        <v>0</v>
      </c>
    </row>
    <row r="730" spans="1:7" ht="15">
      <c r="A730" s="105" t="s">
        <v>3053</v>
      </c>
      <c r="B730" s="105">
        <v>2</v>
      </c>
      <c r="C730" s="110">
        <v>0.0006326061931745943</v>
      </c>
      <c r="D730" s="105" t="s">
        <v>3350</v>
      </c>
      <c r="E730" s="105" t="b">
        <v>0</v>
      </c>
      <c r="F730" s="105" t="b">
        <v>0</v>
      </c>
      <c r="G730" s="105" t="b">
        <v>0</v>
      </c>
    </row>
    <row r="731" spans="1:7" ht="15">
      <c r="A731" s="105" t="s">
        <v>3054</v>
      </c>
      <c r="B731" s="105">
        <v>2</v>
      </c>
      <c r="C731" s="110">
        <v>0.0006326061931745943</v>
      </c>
      <c r="D731" s="105" t="s">
        <v>3350</v>
      </c>
      <c r="E731" s="105" t="b">
        <v>1</v>
      </c>
      <c r="F731" s="105" t="b">
        <v>0</v>
      </c>
      <c r="G731" s="105" t="b">
        <v>0</v>
      </c>
    </row>
    <row r="732" spans="1:7" ht="15">
      <c r="A732" s="105" t="s">
        <v>3055</v>
      </c>
      <c r="B732" s="105">
        <v>2</v>
      </c>
      <c r="C732" s="110">
        <v>0.0006326061931745943</v>
      </c>
      <c r="D732" s="105" t="s">
        <v>3350</v>
      </c>
      <c r="E732" s="105" t="b">
        <v>0</v>
      </c>
      <c r="F732" s="105" t="b">
        <v>0</v>
      </c>
      <c r="G732" s="105" t="b">
        <v>0</v>
      </c>
    </row>
    <row r="733" spans="1:7" ht="15">
      <c r="A733" s="105" t="s">
        <v>3056</v>
      </c>
      <c r="B733" s="105">
        <v>2</v>
      </c>
      <c r="C733" s="110">
        <v>0.0006326061931745943</v>
      </c>
      <c r="D733" s="105" t="s">
        <v>3350</v>
      </c>
      <c r="E733" s="105" t="b">
        <v>0</v>
      </c>
      <c r="F733" s="105" t="b">
        <v>0</v>
      </c>
      <c r="G733" s="105" t="b">
        <v>0</v>
      </c>
    </row>
    <row r="734" spans="1:7" ht="15">
      <c r="A734" s="105" t="s">
        <v>3057</v>
      </c>
      <c r="B734" s="105">
        <v>2</v>
      </c>
      <c r="C734" s="110">
        <v>0.0006326061931745943</v>
      </c>
      <c r="D734" s="105" t="s">
        <v>3350</v>
      </c>
      <c r="E734" s="105" t="b">
        <v>0</v>
      </c>
      <c r="F734" s="105" t="b">
        <v>0</v>
      </c>
      <c r="G734" s="105" t="b">
        <v>0</v>
      </c>
    </row>
    <row r="735" spans="1:7" ht="15">
      <c r="A735" s="105" t="s">
        <v>3058</v>
      </c>
      <c r="B735" s="105">
        <v>2</v>
      </c>
      <c r="C735" s="110">
        <v>0.0006326061931745943</v>
      </c>
      <c r="D735" s="105" t="s">
        <v>3350</v>
      </c>
      <c r="E735" s="105" t="b">
        <v>0</v>
      </c>
      <c r="F735" s="105" t="b">
        <v>0</v>
      </c>
      <c r="G735" s="105" t="b">
        <v>0</v>
      </c>
    </row>
    <row r="736" spans="1:7" ht="15">
      <c r="A736" s="105" t="s">
        <v>3059</v>
      </c>
      <c r="B736" s="105">
        <v>2</v>
      </c>
      <c r="C736" s="110">
        <v>0.0006326061931745943</v>
      </c>
      <c r="D736" s="105" t="s">
        <v>3350</v>
      </c>
      <c r="E736" s="105" t="b">
        <v>0</v>
      </c>
      <c r="F736" s="105" t="b">
        <v>0</v>
      </c>
      <c r="G736" s="105" t="b">
        <v>0</v>
      </c>
    </row>
    <row r="737" spans="1:7" ht="15">
      <c r="A737" s="105" t="s">
        <v>3060</v>
      </c>
      <c r="B737" s="105">
        <v>2</v>
      </c>
      <c r="C737" s="110">
        <v>0.0006326061931745943</v>
      </c>
      <c r="D737" s="105" t="s">
        <v>3350</v>
      </c>
      <c r="E737" s="105" t="b">
        <v>0</v>
      </c>
      <c r="F737" s="105" t="b">
        <v>0</v>
      </c>
      <c r="G737" s="105" t="b">
        <v>0</v>
      </c>
    </row>
    <row r="738" spans="1:7" ht="15">
      <c r="A738" s="105" t="s">
        <v>3061</v>
      </c>
      <c r="B738" s="105">
        <v>2</v>
      </c>
      <c r="C738" s="110">
        <v>0.0006326061931745943</v>
      </c>
      <c r="D738" s="105" t="s">
        <v>3350</v>
      </c>
      <c r="E738" s="105" t="b">
        <v>1</v>
      </c>
      <c r="F738" s="105" t="b">
        <v>0</v>
      </c>
      <c r="G738" s="105" t="b">
        <v>0</v>
      </c>
    </row>
    <row r="739" spans="1:7" ht="15">
      <c r="A739" s="105" t="s">
        <v>3062</v>
      </c>
      <c r="B739" s="105">
        <v>2</v>
      </c>
      <c r="C739" s="110">
        <v>0.0006326061931745943</v>
      </c>
      <c r="D739" s="105" t="s">
        <v>3350</v>
      </c>
      <c r="E739" s="105" t="b">
        <v>1</v>
      </c>
      <c r="F739" s="105" t="b">
        <v>0</v>
      </c>
      <c r="G739" s="105" t="b">
        <v>0</v>
      </c>
    </row>
    <row r="740" spans="1:7" ht="15">
      <c r="A740" s="105" t="s">
        <v>3063</v>
      </c>
      <c r="B740" s="105">
        <v>2</v>
      </c>
      <c r="C740" s="110">
        <v>0.0006326061931745943</v>
      </c>
      <c r="D740" s="105" t="s">
        <v>3350</v>
      </c>
      <c r="E740" s="105" t="b">
        <v>0</v>
      </c>
      <c r="F740" s="105" t="b">
        <v>0</v>
      </c>
      <c r="G740" s="105" t="b">
        <v>0</v>
      </c>
    </row>
    <row r="741" spans="1:7" ht="15">
      <c r="A741" s="105" t="s">
        <v>3064</v>
      </c>
      <c r="B741" s="105">
        <v>2</v>
      </c>
      <c r="C741" s="110">
        <v>0.0006326061931745943</v>
      </c>
      <c r="D741" s="105" t="s">
        <v>3350</v>
      </c>
      <c r="E741" s="105" t="b">
        <v>0</v>
      </c>
      <c r="F741" s="105" t="b">
        <v>0</v>
      </c>
      <c r="G741" s="105" t="b">
        <v>0</v>
      </c>
    </row>
    <row r="742" spans="1:7" ht="15">
      <c r="A742" s="105" t="s">
        <v>3065</v>
      </c>
      <c r="B742" s="105">
        <v>2</v>
      </c>
      <c r="C742" s="110">
        <v>0.0006326061931745943</v>
      </c>
      <c r="D742" s="105" t="s">
        <v>3350</v>
      </c>
      <c r="E742" s="105" t="b">
        <v>0</v>
      </c>
      <c r="F742" s="105" t="b">
        <v>0</v>
      </c>
      <c r="G742" s="105" t="b">
        <v>0</v>
      </c>
    </row>
    <row r="743" spans="1:7" ht="15">
      <c r="A743" s="105" t="s">
        <v>3066</v>
      </c>
      <c r="B743" s="105">
        <v>2</v>
      </c>
      <c r="C743" s="110">
        <v>0.0006326061931745943</v>
      </c>
      <c r="D743" s="105" t="s">
        <v>3350</v>
      </c>
      <c r="E743" s="105" t="b">
        <v>0</v>
      </c>
      <c r="F743" s="105" t="b">
        <v>0</v>
      </c>
      <c r="G743" s="105" t="b">
        <v>0</v>
      </c>
    </row>
    <row r="744" spans="1:7" ht="15">
      <c r="A744" s="105" t="s">
        <v>3067</v>
      </c>
      <c r="B744" s="105">
        <v>2</v>
      </c>
      <c r="C744" s="110">
        <v>0.0006326061931745943</v>
      </c>
      <c r="D744" s="105" t="s">
        <v>3350</v>
      </c>
      <c r="E744" s="105" t="b">
        <v>0</v>
      </c>
      <c r="F744" s="105" t="b">
        <v>0</v>
      </c>
      <c r="G744" s="105" t="b">
        <v>0</v>
      </c>
    </row>
    <row r="745" spans="1:7" ht="15">
      <c r="A745" s="105" t="s">
        <v>3068</v>
      </c>
      <c r="B745" s="105">
        <v>2</v>
      </c>
      <c r="C745" s="110">
        <v>0.0006326061931745943</v>
      </c>
      <c r="D745" s="105" t="s">
        <v>3350</v>
      </c>
      <c r="E745" s="105" t="b">
        <v>0</v>
      </c>
      <c r="F745" s="105" t="b">
        <v>0</v>
      </c>
      <c r="G745" s="105" t="b">
        <v>0</v>
      </c>
    </row>
    <row r="746" spans="1:7" ht="15">
      <c r="A746" s="105" t="s">
        <v>3069</v>
      </c>
      <c r="B746" s="105">
        <v>2</v>
      </c>
      <c r="C746" s="110">
        <v>0.0006326061931745943</v>
      </c>
      <c r="D746" s="105" t="s">
        <v>3350</v>
      </c>
      <c r="E746" s="105" t="b">
        <v>0</v>
      </c>
      <c r="F746" s="105" t="b">
        <v>0</v>
      </c>
      <c r="G746" s="105" t="b">
        <v>0</v>
      </c>
    </row>
    <row r="747" spans="1:7" ht="15">
      <c r="A747" s="105" t="s">
        <v>3070</v>
      </c>
      <c r="B747" s="105">
        <v>2</v>
      </c>
      <c r="C747" s="110">
        <v>0.0006326061931745943</v>
      </c>
      <c r="D747" s="105" t="s">
        <v>3350</v>
      </c>
      <c r="E747" s="105" t="b">
        <v>1</v>
      </c>
      <c r="F747" s="105" t="b">
        <v>0</v>
      </c>
      <c r="G747" s="105" t="b">
        <v>0</v>
      </c>
    </row>
    <row r="748" spans="1:7" ht="15">
      <c r="A748" s="105" t="s">
        <v>3071</v>
      </c>
      <c r="B748" s="105">
        <v>2</v>
      </c>
      <c r="C748" s="110">
        <v>0.0006326061931745943</v>
      </c>
      <c r="D748" s="105" t="s">
        <v>3350</v>
      </c>
      <c r="E748" s="105" t="b">
        <v>0</v>
      </c>
      <c r="F748" s="105" t="b">
        <v>0</v>
      </c>
      <c r="G748" s="105" t="b">
        <v>0</v>
      </c>
    </row>
    <row r="749" spans="1:7" ht="15">
      <c r="A749" s="105" t="s">
        <v>3072</v>
      </c>
      <c r="B749" s="105">
        <v>2</v>
      </c>
      <c r="C749" s="110">
        <v>0.0006326061931745943</v>
      </c>
      <c r="D749" s="105" t="s">
        <v>3350</v>
      </c>
      <c r="E749" s="105" t="b">
        <v>0</v>
      </c>
      <c r="F749" s="105" t="b">
        <v>0</v>
      </c>
      <c r="G749" s="105" t="b">
        <v>0</v>
      </c>
    </row>
    <row r="750" spans="1:7" ht="15">
      <c r="A750" s="105" t="s">
        <v>3073</v>
      </c>
      <c r="B750" s="105">
        <v>2</v>
      </c>
      <c r="C750" s="110">
        <v>0.0006326061931745943</v>
      </c>
      <c r="D750" s="105" t="s">
        <v>3350</v>
      </c>
      <c r="E750" s="105" t="b">
        <v>0</v>
      </c>
      <c r="F750" s="105" t="b">
        <v>0</v>
      </c>
      <c r="G750" s="105" t="b">
        <v>0</v>
      </c>
    </row>
    <row r="751" spans="1:7" ht="15">
      <c r="A751" s="105" t="s">
        <v>3074</v>
      </c>
      <c r="B751" s="105">
        <v>2</v>
      </c>
      <c r="C751" s="110">
        <v>0.0006326061931745943</v>
      </c>
      <c r="D751" s="105" t="s">
        <v>3350</v>
      </c>
      <c r="E751" s="105" t="b">
        <v>0</v>
      </c>
      <c r="F751" s="105" t="b">
        <v>0</v>
      </c>
      <c r="G751" s="105" t="b">
        <v>0</v>
      </c>
    </row>
    <row r="752" spans="1:7" ht="15">
      <c r="A752" s="105" t="s">
        <v>3075</v>
      </c>
      <c r="B752" s="105">
        <v>2</v>
      </c>
      <c r="C752" s="110">
        <v>0.0006326061931745943</v>
      </c>
      <c r="D752" s="105" t="s">
        <v>3350</v>
      </c>
      <c r="E752" s="105" t="b">
        <v>0</v>
      </c>
      <c r="F752" s="105" t="b">
        <v>0</v>
      </c>
      <c r="G752" s="105" t="b">
        <v>0</v>
      </c>
    </row>
    <row r="753" spans="1:7" ht="15">
      <c r="A753" s="105" t="s">
        <v>3076</v>
      </c>
      <c r="B753" s="105">
        <v>2</v>
      </c>
      <c r="C753" s="110">
        <v>0.0006326061931745943</v>
      </c>
      <c r="D753" s="105" t="s">
        <v>3350</v>
      </c>
      <c r="E753" s="105" t="b">
        <v>0</v>
      </c>
      <c r="F753" s="105" t="b">
        <v>0</v>
      </c>
      <c r="G753" s="105" t="b">
        <v>0</v>
      </c>
    </row>
    <row r="754" spans="1:7" ht="15">
      <c r="A754" s="105" t="s">
        <v>3077</v>
      </c>
      <c r="B754" s="105">
        <v>2</v>
      </c>
      <c r="C754" s="110">
        <v>0.0006326061931745943</v>
      </c>
      <c r="D754" s="105" t="s">
        <v>3350</v>
      </c>
      <c r="E754" s="105" t="b">
        <v>0</v>
      </c>
      <c r="F754" s="105" t="b">
        <v>0</v>
      </c>
      <c r="G754" s="105" t="b">
        <v>0</v>
      </c>
    </row>
    <row r="755" spans="1:7" ht="15">
      <c r="A755" s="105" t="s">
        <v>3078</v>
      </c>
      <c r="B755" s="105">
        <v>2</v>
      </c>
      <c r="C755" s="110">
        <v>0.0006326061931745943</v>
      </c>
      <c r="D755" s="105" t="s">
        <v>3350</v>
      </c>
      <c r="E755" s="105" t="b">
        <v>0</v>
      </c>
      <c r="F755" s="105" t="b">
        <v>0</v>
      </c>
      <c r="G755" s="105" t="b">
        <v>0</v>
      </c>
    </row>
    <row r="756" spans="1:7" ht="15">
      <c r="A756" s="105" t="s">
        <v>3079</v>
      </c>
      <c r="B756" s="105">
        <v>2</v>
      </c>
      <c r="C756" s="110">
        <v>0.0006326061931745943</v>
      </c>
      <c r="D756" s="105" t="s">
        <v>3350</v>
      </c>
      <c r="E756" s="105" t="b">
        <v>0</v>
      </c>
      <c r="F756" s="105" t="b">
        <v>0</v>
      </c>
      <c r="G756" s="105" t="b">
        <v>0</v>
      </c>
    </row>
    <row r="757" spans="1:7" ht="15">
      <c r="A757" s="105" t="s">
        <v>3080</v>
      </c>
      <c r="B757" s="105">
        <v>2</v>
      </c>
      <c r="C757" s="110">
        <v>0.0006326061931745943</v>
      </c>
      <c r="D757" s="105" t="s">
        <v>3350</v>
      </c>
      <c r="E757" s="105" t="b">
        <v>0</v>
      </c>
      <c r="F757" s="105" t="b">
        <v>0</v>
      </c>
      <c r="G757" s="105" t="b">
        <v>0</v>
      </c>
    </row>
    <row r="758" spans="1:7" ht="15">
      <c r="A758" s="105" t="s">
        <v>3081</v>
      </c>
      <c r="B758" s="105">
        <v>2</v>
      </c>
      <c r="C758" s="110">
        <v>0.0006326061931745943</v>
      </c>
      <c r="D758" s="105" t="s">
        <v>3350</v>
      </c>
      <c r="E758" s="105" t="b">
        <v>0</v>
      </c>
      <c r="F758" s="105" t="b">
        <v>0</v>
      </c>
      <c r="G758" s="105" t="b">
        <v>0</v>
      </c>
    </row>
    <row r="759" spans="1:7" ht="15">
      <c r="A759" s="105" t="s">
        <v>3082</v>
      </c>
      <c r="B759" s="105">
        <v>2</v>
      </c>
      <c r="C759" s="110">
        <v>0.0007122542936280884</v>
      </c>
      <c r="D759" s="105" t="s">
        <v>3350</v>
      </c>
      <c r="E759" s="105" t="b">
        <v>0</v>
      </c>
      <c r="F759" s="105" t="b">
        <v>0</v>
      </c>
      <c r="G759" s="105" t="b">
        <v>0</v>
      </c>
    </row>
    <row r="760" spans="1:7" ht="15">
      <c r="A760" s="105" t="s">
        <v>3083</v>
      </c>
      <c r="B760" s="105">
        <v>2</v>
      </c>
      <c r="C760" s="110">
        <v>0.0007122542936280884</v>
      </c>
      <c r="D760" s="105" t="s">
        <v>3350</v>
      </c>
      <c r="E760" s="105" t="b">
        <v>0</v>
      </c>
      <c r="F760" s="105" t="b">
        <v>0</v>
      </c>
      <c r="G760" s="105" t="b">
        <v>0</v>
      </c>
    </row>
    <row r="761" spans="1:7" ht="15">
      <c r="A761" s="105" t="s">
        <v>3084</v>
      </c>
      <c r="B761" s="105">
        <v>2</v>
      </c>
      <c r="C761" s="110">
        <v>0.0007122542936280884</v>
      </c>
      <c r="D761" s="105" t="s">
        <v>3350</v>
      </c>
      <c r="E761" s="105" t="b">
        <v>0</v>
      </c>
      <c r="F761" s="105" t="b">
        <v>0</v>
      </c>
      <c r="G761" s="105" t="b">
        <v>0</v>
      </c>
    </row>
    <row r="762" spans="1:7" ht="15">
      <c r="A762" s="105" t="s">
        <v>3085</v>
      </c>
      <c r="B762" s="105">
        <v>2</v>
      </c>
      <c r="C762" s="110">
        <v>0.0007122542936280884</v>
      </c>
      <c r="D762" s="105" t="s">
        <v>3350</v>
      </c>
      <c r="E762" s="105" t="b">
        <v>0</v>
      </c>
      <c r="F762" s="105" t="b">
        <v>0</v>
      </c>
      <c r="G762" s="105" t="b">
        <v>0</v>
      </c>
    </row>
    <row r="763" spans="1:7" ht="15">
      <c r="A763" s="105" t="s">
        <v>3086</v>
      </c>
      <c r="B763" s="105">
        <v>2</v>
      </c>
      <c r="C763" s="110">
        <v>0.0007122542936280884</v>
      </c>
      <c r="D763" s="105" t="s">
        <v>3350</v>
      </c>
      <c r="E763" s="105" t="b">
        <v>0</v>
      </c>
      <c r="F763" s="105" t="b">
        <v>0</v>
      </c>
      <c r="G763" s="105" t="b">
        <v>0</v>
      </c>
    </row>
    <row r="764" spans="1:7" ht="15">
      <c r="A764" s="105" t="s">
        <v>3087</v>
      </c>
      <c r="B764" s="105">
        <v>2</v>
      </c>
      <c r="C764" s="110">
        <v>0.0007122542936280884</v>
      </c>
      <c r="D764" s="105" t="s">
        <v>3350</v>
      </c>
      <c r="E764" s="105" t="b">
        <v>0</v>
      </c>
      <c r="F764" s="105" t="b">
        <v>0</v>
      </c>
      <c r="G764" s="105" t="b">
        <v>0</v>
      </c>
    </row>
    <row r="765" spans="1:7" ht="15">
      <c r="A765" s="105" t="s">
        <v>3088</v>
      </c>
      <c r="B765" s="105">
        <v>2</v>
      </c>
      <c r="C765" s="110">
        <v>0.0006326061931745943</v>
      </c>
      <c r="D765" s="105" t="s">
        <v>3350</v>
      </c>
      <c r="E765" s="105" t="b">
        <v>0</v>
      </c>
      <c r="F765" s="105" t="b">
        <v>0</v>
      </c>
      <c r="G765" s="105" t="b">
        <v>0</v>
      </c>
    </row>
    <row r="766" spans="1:7" ht="15">
      <c r="A766" s="105" t="s">
        <v>3089</v>
      </c>
      <c r="B766" s="105">
        <v>2</v>
      </c>
      <c r="C766" s="110">
        <v>0.0006326061931745943</v>
      </c>
      <c r="D766" s="105" t="s">
        <v>3350</v>
      </c>
      <c r="E766" s="105" t="b">
        <v>0</v>
      </c>
      <c r="F766" s="105" t="b">
        <v>0</v>
      </c>
      <c r="G766" s="105" t="b">
        <v>0</v>
      </c>
    </row>
    <row r="767" spans="1:7" ht="15">
      <c r="A767" s="105" t="s">
        <v>3090</v>
      </c>
      <c r="B767" s="105">
        <v>2</v>
      </c>
      <c r="C767" s="110">
        <v>0.0006326061931745943</v>
      </c>
      <c r="D767" s="105" t="s">
        <v>3350</v>
      </c>
      <c r="E767" s="105" t="b">
        <v>0</v>
      </c>
      <c r="F767" s="105" t="b">
        <v>0</v>
      </c>
      <c r="G767" s="105" t="b">
        <v>0</v>
      </c>
    </row>
    <row r="768" spans="1:7" ht="15">
      <c r="A768" s="105" t="s">
        <v>3091</v>
      </c>
      <c r="B768" s="105">
        <v>2</v>
      </c>
      <c r="C768" s="110">
        <v>0.0006326061931745943</v>
      </c>
      <c r="D768" s="105" t="s">
        <v>3350</v>
      </c>
      <c r="E768" s="105" t="b">
        <v>1</v>
      </c>
      <c r="F768" s="105" t="b">
        <v>0</v>
      </c>
      <c r="G768" s="105" t="b">
        <v>0</v>
      </c>
    </row>
    <row r="769" spans="1:7" ht="15">
      <c r="A769" s="105" t="s">
        <v>3092</v>
      </c>
      <c r="B769" s="105">
        <v>2</v>
      </c>
      <c r="C769" s="110">
        <v>0.0006326061931745943</v>
      </c>
      <c r="D769" s="105" t="s">
        <v>3350</v>
      </c>
      <c r="E769" s="105" t="b">
        <v>0</v>
      </c>
      <c r="F769" s="105" t="b">
        <v>0</v>
      </c>
      <c r="G769" s="105" t="b">
        <v>0</v>
      </c>
    </row>
    <row r="770" spans="1:7" ht="15">
      <c r="A770" s="105" t="s">
        <v>3093</v>
      </c>
      <c r="B770" s="105">
        <v>2</v>
      </c>
      <c r="C770" s="110">
        <v>0.0006326061931745943</v>
      </c>
      <c r="D770" s="105" t="s">
        <v>3350</v>
      </c>
      <c r="E770" s="105" t="b">
        <v>0</v>
      </c>
      <c r="F770" s="105" t="b">
        <v>0</v>
      </c>
      <c r="G770" s="105" t="b">
        <v>0</v>
      </c>
    </row>
    <row r="771" spans="1:7" ht="15">
      <c r="A771" s="105" t="s">
        <v>3094</v>
      </c>
      <c r="B771" s="105">
        <v>2</v>
      </c>
      <c r="C771" s="110">
        <v>0.0006326061931745943</v>
      </c>
      <c r="D771" s="105" t="s">
        <v>3350</v>
      </c>
      <c r="E771" s="105" t="b">
        <v>0</v>
      </c>
      <c r="F771" s="105" t="b">
        <v>0</v>
      </c>
      <c r="G771" s="105" t="b">
        <v>0</v>
      </c>
    </row>
    <row r="772" spans="1:7" ht="15">
      <c r="A772" s="105" t="s">
        <v>3095</v>
      </c>
      <c r="B772" s="105">
        <v>2</v>
      </c>
      <c r="C772" s="110">
        <v>0.0006326061931745943</v>
      </c>
      <c r="D772" s="105" t="s">
        <v>3350</v>
      </c>
      <c r="E772" s="105" t="b">
        <v>0</v>
      </c>
      <c r="F772" s="105" t="b">
        <v>0</v>
      </c>
      <c r="G772" s="105" t="b">
        <v>0</v>
      </c>
    </row>
    <row r="773" spans="1:7" ht="15">
      <c r="A773" s="105" t="s">
        <v>3096</v>
      </c>
      <c r="B773" s="105">
        <v>2</v>
      </c>
      <c r="C773" s="110">
        <v>0.0006326061931745943</v>
      </c>
      <c r="D773" s="105" t="s">
        <v>3350</v>
      </c>
      <c r="E773" s="105" t="b">
        <v>0</v>
      </c>
      <c r="F773" s="105" t="b">
        <v>0</v>
      </c>
      <c r="G773" s="105" t="b">
        <v>0</v>
      </c>
    </row>
    <row r="774" spans="1:7" ht="15">
      <c r="A774" s="105" t="s">
        <v>3097</v>
      </c>
      <c r="B774" s="105">
        <v>2</v>
      </c>
      <c r="C774" s="110">
        <v>0.0007122542936280884</v>
      </c>
      <c r="D774" s="105" t="s">
        <v>3350</v>
      </c>
      <c r="E774" s="105" t="b">
        <v>0</v>
      </c>
      <c r="F774" s="105" t="b">
        <v>0</v>
      </c>
      <c r="G774" s="105" t="b">
        <v>0</v>
      </c>
    </row>
    <row r="775" spans="1:7" ht="15">
      <c r="A775" s="105" t="s">
        <v>3098</v>
      </c>
      <c r="B775" s="105">
        <v>2</v>
      </c>
      <c r="C775" s="110">
        <v>0.0006326061931745943</v>
      </c>
      <c r="D775" s="105" t="s">
        <v>3350</v>
      </c>
      <c r="E775" s="105" t="b">
        <v>0</v>
      </c>
      <c r="F775" s="105" t="b">
        <v>1</v>
      </c>
      <c r="G775" s="105" t="b">
        <v>0</v>
      </c>
    </row>
    <row r="776" spans="1:7" ht="15">
      <c r="A776" s="105" t="s">
        <v>3099</v>
      </c>
      <c r="B776" s="105">
        <v>2</v>
      </c>
      <c r="C776" s="110">
        <v>0.0006326061931745943</v>
      </c>
      <c r="D776" s="105" t="s">
        <v>3350</v>
      </c>
      <c r="E776" s="105" t="b">
        <v>0</v>
      </c>
      <c r="F776" s="105" t="b">
        <v>0</v>
      </c>
      <c r="G776" s="105" t="b">
        <v>0</v>
      </c>
    </row>
    <row r="777" spans="1:7" ht="15">
      <c r="A777" s="105" t="s">
        <v>3100</v>
      </c>
      <c r="B777" s="105">
        <v>2</v>
      </c>
      <c r="C777" s="110">
        <v>0.0006326061931745943</v>
      </c>
      <c r="D777" s="105" t="s">
        <v>3350</v>
      </c>
      <c r="E777" s="105" t="b">
        <v>0</v>
      </c>
      <c r="F777" s="105" t="b">
        <v>0</v>
      </c>
      <c r="G777" s="105" t="b">
        <v>0</v>
      </c>
    </row>
    <row r="778" spans="1:7" ht="15">
      <c r="A778" s="105" t="s">
        <v>3101</v>
      </c>
      <c r="B778" s="105">
        <v>2</v>
      </c>
      <c r="C778" s="110">
        <v>0.0006326061931745943</v>
      </c>
      <c r="D778" s="105" t="s">
        <v>3350</v>
      </c>
      <c r="E778" s="105" t="b">
        <v>0</v>
      </c>
      <c r="F778" s="105" t="b">
        <v>0</v>
      </c>
      <c r="G778" s="105" t="b">
        <v>0</v>
      </c>
    </row>
    <row r="779" spans="1:7" ht="15">
      <c r="A779" s="105" t="s">
        <v>3102</v>
      </c>
      <c r="B779" s="105">
        <v>2</v>
      </c>
      <c r="C779" s="110">
        <v>0.0006326061931745943</v>
      </c>
      <c r="D779" s="105" t="s">
        <v>3350</v>
      </c>
      <c r="E779" s="105" t="b">
        <v>0</v>
      </c>
      <c r="F779" s="105" t="b">
        <v>0</v>
      </c>
      <c r="G779" s="105" t="b">
        <v>0</v>
      </c>
    </row>
    <row r="780" spans="1:7" ht="15">
      <c r="A780" s="105" t="s">
        <v>3103</v>
      </c>
      <c r="B780" s="105">
        <v>2</v>
      </c>
      <c r="C780" s="110">
        <v>0.0006326061931745943</v>
      </c>
      <c r="D780" s="105" t="s">
        <v>3350</v>
      </c>
      <c r="E780" s="105" t="b">
        <v>1</v>
      </c>
      <c r="F780" s="105" t="b">
        <v>0</v>
      </c>
      <c r="G780" s="105" t="b">
        <v>0</v>
      </c>
    </row>
    <row r="781" spans="1:7" ht="15">
      <c r="A781" s="105" t="s">
        <v>3104</v>
      </c>
      <c r="B781" s="105">
        <v>2</v>
      </c>
      <c r="C781" s="110">
        <v>0.0006326061931745943</v>
      </c>
      <c r="D781" s="105" t="s">
        <v>3350</v>
      </c>
      <c r="E781" s="105" t="b">
        <v>0</v>
      </c>
      <c r="F781" s="105" t="b">
        <v>0</v>
      </c>
      <c r="G781" s="105" t="b">
        <v>0</v>
      </c>
    </row>
    <row r="782" spans="1:7" ht="15">
      <c r="A782" s="105" t="s">
        <v>3105</v>
      </c>
      <c r="B782" s="105">
        <v>2</v>
      </c>
      <c r="C782" s="110">
        <v>0.0006326061931745943</v>
      </c>
      <c r="D782" s="105" t="s">
        <v>3350</v>
      </c>
      <c r="E782" s="105" t="b">
        <v>0</v>
      </c>
      <c r="F782" s="105" t="b">
        <v>0</v>
      </c>
      <c r="G782" s="105" t="b">
        <v>0</v>
      </c>
    </row>
    <row r="783" spans="1:7" ht="15">
      <c r="A783" s="105" t="s">
        <v>3106</v>
      </c>
      <c r="B783" s="105">
        <v>2</v>
      </c>
      <c r="C783" s="110">
        <v>0.0006326061931745943</v>
      </c>
      <c r="D783" s="105" t="s">
        <v>3350</v>
      </c>
      <c r="E783" s="105" t="b">
        <v>0</v>
      </c>
      <c r="F783" s="105" t="b">
        <v>0</v>
      </c>
      <c r="G783" s="105" t="b">
        <v>0</v>
      </c>
    </row>
    <row r="784" spans="1:7" ht="15">
      <c r="A784" s="105" t="s">
        <v>3107</v>
      </c>
      <c r="B784" s="105">
        <v>2</v>
      </c>
      <c r="C784" s="110">
        <v>0.0006326061931745943</v>
      </c>
      <c r="D784" s="105" t="s">
        <v>3350</v>
      </c>
      <c r="E784" s="105" t="b">
        <v>0</v>
      </c>
      <c r="F784" s="105" t="b">
        <v>0</v>
      </c>
      <c r="G784" s="105" t="b">
        <v>0</v>
      </c>
    </row>
    <row r="785" spans="1:7" ht="15">
      <c r="A785" s="105" t="s">
        <v>3108</v>
      </c>
      <c r="B785" s="105">
        <v>2</v>
      </c>
      <c r="C785" s="110">
        <v>0.0006326061931745943</v>
      </c>
      <c r="D785" s="105" t="s">
        <v>3350</v>
      </c>
      <c r="E785" s="105" t="b">
        <v>0</v>
      </c>
      <c r="F785" s="105" t="b">
        <v>0</v>
      </c>
      <c r="G785" s="105" t="b">
        <v>0</v>
      </c>
    </row>
    <row r="786" spans="1:7" ht="15">
      <c r="A786" s="105" t="s">
        <v>3109</v>
      </c>
      <c r="B786" s="105">
        <v>2</v>
      </c>
      <c r="C786" s="110">
        <v>0.0006326061931745943</v>
      </c>
      <c r="D786" s="105" t="s">
        <v>3350</v>
      </c>
      <c r="E786" s="105" t="b">
        <v>0</v>
      </c>
      <c r="F786" s="105" t="b">
        <v>0</v>
      </c>
      <c r="G786" s="105" t="b">
        <v>0</v>
      </c>
    </row>
    <row r="787" spans="1:7" ht="15">
      <c r="A787" s="105" t="s">
        <v>3110</v>
      </c>
      <c r="B787" s="105">
        <v>2</v>
      </c>
      <c r="C787" s="110">
        <v>0.0006326061931745943</v>
      </c>
      <c r="D787" s="105" t="s">
        <v>3350</v>
      </c>
      <c r="E787" s="105" t="b">
        <v>0</v>
      </c>
      <c r="F787" s="105" t="b">
        <v>0</v>
      </c>
      <c r="G787" s="105" t="b">
        <v>0</v>
      </c>
    </row>
    <row r="788" spans="1:7" ht="15">
      <c r="A788" s="105" t="s">
        <v>3111</v>
      </c>
      <c r="B788" s="105">
        <v>2</v>
      </c>
      <c r="C788" s="110">
        <v>0.0006326061931745943</v>
      </c>
      <c r="D788" s="105" t="s">
        <v>3350</v>
      </c>
      <c r="E788" s="105" t="b">
        <v>0</v>
      </c>
      <c r="F788" s="105" t="b">
        <v>0</v>
      </c>
      <c r="G788" s="105" t="b">
        <v>0</v>
      </c>
    </row>
    <row r="789" spans="1:7" ht="15">
      <c r="A789" s="105" t="s">
        <v>3112</v>
      </c>
      <c r="B789" s="105">
        <v>2</v>
      </c>
      <c r="C789" s="110">
        <v>0.0006326061931745943</v>
      </c>
      <c r="D789" s="105" t="s">
        <v>3350</v>
      </c>
      <c r="E789" s="105" t="b">
        <v>0</v>
      </c>
      <c r="F789" s="105" t="b">
        <v>0</v>
      </c>
      <c r="G789" s="105" t="b">
        <v>0</v>
      </c>
    </row>
    <row r="790" spans="1:7" ht="15">
      <c r="A790" s="105" t="s">
        <v>3113</v>
      </c>
      <c r="B790" s="105">
        <v>2</v>
      </c>
      <c r="C790" s="110">
        <v>0.0006326061931745943</v>
      </c>
      <c r="D790" s="105" t="s">
        <v>3350</v>
      </c>
      <c r="E790" s="105" t="b">
        <v>0</v>
      </c>
      <c r="F790" s="105" t="b">
        <v>0</v>
      </c>
      <c r="G790" s="105" t="b">
        <v>0</v>
      </c>
    </row>
    <row r="791" spans="1:7" ht="15">
      <c r="A791" s="105" t="s">
        <v>3114</v>
      </c>
      <c r="B791" s="105">
        <v>2</v>
      </c>
      <c r="C791" s="110">
        <v>0.0006326061931745943</v>
      </c>
      <c r="D791" s="105" t="s">
        <v>3350</v>
      </c>
      <c r="E791" s="105" t="b">
        <v>0</v>
      </c>
      <c r="F791" s="105" t="b">
        <v>0</v>
      </c>
      <c r="G791" s="105" t="b">
        <v>0</v>
      </c>
    </row>
    <row r="792" spans="1:7" ht="15">
      <c r="A792" s="105" t="s">
        <v>3115</v>
      </c>
      <c r="B792" s="105">
        <v>2</v>
      </c>
      <c r="C792" s="110">
        <v>0.0006326061931745943</v>
      </c>
      <c r="D792" s="105" t="s">
        <v>3350</v>
      </c>
      <c r="E792" s="105" t="b">
        <v>0</v>
      </c>
      <c r="F792" s="105" t="b">
        <v>0</v>
      </c>
      <c r="G792" s="105" t="b">
        <v>0</v>
      </c>
    </row>
    <row r="793" spans="1:7" ht="15">
      <c r="A793" s="105" t="s">
        <v>3116</v>
      </c>
      <c r="B793" s="105">
        <v>2</v>
      </c>
      <c r="C793" s="110">
        <v>0.0006326061931745943</v>
      </c>
      <c r="D793" s="105" t="s">
        <v>3350</v>
      </c>
      <c r="E793" s="105" t="b">
        <v>0</v>
      </c>
      <c r="F793" s="105" t="b">
        <v>0</v>
      </c>
      <c r="G793" s="105" t="b">
        <v>0</v>
      </c>
    </row>
    <row r="794" spans="1:7" ht="15">
      <c r="A794" s="105" t="s">
        <v>3117</v>
      </c>
      <c r="B794" s="105">
        <v>2</v>
      </c>
      <c r="C794" s="110">
        <v>0.0007122542936280884</v>
      </c>
      <c r="D794" s="105" t="s">
        <v>3350</v>
      </c>
      <c r="E794" s="105" t="b">
        <v>1</v>
      </c>
      <c r="F794" s="105" t="b">
        <v>0</v>
      </c>
      <c r="G794" s="105" t="b">
        <v>0</v>
      </c>
    </row>
    <row r="795" spans="1:7" ht="15">
      <c r="A795" s="105" t="s">
        <v>3118</v>
      </c>
      <c r="B795" s="105">
        <v>2</v>
      </c>
      <c r="C795" s="110">
        <v>0.0006326061931745943</v>
      </c>
      <c r="D795" s="105" t="s">
        <v>3350</v>
      </c>
      <c r="E795" s="105" t="b">
        <v>0</v>
      </c>
      <c r="F795" s="105" t="b">
        <v>0</v>
      </c>
      <c r="G795" s="105" t="b">
        <v>0</v>
      </c>
    </row>
    <row r="796" spans="1:7" ht="15">
      <c r="A796" s="105" t="s">
        <v>3119</v>
      </c>
      <c r="B796" s="105">
        <v>2</v>
      </c>
      <c r="C796" s="110">
        <v>0.0006326061931745943</v>
      </c>
      <c r="D796" s="105" t="s">
        <v>3350</v>
      </c>
      <c r="E796" s="105" t="b">
        <v>0</v>
      </c>
      <c r="F796" s="105" t="b">
        <v>0</v>
      </c>
      <c r="G796" s="105" t="b">
        <v>0</v>
      </c>
    </row>
    <row r="797" spans="1:7" ht="15">
      <c r="A797" s="105" t="s">
        <v>3120</v>
      </c>
      <c r="B797" s="105">
        <v>2</v>
      </c>
      <c r="C797" s="110">
        <v>0.0007122542936280884</v>
      </c>
      <c r="D797" s="105" t="s">
        <v>3350</v>
      </c>
      <c r="E797" s="105" t="b">
        <v>0</v>
      </c>
      <c r="F797" s="105" t="b">
        <v>0</v>
      </c>
      <c r="G797" s="105" t="b">
        <v>0</v>
      </c>
    </row>
    <row r="798" spans="1:7" ht="15">
      <c r="A798" s="105" t="s">
        <v>3121</v>
      </c>
      <c r="B798" s="105">
        <v>2</v>
      </c>
      <c r="C798" s="110">
        <v>0.0006326061931745943</v>
      </c>
      <c r="D798" s="105" t="s">
        <v>3350</v>
      </c>
      <c r="E798" s="105" t="b">
        <v>0</v>
      </c>
      <c r="F798" s="105" t="b">
        <v>0</v>
      </c>
      <c r="G798" s="105" t="b">
        <v>0</v>
      </c>
    </row>
    <row r="799" spans="1:7" ht="15">
      <c r="A799" s="105" t="s">
        <v>3122</v>
      </c>
      <c r="B799" s="105">
        <v>2</v>
      </c>
      <c r="C799" s="110">
        <v>0.0006326061931745943</v>
      </c>
      <c r="D799" s="105" t="s">
        <v>3350</v>
      </c>
      <c r="E799" s="105" t="b">
        <v>0</v>
      </c>
      <c r="F799" s="105" t="b">
        <v>0</v>
      </c>
      <c r="G799" s="105" t="b">
        <v>0</v>
      </c>
    </row>
    <row r="800" spans="1:7" ht="15">
      <c r="A800" s="105" t="s">
        <v>3123</v>
      </c>
      <c r="B800" s="105">
        <v>2</v>
      </c>
      <c r="C800" s="110">
        <v>0.0006326061931745943</v>
      </c>
      <c r="D800" s="105" t="s">
        <v>3350</v>
      </c>
      <c r="E800" s="105" t="b">
        <v>0</v>
      </c>
      <c r="F800" s="105" t="b">
        <v>0</v>
      </c>
      <c r="G800" s="105" t="b">
        <v>0</v>
      </c>
    </row>
    <row r="801" spans="1:7" ht="15">
      <c r="A801" s="105" t="s">
        <v>3124</v>
      </c>
      <c r="B801" s="105">
        <v>2</v>
      </c>
      <c r="C801" s="110">
        <v>0.0006326061931745943</v>
      </c>
      <c r="D801" s="105" t="s">
        <v>3350</v>
      </c>
      <c r="E801" s="105" t="b">
        <v>0</v>
      </c>
      <c r="F801" s="105" t="b">
        <v>0</v>
      </c>
      <c r="G801" s="105" t="b">
        <v>0</v>
      </c>
    </row>
    <row r="802" spans="1:7" ht="15">
      <c r="A802" s="105" t="s">
        <v>3125</v>
      </c>
      <c r="B802" s="105">
        <v>2</v>
      </c>
      <c r="C802" s="110">
        <v>0.0006326061931745943</v>
      </c>
      <c r="D802" s="105" t="s">
        <v>3350</v>
      </c>
      <c r="E802" s="105" t="b">
        <v>0</v>
      </c>
      <c r="F802" s="105" t="b">
        <v>0</v>
      </c>
      <c r="G802" s="105" t="b">
        <v>0</v>
      </c>
    </row>
    <row r="803" spans="1:7" ht="15">
      <c r="A803" s="105" t="s">
        <v>3126</v>
      </c>
      <c r="B803" s="105">
        <v>2</v>
      </c>
      <c r="C803" s="110">
        <v>0.0006326061931745943</v>
      </c>
      <c r="D803" s="105" t="s">
        <v>3350</v>
      </c>
      <c r="E803" s="105" t="b">
        <v>0</v>
      </c>
      <c r="F803" s="105" t="b">
        <v>0</v>
      </c>
      <c r="G803" s="105" t="b">
        <v>0</v>
      </c>
    </row>
    <row r="804" spans="1:7" ht="15">
      <c r="A804" s="105" t="s">
        <v>3127</v>
      </c>
      <c r="B804" s="105">
        <v>2</v>
      </c>
      <c r="C804" s="110">
        <v>0.0006326061931745943</v>
      </c>
      <c r="D804" s="105" t="s">
        <v>3350</v>
      </c>
      <c r="E804" s="105" t="b">
        <v>0</v>
      </c>
      <c r="F804" s="105" t="b">
        <v>0</v>
      </c>
      <c r="G804" s="105" t="b">
        <v>0</v>
      </c>
    </row>
    <row r="805" spans="1:7" ht="15">
      <c r="A805" s="105" t="s">
        <v>3128</v>
      </c>
      <c r="B805" s="105">
        <v>2</v>
      </c>
      <c r="C805" s="110">
        <v>0.0006326061931745943</v>
      </c>
      <c r="D805" s="105" t="s">
        <v>3350</v>
      </c>
      <c r="E805" s="105" t="b">
        <v>0</v>
      </c>
      <c r="F805" s="105" t="b">
        <v>0</v>
      </c>
      <c r="G805" s="105" t="b">
        <v>0</v>
      </c>
    </row>
    <row r="806" spans="1:7" ht="15">
      <c r="A806" s="105" t="s">
        <v>3129</v>
      </c>
      <c r="B806" s="105">
        <v>2</v>
      </c>
      <c r="C806" s="110">
        <v>0.0006326061931745943</v>
      </c>
      <c r="D806" s="105" t="s">
        <v>3350</v>
      </c>
      <c r="E806" s="105" t="b">
        <v>0</v>
      </c>
      <c r="F806" s="105" t="b">
        <v>0</v>
      </c>
      <c r="G806" s="105" t="b">
        <v>0</v>
      </c>
    </row>
    <row r="807" spans="1:7" ht="15">
      <c r="A807" s="105" t="s">
        <v>3130</v>
      </c>
      <c r="B807" s="105">
        <v>2</v>
      </c>
      <c r="C807" s="110">
        <v>0.0007122542936280884</v>
      </c>
      <c r="D807" s="105" t="s">
        <v>3350</v>
      </c>
      <c r="E807" s="105" t="b">
        <v>0</v>
      </c>
      <c r="F807" s="105" t="b">
        <v>0</v>
      </c>
      <c r="G807" s="105" t="b">
        <v>0</v>
      </c>
    </row>
    <row r="808" spans="1:7" ht="15">
      <c r="A808" s="105" t="s">
        <v>3131</v>
      </c>
      <c r="B808" s="105">
        <v>2</v>
      </c>
      <c r="C808" s="110">
        <v>0.0006326061931745943</v>
      </c>
      <c r="D808" s="105" t="s">
        <v>3350</v>
      </c>
      <c r="E808" s="105" t="b">
        <v>0</v>
      </c>
      <c r="F808" s="105" t="b">
        <v>0</v>
      </c>
      <c r="G808" s="105" t="b">
        <v>0</v>
      </c>
    </row>
    <row r="809" spans="1:7" ht="15">
      <c r="A809" s="105" t="s">
        <v>3132</v>
      </c>
      <c r="B809" s="105">
        <v>2</v>
      </c>
      <c r="C809" s="110">
        <v>0.0006326061931745943</v>
      </c>
      <c r="D809" s="105" t="s">
        <v>3350</v>
      </c>
      <c r="E809" s="105" t="b">
        <v>0</v>
      </c>
      <c r="F809" s="105" t="b">
        <v>0</v>
      </c>
      <c r="G809" s="105" t="b">
        <v>0</v>
      </c>
    </row>
    <row r="810" spans="1:7" ht="15">
      <c r="A810" s="105" t="s">
        <v>3133</v>
      </c>
      <c r="B810" s="105">
        <v>2</v>
      </c>
      <c r="C810" s="110">
        <v>0.0006326061931745943</v>
      </c>
      <c r="D810" s="105" t="s">
        <v>3350</v>
      </c>
      <c r="E810" s="105" t="b">
        <v>0</v>
      </c>
      <c r="F810" s="105" t="b">
        <v>0</v>
      </c>
      <c r="G810" s="105" t="b">
        <v>0</v>
      </c>
    </row>
    <row r="811" spans="1:7" ht="15">
      <c r="A811" s="105" t="s">
        <v>3134</v>
      </c>
      <c r="B811" s="105">
        <v>2</v>
      </c>
      <c r="C811" s="110">
        <v>0.0006326061931745943</v>
      </c>
      <c r="D811" s="105" t="s">
        <v>3350</v>
      </c>
      <c r="E811" s="105" t="b">
        <v>0</v>
      </c>
      <c r="F811" s="105" t="b">
        <v>0</v>
      </c>
      <c r="G811" s="105" t="b">
        <v>0</v>
      </c>
    </row>
    <row r="812" spans="1:7" ht="15">
      <c r="A812" s="105" t="s">
        <v>3135</v>
      </c>
      <c r="B812" s="105">
        <v>2</v>
      </c>
      <c r="C812" s="110">
        <v>0.0006326061931745943</v>
      </c>
      <c r="D812" s="105" t="s">
        <v>3350</v>
      </c>
      <c r="E812" s="105" t="b">
        <v>0</v>
      </c>
      <c r="F812" s="105" t="b">
        <v>0</v>
      </c>
      <c r="G812" s="105" t="b">
        <v>0</v>
      </c>
    </row>
    <row r="813" spans="1:7" ht="15">
      <c r="A813" s="105" t="s">
        <v>3136</v>
      </c>
      <c r="B813" s="105">
        <v>2</v>
      </c>
      <c r="C813" s="110">
        <v>0.0006326061931745943</v>
      </c>
      <c r="D813" s="105" t="s">
        <v>3350</v>
      </c>
      <c r="E813" s="105" t="b">
        <v>0</v>
      </c>
      <c r="F813" s="105" t="b">
        <v>0</v>
      </c>
      <c r="G813" s="105" t="b">
        <v>0</v>
      </c>
    </row>
    <row r="814" spans="1:7" ht="15">
      <c r="A814" s="105" t="s">
        <v>3137</v>
      </c>
      <c r="B814" s="105">
        <v>2</v>
      </c>
      <c r="C814" s="110">
        <v>0.0006326061931745943</v>
      </c>
      <c r="D814" s="105" t="s">
        <v>3350</v>
      </c>
      <c r="E814" s="105" t="b">
        <v>0</v>
      </c>
      <c r="F814" s="105" t="b">
        <v>1</v>
      </c>
      <c r="G814" s="105" t="b">
        <v>0</v>
      </c>
    </row>
    <row r="815" spans="1:7" ht="15">
      <c r="A815" s="105" t="s">
        <v>3138</v>
      </c>
      <c r="B815" s="105">
        <v>2</v>
      </c>
      <c r="C815" s="110">
        <v>0.0006326061931745943</v>
      </c>
      <c r="D815" s="105" t="s">
        <v>3350</v>
      </c>
      <c r="E815" s="105" t="b">
        <v>0</v>
      </c>
      <c r="F815" s="105" t="b">
        <v>0</v>
      </c>
      <c r="G815" s="105" t="b">
        <v>0</v>
      </c>
    </row>
    <row r="816" spans="1:7" ht="15">
      <c r="A816" s="105" t="s">
        <v>3139</v>
      </c>
      <c r="B816" s="105">
        <v>2</v>
      </c>
      <c r="C816" s="110">
        <v>0.0006326061931745943</v>
      </c>
      <c r="D816" s="105" t="s">
        <v>3350</v>
      </c>
      <c r="E816" s="105" t="b">
        <v>0</v>
      </c>
      <c r="F816" s="105" t="b">
        <v>0</v>
      </c>
      <c r="G816" s="105" t="b">
        <v>0</v>
      </c>
    </row>
    <row r="817" spans="1:7" ht="15">
      <c r="A817" s="105" t="s">
        <v>3140</v>
      </c>
      <c r="B817" s="105">
        <v>2</v>
      </c>
      <c r="C817" s="110">
        <v>0.0006326061931745943</v>
      </c>
      <c r="D817" s="105" t="s">
        <v>3350</v>
      </c>
      <c r="E817" s="105" t="b">
        <v>0</v>
      </c>
      <c r="F817" s="105" t="b">
        <v>1</v>
      </c>
      <c r="G817" s="105" t="b">
        <v>0</v>
      </c>
    </row>
    <row r="818" spans="1:7" ht="15">
      <c r="A818" s="105" t="s">
        <v>3141</v>
      </c>
      <c r="B818" s="105">
        <v>2</v>
      </c>
      <c r="C818" s="110">
        <v>0.0006326061931745943</v>
      </c>
      <c r="D818" s="105" t="s">
        <v>3350</v>
      </c>
      <c r="E818" s="105" t="b">
        <v>0</v>
      </c>
      <c r="F818" s="105" t="b">
        <v>0</v>
      </c>
      <c r="G818" s="105" t="b">
        <v>0</v>
      </c>
    </row>
    <row r="819" spans="1:7" ht="15">
      <c r="A819" s="105" t="s">
        <v>3142</v>
      </c>
      <c r="B819" s="105">
        <v>2</v>
      </c>
      <c r="C819" s="110">
        <v>0.0006326061931745943</v>
      </c>
      <c r="D819" s="105" t="s">
        <v>3350</v>
      </c>
      <c r="E819" s="105" t="b">
        <v>0</v>
      </c>
      <c r="F819" s="105" t="b">
        <v>0</v>
      </c>
      <c r="G819" s="105" t="b">
        <v>0</v>
      </c>
    </row>
    <row r="820" spans="1:7" ht="15">
      <c r="A820" s="105" t="s">
        <v>3143</v>
      </c>
      <c r="B820" s="105">
        <v>2</v>
      </c>
      <c r="C820" s="110">
        <v>0.0006326061931745943</v>
      </c>
      <c r="D820" s="105" t="s">
        <v>3350</v>
      </c>
      <c r="E820" s="105" t="b">
        <v>0</v>
      </c>
      <c r="F820" s="105" t="b">
        <v>0</v>
      </c>
      <c r="G820" s="105" t="b">
        <v>0</v>
      </c>
    </row>
    <row r="821" spans="1:7" ht="15">
      <c r="A821" s="105" t="s">
        <v>3144</v>
      </c>
      <c r="B821" s="105">
        <v>2</v>
      </c>
      <c r="C821" s="110">
        <v>0.0006326061931745943</v>
      </c>
      <c r="D821" s="105" t="s">
        <v>3350</v>
      </c>
      <c r="E821" s="105" t="b">
        <v>0</v>
      </c>
      <c r="F821" s="105" t="b">
        <v>0</v>
      </c>
      <c r="G821" s="105" t="b">
        <v>0</v>
      </c>
    </row>
    <row r="822" spans="1:7" ht="15">
      <c r="A822" s="105" t="s">
        <v>3145</v>
      </c>
      <c r="B822" s="105">
        <v>2</v>
      </c>
      <c r="C822" s="110">
        <v>0.0006326061931745943</v>
      </c>
      <c r="D822" s="105" t="s">
        <v>3350</v>
      </c>
      <c r="E822" s="105" t="b">
        <v>0</v>
      </c>
      <c r="F822" s="105" t="b">
        <v>0</v>
      </c>
      <c r="G822" s="105" t="b">
        <v>0</v>
      </c>
    </row>
    <row r="823" spans="1:7" ht="15">
      <c r="A823" s="105" t="s">
        <v>3146</v>
      </c>
      <c r="B823" s="105">
        <v>2</v>
      </c>
      <c r="C823" s="110">
        <v>0.0006326061931745943</v>
      </c>
      <c r="D823" s="105" t="s">
        <v>3350</v>
      </c>
      <c r="E823" s="105" t="b">
        <v>0</v>
      </c>
      <c r="F823" s="105" t="b">
        <v>0</v>
      </c>
      <c r="G823" s="105" t="b">
        <v>0</v>
      </c>
    </row>
    <row r="824" spans="1:7" ht="15">
      <c r="A824" s="105" t="s">
        <v>3147</v>
      </c>
      <c r="B824" s="105">
        <v>2</v>
      </c>
      <c r="C824" s="110">
        <v>0.0006326061931745943</v>
      </c>
      <c r="D824" s="105" t="s">
        <v>3350</v>
      </c>
      <c r="E824" s="105" t="b">
        <v>0</v>
      </c>
      <c r="F824" s="105" t="b">
        <v>0</v>
      </c>
      <c r="G824" s="105" t="b">
        <v>0</v>
      </c>
    </row>
    <row r="825" spans="1:7" ht="15">
      <c r="A825" s="105" t="s">
        <v>3148</v>
      </c>
      <c r="B825" s="105">
        <v>2</v>
      </c>
      <c r="C825" s="110">
        <v>0.0006326061931745943</v>
      </c>
      <c r="D825" s="105" t="s">
        <v>3350</v>
      </c>
      <c r="E825" s="105" t="b">
        <v>0</v>
      </c>
      <c r="F825" s="105" t="b">
        <v>0</v>
      </c>
      <c r="G825" s="105" t="b">
        <v>0</v>
      </c>
    </row>
    <row r="826" spans="1:7" ht="15">
      <c r="A826" s="105" t="s">
        <v>3149</v>
      </c>
      <c r="B826" s="105">
        <v>2</v>
      </c>
      <c r="C826" s="110">
        <v>0.0006326061931745943</v>
      </c>
      <c r="D826" s="105" t="s">
        <v>3350</v>
      </c>
      <c r="E826" s="105" t="b">
        <v>0</v>
      </c>
      <c r="F826" s="105" t="b">
        <v>0</v>
      </c>
      <c r="G826" s="105" t="b">
        <v>0</v>
      </c>
    </row>
    <row r="827" spans="1:7" ht="15">
      <c r="A827" s="105" t="s">
        <v>3150</v>
      </c>
      <c r="B827" s="105">
        <v>2</v>
      </c>
      <c r="C827" s="110">
        <v>0.0006326061931745943</v>
      </c>
      <c r="D827" s="105" t="s">
        <v>3350</v>
      </c>
      <c r="E827" s="105" t="b">
        <v>0</v>
      </c>
      <c r="F827" s="105" t="b">
        <v>0</v>
      </c>
      <c r="G827" s="105" t="b">
        <v>0</v>
      </c>
    </row>
    <row r="828" spans="1:7" ht="15">
      <c r="A828" s="105" t="s">
        <v>3151</v>
      </c>
      <c r="B828" s="105">
        <v>2</v>
      </c>
      <c r="C828" s="110">
        <v>0.0006326061931745943</v>
      </c>
      <c r="D828" s="105" t="s">
        <v>3350</v>
      </c>
      <c r="E828" s="105" t="b">
        <v>0</v>
      </c>
      <c r="F828" s="105" t="b">
        <v>0</v>
      </c>
      <c r="G828" s="105" t="b">
        <v>0</v>
      </c>
    </row>
    <row r="829" spans="1:7" ht="15">
      <c r="A829" s="105" t="s">
        <v>3152</v>
      </c>
      <c r="B829" s="105">
        <v>2</v>
      </c>
      <c r="C829" s="110">
        <v>0.0006326061931745943</v>
      </c>
      <c r="D829" s="105" t="s">
        <v>3350</v>
      </c>
      <c r="E829" s="105" t="b">
        <v>0</v>
      </c>
      <c r="F829" s="105" t="b">
        <v>0</v>
      </c>
      <c r="G829" s="105" t="b">
        <v>0</v>
      </c>
    </row>
    <row r="830" spans="1:7" ht="15">
      <c r="A830" s="105" t="s">
        <v>3153</v>
      </c>
      <c r="B830" s="105">
        <v>2</v>
      </c>
      <c r="C830" s="110">
        <v>0.0006326061931745943</v>
      </c>
      <c r="D830" s="105" t="s">
        <v>3350</v>
      </c>
      <c r="E830" s="105" t="b">
        <v>0</v>
      </c>
      <c r="F830" s="105" t="b">
        <v>1</v>
      </c>
      <c r="G830" s="105" t="b">
        <v>0</v>
      </c>
    </row>
    <row r="831" spans="1:7" ht="15">
      <c r="A831" s="105" t="s">
        <v>3154</v>
      </c>
      <c r="B831" s="105">
        <v>2</v>
      </c>
      <c r="C831" s="110">
        <v>0.0006326061931745943</v>
      </c>
      <c r="D831" s="105" t="s">
        <v>3350</v>
      </c>
      <c r="E831" s="105" t="b">
        <v>0</v>
      </c>
      <c r="F831" s="105" t="b">
        <v>0</v>
      </c>
      <c r="G831" s="105" t="b">
        <v>0</v>
      </c>
    </row>
    <row r="832" spans="1:7" ht="15">
      <c r="A832" s="105" t="s">
        <v>3155</v>
      </c>
      <c r="B832" s="105">
        <v>2</v>
      </c>
      <c r="C832" s="110">
        <v>0.0006326061931745943</v>
      </c>
      <c r="D832" s="105" t="s">
        <v>3350</v>
      </c>
      <c r="E832" s="105" t="b">
        <v>0</v>
      </c>
      <c r="F832" s="105" t="b">
        <v>0</v>
      </c>
      <c r="G832" s="105" t="b">
        <v>0</v>
      </c>
    </row>
    <row r="833" spans="1:7" ht="15">
      <c r="A833" s="105" t="s">
        <v>3156</v>
      </c>
      <c r="B833" s="105">
        <v>2</v>
      </c>
      <c r="C833" s="110">
        <v>0.0006326061931745943</v>
      </c>
      <c r="D833" s="105" t="s">
        <v>3350</v>
      </c>
      <c r="E833" s="105" t="b">
        <v>0</v>
      </c>
      <c r="F833" s="105" t="b">
        <v>0</v>
      </c>
      <c r="G833" s="105" t="b">
        <v>0</v>
      </c>
    </row>
    <row r="834" spans="1:7" ht="15">
      <c r="A834" s="105" t="s">
        <v>3157</v>
      </c>
      <c r="B834" s="105">
        <v>2</v>
      </c>
      <c r="C834" s="110">
        <v>0.0006326061931745943</v>
      </c>
      <c r="D834" s="105" t="s">
        <v>3350</v>
      </c>
      <c r="E834" s="105" t="b">
        <v>0</v>
      </c>
      <c r="F834" s="105" t="b">
        <v>0</v>
      </c>
      <c r="G834" s="105" t="b">
        <v>0</v>
      </c>
    </row>
    <row r="835" spans="1:7" ht="15">
      <c r="A835" s="105" t="s">
        <v>3158</v>
      </c>
      <c r="B835" s="105">
        <v>2</v>
      </c>
      <c r="C835" s="110">
        <v>0.0006326061931745943</v>
      </c>
      <c r="D835" s="105" t="s">
        <v>3350</v>
      </c>
      <c r="E835" s="105" t="b">
        <v>0</v>
      </c>
      <c r="F835" s="105" t="b">
        <v>0</v>
      </c>
      <c r="G835" s="105" t="b">
        <v>0</v>
      </c>
    </row>
    <row r="836" spans="1:7" ht="15">
      <c r="A836" s="105" t="s">
        <v>3159</v>
      </c>
      <c r="B836" s="105">
        <v>2</v>
      </c>
      <c r="C836" s="110">
        <v>0.0006326061931745943</v>
      </c>
      <c r="D836" s="105" t="s">
        <v>3350</v>
      </c>
      <c r="E836" s="105" t="b">
        <v>0</v>
      </c>
      <c r="F836" s="105" t="b">
        <v>0</v>
      </c>
      <c r="G836" s="105" t="b">
        <v>0</v>
      </c>
    </row>
    <row r="837" spans="1:7" ht="15">
      <c r="A837" s="105" t="s">
        <v>3160</v>
      </c>
      <c r="B837" s="105">
        <v>2</v>
      </c>
      <c r="C837" s="110">
        <v>0.0006326061931745943</v>
      </c>
      <c r="D837" s="105" t="s">
        <v>3350</v>
      </c>
      <c r="E837" s="105" t="b">
        <v>0</v>
      </c>
      <c r="F837" s="105" t="b">
        <v>0</v>
      </c>
      <c r="G837" s="105" t="b">
        <v>0</v>
      </c>
    </row>
    <row r="838" spans="1:7" ht="15">
      <c r="A838" s="105" t="s">
        <v>3161</v>
      </c>
      <c r="B838" s="105">
        <v>2</v>
      </c>
      <c r="C838" s="110">
        <v>0.0006326061931745943</v>
      </c>
      <c r="D838" s="105" t="s">
        <v>3350</v>
      </c>
      <c r="E838" s="105" t="b">
        <v>0</v>
      </c>
      <c r="F838" s="105" t="b">
        <v>1</v>
      </c>
      <c r="G838" s="105" t="b">
        <v>0</v>
      </c>
    </row>
    <row r="839" spans="1:7" ht="15">
      <c r="A839" s="105" t="s">
        <v>3162</v>
      </c>
      <c r="B839" s="105">
        <v>2</v>
      </c>
      <c r="C839" s="110">
        <v>0.0006326061931745943</v>
      </c>
      <c r="D839" s="105" t="s">
        <v>3350</v>
      </c>
      <c r="E839" s="105" t="b">
        <v>0</v>
      </c>
      <c r="F839" s="105" t="b">
        <v>0</v>
      </c>
      <c r="G839" s="105" t="b">
        <v>0</v>
      </c>
    </row>
    <row r="840" spans="1:7" ht="15">
      <c r="A840" s="105" t="s">
        <v>3163</v>
      </c>
      <c r="B840" s="105">
        <v>2</v>
      </c>
      <c r="C840" s="110">
        <v>0.0006326061931745943</v>
      </c>
      <c r="D840" s="105" t="s">
        <v>3350</v>
      </c>
      <c r="E840" s="105" t="b">
        <v>0</v>
      </c>
      <c r="F840" s="105" t="b">
        <v>0</v>
      </c>
      <c r="G840" s="105" t="b">
        <v>0</v>
      </c>
    </row>
    <row r="841" spans="1:7" ht="15">
      <c r="A841" s="105" t="s">
        <v>3164</v>
      </c>
      <c r="B841" s="105">
        <v>2</v>
      </c>
      <c r="C841" s="110">
        <v>0.0006326061931745943</v>
      </c>
      <c r="D841" s="105" t="s">
        <v>3350</v>
      </c>
      <c r="E841" s="105" t="b">
        <v>0</v>
      </c>
      <c r="F841" s="105" t="b">
        <v>0</v>
      </c>
      <c r="G841" s="105" t="b">
        <v>0</v>
      </c>
    </row>
    <row r="842" spans="1:7" ht="15">
      <c r="A842" s="105" t="s">
        <v>3165</v>
      </c>
      <c r="B842" s="105">
        <v>2</v>
      </c>
      <c r="C842" s="110">
        <v>0.0006326061931745943</v>
      </c>
      <c r="D842" s="105" t="s">
        <v>3350</v>
      </c>
      <c r="E842" s="105" t="b">
        <v>0</v>
      </c>
      <c r="F842" s="105" t="b">
        <v>0</v>
      </c>
      <c r="G842" s="105" t="b">
        <v>0</v>
      </c>
    </row>
    <row r="843" spans="1:7" ht="15">
      <c r="A843" s="105" t="s">
        <v>3166</v>
      </c>
      <c r="B843" s="105">
        <v>2</v>
      </c>
      <c r="C843" s="110">
        <v>0.0006326061931745943</v>
      </c>
      <c r="D843" s="105" t="s">
        <v>3350</v>
      </c>
      <c r="E843" s="105" t="b">
        <v>0</v>
      </c>
      <c r="F843" s="105" t="b">
        <v>0</v>
      </c>
      <c r="G843" s="105" t="b">
        <v>0</v>
      </c>
    </row>
    <row r="844" spans="1:7" ht="15">
      <c r="A844" s="105" t="s">
        <v>3167</v>
      </c>
      <c r="B844" s="105">
        <v>2</v>
      </c>
      <c r="C844" s="110">
        <v>0.0006326061931745943</v>
      </c>
      <c r="D844" s="105" t="s">
        <v>3350</v>
      </c>
      <c r="E844" s="105" t="b">
        <v>0</v>
      </c>
      <c r="F844" s="105" t="b">
        <v>0</v>
      </c>
      <c r="G844" s="105" t="b">
        <v>0</v>
      </c>
    </row>
    <row r="845" spans="1:7" ht="15">
      <c r="A845" s="105" t="s">
        <v>3168</v>
      </c>
      <c r="B845" s="105">
        <v>2</v>
      </c>
      <c r="C845" s="110">
        <v>0.0006326061931745943</v>
      </c>
      <c r="D845" s="105" t="s">
        <v>3350</v>
      </c>
      <c r="E845" s="105" t="b">
        <v>0</v>
      </c>
      <c r="F845" s="105" t="b">
        <v>0</v>
      </c>
      <c r="G845" s="105" t="b">
        <v>0</v>
      </c>
    </row>
    <row r="846" spans="1:7" ht="15">
      <c r="A846" s="105" t="s">
        <v>3169</v>
      </c>
      <c r="B846" s="105">
        <v>2</v>
      </c>
      <c r="C846" s="110">
        <v>0.0006326061931745943</v>
      </c>
      <c r="D846" s="105" t="s">
        <v>3350</v>
      </c>
      <c r="E846" s="105" t="b">
        <v>0</v>
      </c>
      <c r="F846" s="105" t="b">
        <v>0</v>
      </c>
      <c r="G846" s="105" t="b">
        <v>0</v>
      </c>
    </row>
    <row r="847" spans="1:7" ht="15">
      <c r="A847" s="105" t="s">
        <v>3170</v>
      </c>
      <c r="B847" s="105">
        <v>2</v>
      </c>
      <c r="C847" s="110">
        <v>0.0006326061931745943</v>
      </c>
      <c r="D847" s="105" t="s">
        <v>3350</v>
      </c>
      <c r="E847" s="105" t="b">
        <v>0</v>
      </c>
      <c r="F847" s="105" t="b">
        <v>0</v>
      </c>
      <c r="G847" s="105" t="b">
        <v>0</v>
      </c>
    </row>
    <row r="848" spans="1:7" ht="15">
      <c r="A848" s="105" t="s">
        <v>3171</v>
      </c>
      <c r="B848" s="105">
        <v>2</v>
      </c>
      <c r="C848" s="110">
        <v>0.0006326061931745943</v>
      </c>
      <c r="D848" s="105" t="s">
        <v>3350</v>
      </c>
      <c r="E848" s="105" t="b">
        <v>0</v>
      </c>
      <c r="F848" s="105" t="b">
        <v>0</v>
      </c>
      <c r="G848" s="105" t="b">
        <v>0</v>
      </c>
    </row>
    <row r="849" spans="1:7" ht="15">
      <c r="A849" s="105" t="s">
        <v>3172</v>
      </c>
      <c r="B849" s="105">
        <v>2</v>
      </c>
      <c r="C849" s="110">
        <v>0.0006326061931745943</v>
      </c>
      <c r="D849" s="105" t="s">
        <v>3350</v>
      </c>
      <c r="E849" s="105" t="b">
        <v>0</v>
      </c>
      <c r="F849" s="105" t="b">
        <v>0</v>
      </c>
      <c r="G849" s="105" t="b">
        <v>0</v>
      </c>
    </row>
    <row r="850" spans="1:7" ht="15">
      <c r="A850" s="105" t="s">
        <v>3173</v>
      </c>
      <c r="B850" s="105">
        <v>2</v>
      </c>
      <c r="C850" s="110">
        <v>0.0006326061931745943</v>
      </c>
      <c r="D850" s="105" t="s">
        <v>3350</v>
      </c>
      <c r="E850" s="105" t="b">
        <v>0</v>
      </c>
      <c r="F850" s="105" t="b">
        <v>0</v>
      </c>
      <c r="G850" s="105" t="b">
        <v>0</v>
      </c>
    </row>
    <row r="851" spans="1:7" ht="15">
      <c r="A851" s="105" t="s">
        <v>3174</v>
      </c>
      <c r="B851" s="105">
        <v>2</v>
      </c>
      <c r="C851" s="110">
        <v>0.0006326061931745943</v>
      </c>
      <c r="D851" s="105" t="s">
        <v>3350</v>
      </c>
      <c r="E851" s="105" t="b">
        <v>0</v>
      </c>
      <c r="F851" s="105" t="b">
        <v>0</v>
      </c>
      <c r="G851" s="105" t="b">
        <v>0</v>
      </c>
    </row>
    <row r="852" spans="1:7" ht="15">
      <c r="A852" s="105" t="s">
        <v>3175</v>
      </c>
      <c r="B852" s="105">
        <v>2</v>
      </c>
      <c r="C852" s="110">
        <v>0.0006326061931745943</v>
      </c>
      <c r="D852" s="105" t="s">
        <v>3350</v>
      </c>
      <c r="E852" s="105" t="b">
        <v>0</v>
      </c>
      <c r="F852" s="105" t="b">
        <v>0</v>
      </c>
      <c r="G852" s="105" t="b">
        <v>0</v>
      </c>
    </row>
    <row r="853" spans="1:7" ht="15">
      <c r="A853" s="105" t="s">
        <v>3176</v>
      </c>
      <c r="B853" s="105">
        <v>2</v>
      </c>
      <c r="C853" s="110">
        <v>0.0006326061931745943</v>
      </c>
      <c r="D853" s="105" t="s">
        <v>3350</v>
      </c>
      <c r="E853" s="105" t="b">
        <v>0</v>
      </c>
      <c r="F853" s="105" t="b">
        <v>0</v>
      </c>
      <c r="G853" s="105" t="b">
        <v>0</v>
      </c>
    </row>
    <row r="854" spans="1:7" ht="15">
      <c r="A854" s="105" t="s">
        <v>3177</v>
      </c>
      <c r="B854" s="105">
        <v>2</v>
      </c>
      <c r="C854" s="110">
        <v>0.0006326061931745943</v>
      </c>
      <c r="D854" s="105" t="s">
        <v>3350</v>
      </c>
      <c r="E854" s="105" t="b">
        <v>0</v>
      </c>
      <c r="F854" s="105" t="b">
        <v>0</v>
      </c>
      <c r="G854" s="105" t="b">
        <v>0</v>
      </c>
    </row>
    <row r="855" spans="1:7" ht="15">
      <c r="A855" s="105" t="s">
        <v>3178</v>
      </c>
      <c r="B855" s="105">
        <v>2</v>
      </c>
      <c r="C855" s="110">
        <v>0.0006326061931745943</v>
      </c>
      <c r="D855" s="105" t="s">
        <v>3350</v>
      </c>
      <c r="E855" s="105" t="b">
        <v>0</v>
      </c>
      <c r="F855" s="105" t="b">
        <v>0</v>
      </c>
      <c r="G855" s="105" t="b">
        <v>0</v>
      </c>
    </row>
    <row r="856" spans="1:7" ht="15">
      <c r="A856" s="105" t="s">
        <v>3179</v>
      </c>
      <c r="B856" s="105">
        <v>2</v>
      </c>
      <c r="C856" s="110">
        <v>0.0006326061931745943</v>
      </c>
      <c r="D856" s="105" t="s">
        <v>3350</v>
      </c>
      <c r="E856" s="105" t="b">
        <v>0</v>
      </c>
      <c r="F856" s="105" t="b">
        <v>0</v>
      </c>
      <c r="G856" s="105" t="b">
        <v>0</v>
      </c>
    </row>
    <row r="857" spans="1:7" ht="15">
      <c r="A857" s="105" t="s">
        <v>3180</v>
      </c>
      <c r="B857" s="105">
        <v>2</v>
      </c>
      <c r="C857" s="110">
        <v>0.0006326061931745943</v>
      </c>
      <c r="D857" s="105" t="s">
        <v>3350</v>
      </c>
      <c r="E857" s="105" t="b">
        <v>0</v>
      </c>
      <c r="F857" s="105" t="b">
        <v>0</v>
      </c>
      <c r="G857" s="105" t="b">
        <v>0</v>
      </c>
    </row>
    <row r="858" spans="1:7" ht="15">
      <c r="A858" s="105" t="s">
        <v>3181</v>
      </c>
      <c r="B858" s="105">
        <v>2</v>
      </c>
      <c r="C858" s="110">
        <v>0.0006326061931745943</v>
      </c>
      <c r="D858" s="105" t="s">
        <v>3350</v>
      </c>
      <c r="E858" s="105" t="b">
        <v>0</v>
      </c>
      <c r="F858" s="105" t="b">
        <v>0</v>
      </c>
      <c r="G858" s="105" t="b">
        <v>0</v>
      </c>
    </row>
    <row r="859" spans="1:7" ht="15">
      <c r="A859" s="105" t="s">
        <v>3182</v>
      </c>
      <c r="B859" s="105">
        <v>2</v>
      </c>
      <c r="C859" s="110">
        <v>0.0006326061931745943</v>
      </c>
      <c r="D859" s="105" t="s">
        <v>3350</v>
      </c>
      <c r="E859" s="105" t="b">
        <v>0</v>
      </c>
      <c r="F859" s="105" t="b">
        <v>0</v>
      </c>
      <c r="G859" s="105" t="b">
        <v>0</v>
      </c>
    </row>
    <row r="860" spans="1:7" ht="15">
      <c r="A860" s="105" t="s">
        <v>3183</v>
      </c>
      <c r="B860" s="105">
        <v>2</v>
      </c>
      <c r="C860" s="110">
        <v>0.0006326061931745943</v>
      </c>
      <c r="D860" s="105" t="s">
        <v>3350</v>
      </c>
      <c r="E860" s="105" t="b">
        <v>0</v>
      </c>
      <c r="F860" s="105" t="b">
        <v>0</v>
      </c>
      <c r="G860" s="105" t="b">
        <v>0</v>
      </c>
    </row>
    <row r="861" spans="1:7" ht="15">
      <c r="A861" s="105" t="s">
        <v>3184</v>
      </c>
      <c r="B861" s="105">
        <v>2</v>
      </c>
      <c r="C861" s="110">
        <v>0.0006326061931745943</v>
      </c>
      <c r="D861" s="105" t="s">
        <v>3350</v>
      </c>
      <c r="E861" s="105" t="b">
        <v>0</v>
      </c>
      <c r="F861" s="105" t="b">
        <v>0</v>
      </c>
      <c r="G861" s="105" t="b">
        <v>0</v>
      </c>
    </row>
    <row r="862" spans="1:7" ht="15">
      <c r="A862" s="105" t="s">
        <v>3185</v>
      </c>
      <c r="B862" s="105">
        <v>2</v>
      </c>
      <c r="C862" s="110">
        <v>0.0007122542936280884</v>
      </c>
      <c r="D862" s="105" t="s">
        <v>3350</v>
      </c>
      <c r="E862" s="105" t="b">
        <v>0</v>
      </c>
      <c r="F862" s="105" t="b">
        <v>0</v>
      </c>
      <c r="G862" s="105" t="b">
        <v>0</v>
      </c>
    </row>
    <row r="863" spans="1:7" ht="15">
      <c r="A863" s="105" t="s">
        <v>3186</v>
      </c>
      <c r="B863" s="105">
        <v>2</v>
      </c>
      <c r="C863" s="110">
        <v>0.0006326061931745943</v>
      </c>
      <c r="D863" s="105" t="s">
        <v>3350</v>
      </c>
      <c r="E863" s="105" t="b">
        <v>0</v>
      </c>
      <c r="F863" s="105" t="b">
        <v>0</v>
      </c>
      <c r="G863" s="105" t="b">
        <v>0</v>
      </c>
    </row>
    <row r="864" spans="1:7" ht="15">
      <c r="A864" s="105" t="s">
        <v>3187</v>
      </c>
      <c r="B864" s="105">
        <v>2</v>
      </c>
      <c r="C864" s="110">
        <v>0.0006326061931745943</v>
      </c>
      <c r="D864" s="105" t="s">
        <v>3350</v>
      </c>
      <c r="E864" s="105" t="b">
        <v>0</v>
      </c>
      <c r="F864" s="105" t="b">
        <v>0</v>
      </c>
      <c r="G864" s="105" t="b">
        <v>0</v>
      </c>
    </row>
    <row r="865" spans="1:7" ht="15">
      <c r="A865" s="105" t="s">
        <v>3188</v>
      </c>
      <c r="B865" s="105">
        <v>2</v>
      </c>
      <c r="C865" s="110">
        <v>0.0006326061931745943</v>
      </c>
      <c r="D865" s="105" t="s">
        <v>3350</v>
      </c>
      <c r="E865" s="105" t="b">
        <v>0</v>
      </c>
      <c r="F865" s="105" t="b">
        <v>0</v>
      </c>
      <c r="G865" s="105" t="b">
        <v>0</v>
      </c>
    </row>
    <row r="866" spans="1:7" ht="15">
      <c r="A866" s="105" t="s">
        <v>3189</v>
      </c>
      <c r="B866" s="105">
        <v>2</v>
      </c>
      <c r="C866" s="110">
        <v>0.0006326061931745943</v>
      </c>
      <c r="D866" s="105" t="s">
        <v>3350</v>
      </c>
      <c r="E866" s="105" t="b">
        <v>0</v>
      </c>
      <c r="F866" s="105" t="b">
        <v>0</v>
      </c>
      <c r="G866" s="105" t="b">
        <v>0</v>
      </c>
    </row>
    <row r="867" spans="1:7" ht="15">
      <c r="A867" s="105" t="s">
        <v>3190</v>
      </c>
      <c r="B867" s="105">
        <v>2</v>
      </c>
      <c r="C867" s="110">
        <v>0.0006326061931745943</v>
      </c>
      <c r="D867" s="105" t="s">
        <v>3350</v>
      </c>
      <c r="E867" s="105" t="b">
        <v>0</v>
      </c>
      <c r="F867" s="105" t="b">
        <v>0</v>
      </c>
      <c r="G867" s="105" t="b">
        <v>0</v>
      </c>
    </row>
    <row r="868" spans="1:7" ht="15">
      <c r="A868" s="105" t="s">
        <v>3191</v>
      </c>
      <c r="B868" s="105">
        <v>2</v>
      </c>
      <c r="C868" s="110">
        <v>0.0006326061931745943</v>
      </c>
      <c r="D868" s="105" t="s">
        <v>3350</v>
      </c>
      <c r="E868" s="105" t="b">
        <v>0</v>
      </c>
      <c r="F868" s="105" t="b">
        <v>0</v>
      </c>
      <c r="G868" s="105" t="b">
        <v>0</v>
      </c>
    </row>
    <row r="869" spans="1:7" ht="15">
      <c r="A869" s="105" t="s">
        <v>3192</v>
      </c>
      <c r="B869" s="105">
        <v>2</v>
      </c>
      <c r="C869" s="110">
        <v>0.0006326061931745943</v>
      </c>
      <c r="D869" s="105" t="s">
        <v>3350</v>
      </c>
      <c r="E869" s="105" t="b">
        <v>0</v>
      </c>
      <c r="F869" s="105" t="b">
        <v>0</v>
      </c>
      <c r="G869" s="105" t="b">
        <v>0</v>
      </c>
    </row>
    <row r="870" spans="1:7" ht="15">
      <c r="A870" s="105" t="s">
        <v>3193</v>
      </c>
      <c r="B870" s="105">
        <v>2</v>
      </c>
      <c r="C870" s="110">
        <v>0.0006326061931745943</v>
      </c>
      <c r="D870" s="105" t="s">
        <v>3350</v>
      </c>
      <c r="E870" s="105" t="b">
        <v>0</v>
      </c>
      <c r="F870" s="105" t="b">
        <v>1</v>
      </c>
      <c r="G870" s="105" t="b">
        <v>0</v>
      </c>
    </row>
    <row r="871" spans="1:7" ht="15">
      <c r="A871" s="105" t="s">
        <v>3194</v>
      </c>
      <c r="B871" s="105">
        <v>2</v>
      </c>
      <c r="C871" s="110">
        <v>0.0006326061931745943</v>
      </c>
      <c r="D871" s="105" t="s">
        <v>3350</v>
      </c>
      <c r="E871" s="105" t="b">
        <v>0</v>
      </c>
      <c r="F871" s="105" t="b">
        <v>1</v>
      </c>
      <c r="G871" s="105" t="b">
        <v>0</v>
      </c>
    </row>
    <row r="872" spans="1:7" ht="15">
      <c r="A872" s="105" t="s">
        <v>3195</v>
      </c>
      <c r="B872" s="105">
        <v>2</v>
      </c>
      <c r="C872" s="110">
        <v>0.0006326061931745943</v>
      </c>
      <c r="D872" s="105" t="s">
        <v>3350</v>
      </c>
      <c r="E872" s="105" t="b">
        <v>0</v>
      </c>
      <c r="F872" s="105" t="b">
        <v>0</v>
      </c>
      <c r="G872" s="105" t="b">
        <v>0</v>
      </c>
    </row>
    <row r="873" spans="1:7" ht="15">
      <c r="A873" s="105" t="s">
        <v>3196</v>
      </c>
      <c r="B873" s="105">
        <v>2</v>
      </c>
      <c r="C873" s="110">
        <v>0.0006326061931745943</v>
      </c>
      <c r="D873" s="105" t="s">
        <v>3350</v>
      </c>
      <c r="E873" s="105" t="b">
        <v>0</v>
      </c>
      <c r="F873" s="105" t="b">
        <v>1</v>
      </c>
      <c r="G873" s="105" t="b">
        <v>0</v>
      </c>
    </row>
    <row r="874" spans="1:7" ht="15">
      <c r="A874" s="105" t="s">
        <v>3197</v>
      </c>
      <c r="B874" s="105">
        <v>2</v>
      </c>
      <c r="C874" s="110">
        <v>0.0006326061931745943</v>
      </c>
      <c r="D874" s="105" t="s">
        <v>3350</v>
      </c>
      <c r="E874" s="105" t="b">
        <v>0</v>
      </c>
      <c r="F874" s="105" t="b">
        <v>0</v>
      </c>
      <c r="G874" s="105" t="b">
        <v>0</v>
      </c>
    </row>
    <row r="875" spans="1:7" ht="15">
      <c r="A875" s="105" t="s">
        <v>3198</v>
      </c>
      <c r="B875" s="105">
        <v>2</v>
      </c>
      <c r="C875" s="110">
        <v>0.0006326061931745943</v>
      </c>
      <c r="D875" s="105" t="s">
        <v>3350</v>
      </c>
      <c r="E875" s="105" t="b">
        <v>0</v>
      </c>
      <c r="F875" s="105" t="b">
        <v>0</v>
      </c>
      <c r="G875" s="105" t="b">
        <v>0</v>
      </c>
    </row>
    <row r="876" spans="1:7" ht="15">
      <c r="A876" s="105" t="s">
        <v>3199</v>
      </c>
      <c r="B876" s="105">
        <v>2</v>
      </c>
      <c r="C876" s="110">
        <v>0.0006326061931745943</v>
      </c>
      <c r="D876" s="105" t="s">
        <v>3350</v>
      </c>
      <c r="E876" s="105" t="b">
        <v>0</v>
      </c>
      <c r="F876" s="105" t="b">
        <v>0</v>
      </c>
      <c r="G876" s="105" t="b">
        <v>0</v>
      </c>
    </row>
    <row r="877" spans="1:7" ht="15">
      <c r="A877" s="105" t="s">
        <v>3200</v>
      </c>
      <c r="B877" s="105">
        <v>2</v>
      </c>
      <c r="C877" s="110">
        <v>0.0006326061931745943</v>
      </c>
      <c r="D877" s="105" t="s">
        <v>3350</v>
      </c>
      <c r="E877" s="105" t="b">
        <v>0</v>
      </c>
      <c r="F877" s="105" t="b">
        <v>0</v>
      </c>
      <c r="G877" s="105" t="b">
        <v>0</v>
      </c>
    </row>
    <row r="878" spans="1:7" ht="15">
      <c r="A878" s="105" t="s">
        <v>3201</v>
      </c>
      <c r="B878" s="105">
        <v>2</v>
      </c>
      <c r="C878" s="110">
        <v>0.0006326061931745943</v>
      </c>
      <c r="D878" s="105" t="s">
        <v>3350</v>
      </c>
      <c r="E878" s="105" t="b">
        <v>0</v>
      </c>
      <c r="F878" s="105" t="b">
        <v>0</v>
      </c>
      <c r="G878" s="105" t="b">
        <v>0</v>
      </c>
    </row>
    <row r="879" spans="1:7" ht="15">
      <c r="A879" s="105" t="s">
        <v>3202</v>
      </c>
      <c r="B879" s="105">
        <v>2</v>
      </c>
      <c r="C879" s="110">
        <v>0.0006326061931745943</v>
      </c>
      <c r="D879" s="105" t="s">
        <v>3350</v>
      </c>
      <c r="E879" s="105" t="b">
        <v>0</v>
      </c>
      <c r="F879" s="105" t="b">
        <v>0</v>
      </c>
      <c r="G879" s="105" t="b">
        <v>0</v>
      </c>
    </row>
    <row r="880" spans="1:7" ht="15">
      <c r="A880" s="105" t="s">
        <v>3203</v>
      </c>
      <c r="B880" s="105">
        <v>2</v>
      </c>
      <c r="C880" s="110">
        <v>0.0006326061931745943</v>
      </c>
      <c r="D880" s="105" t="s">
        <v>3350</v>
      </c>
      <c r="E880" s="105" t="b">
        <v>0</v>
      </c>
      <c r="F880" s="105" t="b">
        <v>0</v>
      </c>
      <c r="G880" s="105" t="b">
        <v>0</v>
      </c>
    </row>
    <row r="881" spans="1:7" ht="15">
      <c r="A881" s="105" t="s">
        <v>3204</v>
      </c>
      <c r="B881" s="105">
        <v>2</v>
      </c>
      <c r="C881" s="110">
        <v>0.0006326061931745943</v>
      </c>
      <c r="D881" s="105" t="s">
        <v>3350</v>
      </c>
      <c r="E881" s="105" t="b">
        <v>0</v>
      </c>
      <c r="F881" s="105" t="b">
        <v>0</v>
      </c>
      <c r="G881" s="105" t="b">
        <v>0</v>
      </c>
    </row>
    <row r="882" spans="1:7" ht="15">
      <c r="A882" s="105" t="s">
        <v>3205</v>
      </c>
      <c r="B882" s="105">
        <v>2</v>
      </c>
      <c r="C882" s="110">
        <v>0.0006326061931745943</v>
      </c>
      <c r="D882" s="105" t="s">
        <v>3350</v>
      </c>
      <c r="E882" s="105" t="b">
        <v>0</v>
      </c>
      <c r="F882" s="105" t="b">
        <v>0</v>
      </c>
      <c r="G882" s="105" t="b">
        <v>0</v>
      </c>
    </row>
    <row r="883" spans="1:7" ht="15">
      <c r="A883" s="105" t="s">
        <v>3206</v>
      </c>
      <c r="B883" s="105">
        <v>2</v>
      </c>
      <c r="C883" s="110">
        <v>0.0006326061931745943</v>
      </c>
      <c r="D883" s="105" t="s">
        <v>3350</v>
      </c>
      <c r="E883" s="105" t="b">
        <v>0</v>
      </c>
      <c r="F883" s="105" t="b">
        <v>0</v>
      </c>
      <c r="G883" s="105" t="b">
        <v>0</v>
      </c>
    </row>
    <row r="884" spans="1:7" ht="15">
      <c r="A884" s="105" t="s">
        <v>3207</v>
      </c>
      <c r="B884" s="105">
        <v>2</v>
      </c>
      <c r="C884" s="110">
        <v>0.0006326061931745943</v>
      </c>
      <c r="D884" s="105" t="s">
        <v>3350</v>
      </c>
      <c r="E884" s="105" t="b">
        <v>0</v>
      </c>
      <c r="F884" s="105" t="b">
        <v>0</v>
      </c>
      <c r="G884" s="105" t="b">
        <v>0</v>
      </c>
    </row>
    <row r="885" spans="1:7" ht="15">
      <c r="A885" s="105" t="s">
        <v>3208</v>
      </c>
      <c r="B885" s="105">
        <v>2</v>
      </c>
      <c r="C885" s="110">
        <v>0.0006326061931745943</v>
      </c>
      <c r="D885" s="105" t="s">
        <v>3350</v>
      </c>
      <c r="E885" s="105" t="b">
        <v>0</v>
      </c>
      <c r="F885" s="105" t="b">
        <v>0</v>
      </c>
      <c r="G885" s="105" t="b">
        <v>0</v>
      </c>
    </row>
    <row r="886" spans="1:7" ht="15">
      <c r="A886" s="105" t="s">
        <v>3209</v>
      </c>
      <c r="B886" s="105">
        <v>2</v>
      </c>
      <c r="C886" s="110">
        <v>0.0007122542936280884</v>
      </c>
      <c r="D886" s="105" t="s">
        <v>3350</v>
      </c>
      <c r="E886" s="105" t="b">
        <v>0</v>
      </c>
      <c r="F886" s="105" t="b">
        <v>0</v>
      </c>
      <c r="G886" s="105" t="b">
        <v>0</v>
      </c>
    </row>
    <row r="887" spans="1:7" ht="15">
      <c r="A887" s="105" t="s">
        <v>3210</v>
      </c>
      <c r="B887" s="105">
        <v>2</v>
      </c>
      <c r="C887" s="110">
        <v>0.0007122542936280884</v>
      </c>
      <c r="D887" s="105" t="s">
        <v>3350</v>
      </c>
      <c r="E887" s="105" t="b">
        <v>0</v>
      </c>
      <c r="F887" s="105" t="b">
        <v>0</v>
      </c>
      <c r="G887" s="105" t="b">
        <v>0</v>
      </c>
    </row>
    <row r="888" spans="1:7" ht="15">
      <c r="A888" s="105" t="s">
        <v>3211</v>
      </c>
      <c r="B888" s="105">
        <v>2</v>
      </c>
      <c r="C888" s="110">
        <v>0.0007122542936280884</v>
      </c>
      <c r="D888" s="105" t="s">
        <v>3350</v>
      </c>
      <c r="E888" s="105" t="b">
        <v>0</v>
      </c>
      <c r="F888" s="105" t="b">
        <v>0</v>
      </c>
      <c r="G888" s="105" t="b">
        <v>0</v>
      </c>
    </row>
    <row r="889" spans="1:7" ht="15">
      <c r="A889" s="105" t="s">
        <v>3212</v>
      </c>
      <c r="B889" s="105">
        <v>2</v>
      </c>
      <c r="C889" s="110">
        <v>0.0006326061931745943</v>
      </c>
      <c r="D889" s="105" t="s">
        <v>3350</v>
      </c>
      <c r="E889" s="105" t="b">
        <v>0</v>
      </c>
      <c r="F889" s="105" t="b">
        <v>0</v>
      </c>
      <c r="G889" s="105" t="b">
        <v>0</v>
      </c>
    </row>
    <row r="890" spans="1:7" ht="15">
      <c r="A890" s="105" t="s">
        <v>3213</v>
      </c>
      <c r="B890" s="105">
        <v>2</v>
      </c>
      <c r="C890" s="110">
        <v>0.0007122542936280884</v>
      </c>
      <c r="D890" s="105" t="s">
        <v>3350</v>
      </c>
      <c r="E890" s="105" t="b">
        <v>0</v>
      </c>
      <c r="F890" s="105" t="b">
        <v>0</v>
      </c>
      <c r="G890" s="105" t="b">
        <v>0</v>
      </c>
    </row>
    <row r="891" spans="1:7" ht="15">
      <c r="A891" s="105" t="s">
        <v>3214</v>
      </c>
      <c r="B891" s="105">
        <v>2</v>
      </c>
      <c r="C891" s="110">
        <v>0.0006326061931745943</v>
      </c>
      <c r="D891" s="105" t="s">
        <v>3350</v>
      </c>
      <c r="E891" s="105" t="b">
        <v>0</v>
      </c>
      <c r="F891" s="105" t="b">
        <v>0</v>
      </c>
      <c r="G891" s="105" t="b">
        <v>0</v>
      </c>
    </row>
    <row r="892" spans="1:7" ht="15">
      <c r="A892" s="105" t="s">
        <v>3215</v>
      </c>
      <c r="B892" s="105">
        <v>2</v>
      </c>
      <c r="C892" s="110">
        <v>0.0006326061931745943</v>
      </c>
      <c r="D892" s="105" t="s">
        <v>3350</v>
      </c>
      <c r="E892" s="105" t="b">
        <v>0</v>
      </c>
      <c r="F892" s="105" t="b">
        <v>0</v>
      </c>
      <c r="G892" s="105" t="b">
        <v>0</v>
      </c>
    </row>
    <row r="893" spans="1:7" ht="15">
      <c r="A893" s="105" t="s">
        <v>3216</v>
      </c>
      <c r="B893" s="105">
        <v>2</v>
      </c>
      <c r="C893" s="110">
        <v>0.0006326061931745943</v>
      </c>
      <c r="D893" s="105" t="s">
        <v>3350</v>
      </c>
      <c r="E893" s="105" t="b">
        <v>0</v>
      </c>
      <c r="F893" s="105" t="b">
        <v>0</v>
      </c>
      <c r="G893" s="105" t="b">
        <v>0</v>
      </c>
    </row>
    <row r="894" spans="1:7" ht="15">
      <c r="A894" s="105" t="s">
        <v>3217</v>
      </c>
      <c r="B894" s="105">
        <v>2</v>
      </c>
      <c r="C894" s="110">
        <v>0.0006326061931745943</v>
      </c>
      <c r="D894" s="105" t="s">
        <v>3350</v>
      </c>
      <c r="E894" s="105" t="b">
        <v>0</v>
      </c>
      <c r="F894" s="105" t="b">
        <v>0</v>
      </c>
      <c r="G894" s="105" t="b">
        <v>0</v>
      </c>
    </row>
    <row r="895" spans="1:7" ht="15">
      <c r="A895" s="105" t="s">
        <v>3218</v>
      </c>
      <c r="B895" s="105">
        <v>2</v>
      </c>
      <c r="C895" s="110">
        <v>0.0006326061931745943</v>
      </c>
      <c r="D895" s="105" t="s">
        <v>3350</v>
      </c>
      <c r="E895" s="105" t="b">
        <v>0</v>
      </c>
      <c r="F895" s="105" t="b">
        <v>0</v>
      </c>
      <c r="G895" s="105" t="b">
        <v>0</v>
      </c>
    </row>
    <row r="896" spans="1:7" ht="15">
      <c r="A896" s="105" t="s">
        <v>3219</v>
      </c>
      <c r="B896" s="105">
        <v>2</v>
      </c>
      <c r="C896" s="110">
        <v>0.0006326061931745943</v>
      </c>
      <c r="D896" s="105" t="s">
        <v>3350</v>
      </c>
      <c r="E896" s="105" t="b">
        <v>0</v>
      </c>
      <c r="F896" s="105" t="b">
        <v>0</v>
      </c>
      <c r="G896" s="105" t="b">
        <v>0</v>
      </c>
    </row>
    <row r="897" spans="1:7" ht="15">
      <c r="A897" s="105" t="s">
        <v>3220</v>
      </c>
      <c r="B897" s="105">
        <v>2</v>
      </c>
      <c r="C897" s="110">
        <v>0.0006326061931745943</v>
      </c>
      <c r="D897" s="105" t="s">
        <v>3350</v>
      </c>
      <c r="E897" s="105" t="b">
        <v>0</v>
      </c>
      <c r="F897" s="105" t="b">
        <v>0</v>
      </c>
      <c r="G897" s="105" t="b">
        <v>0</v>
      </c>
    </row>
    <row r="898" spans="1:7" ht="15">
      <c r="A898" s="105" t="s">
        <v>3221</v>
      </c>
      <c r="B898" s="105">
        <v>2</v>
      </c>
      <c r="C898" s="110">
        <v>0.0006326061931745943</v>
      </c>
      <c r="D898" s="105" t="s">
        <v>3350</v>
      </c>
      <c r="E898" s="105" t="b">
        <v>0</v>
      </c>
      <c r="F898" s="105" t="b">
        <v>0</v>
      </c>
      <c r="G898" s="105" t="b">
        <v>0</v>
      </c>
    </row>
    <row r="899" spans="1:7" ht="15">
      <c r="A899" s="105" t="s">
        <v>3222</v>
      </c>
      <c r="B899" s="105">
        <v>2</v>
      </c>
      <c r="C899" s="110">
        <v>0.0006326061931745943</v>
      </c>
      <c r="D899" s="105" t="s">
        <v>3350</v>
      </c>
      <c r="E899" s="105" t="b">
        <v>1</v>
      </c>
      <c r="F899" s="105" t="b">
        <v>0</v>
      </c>
      <c r="G899" s="105" t="b">
        <v>0</v>
      </c>
    </row>
    <row r="900" spans="1:7" ht="15">
      <c r="A900" s="105" t="s">
        <v>3223</v>
      </c>
      <c r="B900" s="105">
        <v>2</v>
      </c>
      <c r="C900" s="110">
        <v>0.0006326061931745943</v>
      </c>
      <c r="D900" s="105" t="s">
        <v>3350</v>
      </c>
      <c r="E900" s="105" t="b">
        <v>0</v>
      </c>
      <c r="F900" s="105" t="b">
        <v>0</v>
      </c>
      <c r="G900" s="105" t="b">
        <v>0</v>
      </c>
    </row>
    <row r="901" spans="1:7" ht="15">
      <c r="A901" s="105" t="s">
        <v>3224</v>
      </c>
      <c r="B901" s="105">
        <v>2</v>
      </c>
      <c r="C901" s="110">
        <v>0.0006326061931745943</v>
      </c>
      <c r="D901" s="105" t="s">
        <v>3350</v>
      </c>
      <c r="E901" s="105" t="b">
        <v>0</v>
      </c>
      <c r="F901" s="105" t="b">
        <v>0</v>
      </c>
      <c r="G901" s="105" t="b">
        <v>0</v>
      </c>
    </row>
    <row r="902" spans="1:7" ht="15">
      <c r="A902" s="105" t="s">
        <v>3225</v>
      </c>
      <c r="B902" s="105">
        <v>2</v>
      </c>
      <c r="C902" s="110">
        <v>0.0007122542936280884</v>
      </c>
      <c r="D902" s="105" t="s">
        <v>3350</v>
      </c>
      <c r="E902" s="105" t="b">
        <v>0</v>
      </c>
      <c r="F902" s="105" t="b">
        <v>0</v>
      </c>
      <c r="G902" s="105" t="b">
        <v>0</v>
      </c>
    </row>
    <row r="903" spans="1:7" ht="15">
      <c r="A903" s="105" t="s">
        <v>3226</v>
      </c>
      <c r="B903" s="105">
        <v>2</v>
      </c>
      <c r="C903" s="110">
        <v>0.0006326061931745943</v>
      </c>
      <c r="D903" s="105" t="s">
        <v>3350</v>
      </c>
      <c r="E903" s="105" t="b">
        <v>0</v>
      </c>
      <c r="F903" s="105" t="b">
        <v>0</v>
      </c>
      <c r="G903" s="105" t="b">
        <v>0</v>
      </c>
    </row>
    <row r="904" spans="1:7" ht="15">
      <c r="A904" s="105" t="s">
        <v>3227</v>
      </c>
      <c r="B904" s="105">
        <v>2</v>
      </c>
      <c r="C904" s="110">
        <v>0.0006326061931745943</v>
      </c>
      <c r="D904" s="105" t="s">
        <v>3350</v>
      </c>
      <c r="E904" s="105" t="b">
        <v>0</v>
      </c>
      <c r="F904" s="105" t="b">
        <v>0</v>
      </c>
      <c r="G904" s="105" t="b">
        <v>0</v>
      </c>
    </row>
    <row r="905" spans="1:7" ht="15">
      <c r="A905" s="105" t="s">
        <v>3228</v>
      </c>
      <c r="B905" s="105">
        <v>2</v>
      </c>
      <c r="C905" s="110">
        <v>0.0006326061931745943</v>
      </c>
      <c r="D905" s="105" t="s">
        <v>3350</v>
      </c>
      <c r="E905" s="105" t="b">
        <v>0</v>
      </c>
      <c r="F905" s="105" t="b">
        <v>0</v>
      </c>
      <c r="G905" s="105" t="b">
        <v>0</v>
      </c>
    </row>
    <row r="906" spans="1:7" ht="15">
      <c r="A906" s="105" t="s">
        <v>3229</v>
      </c>
      <c r="B906" s="105">
        <v>2</v>
      </c>
      <c r="C906" s="110">
        <v>0.0006326061931745943</v>
      </c>
      <c r="D906" s="105" t="s">
        <v>3350</v>
      </c>
      <c r="E906" s="105" t="b">
        <v>0</v>
      </c>
      <c r="F906" s="105" t="b">
        <v>0</v>
      </c>
      <c r="G906" s="105" t="b">
        <v>0</v>
      </c>
    </row>
    <row r="907" spans="1:7" ht="15">
      <c r="A907" s="105" t="s">
        <v>3230</v>
      </c>
      <c r="B907" s="105">
        <v>2</v>
      </c>
      <c r="C907" s="110">
        <v>0.0006326061931745943</v>
      </c>
      <c r="D907" s="105" t="s">
        <v>3350</v>
      </c>
      <c r="E907" s="105" t="b">
        <v>0</v>
      </c>
      <c r="F907" s="105" t="b">
        <v>0</v>
      </c>
      <c r="G907" s="105" t="b">
        <v>0</v>
      </c>
    </row>
    <row r="908" spans="1:7" ht="15">
      <c r="A908" s="105" t="s">
        <v>3231</v>
      </c>
      <c r="B908" s="105">
        <v>2</v>
      </c>
      <c r="C908" s="110">
        <v>0.0006326061931745943</v>
      </c>
      <c r="D908" s="105" t="s">
        <v>3350</v>
      </c>
      <c r="E908" s="105" t="b">
        <v>0</v>
      </c>
      <c r="F908" s="105" t="b">
        <v>0</v>
      </c>
      <c r="G908" s="105" t="b">
        <v>0</v>
      </c>
    </row>
    <row r="909" spans="1:7" ht="15">
      <c r="A909" s="105" t="s">
        <v>3232</v>
      </c>
      <c r="B909" s="105">
        <v>2</v>
      </c>
      <c r="C909" s="110">
        <v>0.0006326061931745943</v>
      </c>
      <c r="D909" s="105" t="s">
        <v>3350</v>
      </c>
      <c r="E909" s="105" t="b">
        <v>0</v>
      </c>
      <c r="F909" s="105" t="b">
        <v>0</v>
      </c>
      <c r="G909" s="105" t="b">
        <v>0</v>
      </c>
    </row>
    <row r="910" spans="1:7" ht="15">
      <c r="A910" s="105" t="s">
        <v>3233</v>
      </c>
      <c r="B910" s="105">
        <v>2</v>
      </c>
      <c r="C910" s="110">
        <v>0.0006326061931745943</v>
      </c>
      <c r="D910" s="105" t="s">
        <v>3350</v>
      </c>
      <c r="E910" s="105" t="b">
        <v>0</v>
      </c>
      <c r="F910" s="105" t="b">
        <v>0</v>
      </c>
      <c r="G910" s="105" t="b">
        <v>0</v>
      </c>
    </row>
    <row r="911" spans="1:7" ht="15">
      <c r="A911" s="105" t="s">
        <v>3234</v>
      </c>
      <c r="B911" s="105">
        <v>2</v>
      </c>
      <c r="C911" s="110">
        <v>0.0006326061931745943</v>
      </c>
      <c r="D911" s="105" t="s">
        <v>3350</v>
      </c>
      <c r="E911" s="105" t="b">
        <v>0</v>
      </c>
      <c r="F911" s="105" t="b">
        <v>0</v>
      </c>
      <c r="G911" s="105" t="b">
        <v>0</v>
      </c>
    </row>
    <row r="912" spans="1:7" ht="15">
      <c r="A912" s="105" t="s">
        <v>3235</v>
      </c>
      <c r="B912" s="105">
        <v>2</v>
      </c>
      <c r="C912" s="110">
        <v>0.0006326061931745943</v>
      </c>
      <c r="D912" s="105" t="s">
        <v>3350</v>
      </c>
      <c r="E912" s="105" t="b">
        <v>0</v>
      </c>
      <c r="F912" s="105" t="b">
        <v>0</v>
      </c>
      <c r="G912" s="105" t="b">
        <v>0</v>
      </c>
    </row>
    <row r="913" spans="1:7" ht="15">
      <c r="A913" s="105" t="s">
        <v>3236</v>
      </c>
      <c r="B913" s="105">
        <v>2</v>
      </c>
      <c r="C913" s="110">
        <v>0.0006326061931745943</v>
      </c>
      <c r="D913" s="105" t="s">
        <v>3350</v>
      </c>
      <c r="E913" s="105" t="b">
        <v>0</v>
      </c>
      <c r="F913" s="105" t="b">
        <v>0</v>
      </c>
      <c r="G913" s="105" t="b">
        <v>0</v>
      </c>
    </row>
    <row r="914" spans="1:7" ht="15">
      <c r="A914" s="105" t="s">
        <v>3237</v>
      </c>
      <c r="B914" s="105">
        <v>2</v>
      </c>
      <c r="C914" s="110">
        <v>0.0006326061931745943</v>
      </c>
      <c r="D914" s="105" t="s">
        <v>3350</v>
      </c>
      <c r="E914" s="105" t="b">
        <v>0</v>
      </c>
      <c r="F914" s="105" t="b">
        <v>0</v>
      </c>
      <c r="G914" s="105" t="b">
        <v>0</v>
      </c>
    </row>
    <row r="915" spans="1:7" ht="15">
      <c r="A915" s="105" t="s">
        <v>3238</v>
      </c>
      <c r="B915" s="105">
        <v>2</v>
      </c>
      <c r="C915" s="110">
        <v>0.0006326061931745943</v>
      </c>
      <c r="D915" s="105" t="s">
        <v>3350</v>
      </c>
      <c r="E915" s="105" t="b">
        <v>0</v>
      </c>
      <c r="F915" s="105" t="b">
        <v>0</v>
      </c>
      <c r="G915" s="105" t="b">
        <v>0</v>
      </c>
    </row>
    <row r="916" spans="1:7" ht="15">
      <c r="A916" s="105" t="s">
        <v>3239</v>
      </c>
      <c r="B916" s="105">
        <v>2</v>
      </c>
      <c r="C916" s="110">
        <v>0.0006326061931745943</v>
      </c>
      <c r="D916" s="105" t="s">
        <v>3350</v>
      </c>
      <c r="E916" s="105" t="b">
        <v>0</v>
      </c>
      <c r="F916" s="105" t="b">
        <v>0</v>
      </c>
      <c r="G916" s="105" t="b">
        <v>0</v>
      </c>
    </row>
    <row r="917" spans="1:7" ht="15">
      <c r="A917" s="105" t="s">
        <v>3240</v>
      </c>
      <c r="B917" s="105">
        <v>2</v>
      </c>
      <c r="C917" s="110">
        <v>0.0006326061931745943</v>
      </c>
      <c r="D917" s="105" t="s">
        <v>3350</v>
      </c>
      <c r="E917" s="105" t="b">
        <v>0</v>
      </c>
      <c r="F917" s="105" t="b">
        <v>0</v>
      </c>
      <c r="G917" s="105" t="b">
        <v>0</v>
      </c>
    </row>
    <row r="918" spans="1:7" ht="15">
      <c r="A918" s="105" t="s">
        <v>3241</v>
      </c>
      <c r="B918" s="105">
        <v>2</v>
      </c>
      <c r="C918" s="110">
        <v>0.0006326061931745943</v>
      </c>
      <c r="D918" s="105" t="s">
        <v>3350</v>
      </c>
      <c r="E918" s="105" t="b">
        <v>0</v>
      </c>
      <c r="F918" s="105" t="b">
        <v>0</v>
      </c>
      <c r="G918" s="105" t="b">
        <v>0</v>
      </c>
    </row>
    <row r="919" spans="1:7" ht="15">
      <c r="A919" s="105" t="s">
        <v>3242</v>
      </c>
      <c r="B919" s="105">
        <v>2</v>
      </c>
      <c r="C919" s="110">
        <v>0.0006326061931745943</v>
      </c>
      <c r="D919" s="105" t="s">
        <v>3350</v>
      </c>
      <c r="E919" s="105" t="b">
        <v>0</v>
      </c>
      <c r="F919" s="105" t="b">
        <v>0</v>
      </c>
      <c r="G919" s="105" t="b">
        <v>0</v>
      </c>
    </row>
    <row r="920" spans="1:7" ht="15">
      <c r="A920" s="105" t="s">
        <v>3243</v>
      </c>
      <c r="B920" s="105">
        <v>2</v>
      </c>
      <c r="C920" s="110">
        <v>0.0006326061931745943</v>
      </c>
      <c r="D920" s="105" t="s">
        <v>3350</v>
      </c>
      <c r="E920" s="105" t="b">
        <v>0</v>
      </c>
      <c r="F920" s="105" t="b">
        <v>0</v>
      </c>
      <c r="G920" s="105" t="b">
        <v>0</v>
      </c>
    </row>
    <row r="921" spans="1:7" ht="15">
      <c r="A921" s="105" t="s">
        <v>3244</v>
      </c>
      <c r="B921" s="105">
        <v>2</v>
      </c>
      <c r="C921" s="110">
        <v>0.0006326061931745943</v>
      </c>
      <c r="D921" s="105" t="s">
        <v>3350</v>
      </c>
      <c r="E921" s="105" t="b">
        <v>0</v>
      </c>
      <c r="F921" s="105" t="b">
        <v>0</v>
      </c>
      <c r="G921" s="105" t="b">
        <v>0</v>
      </c>
    </row>
    <row r="922" spans="1:7" ht="15">
      <c r="A922" s="105" t="s">
        <v>3245</v>
      </c>
      <c r="B922" s="105">
        <v>2</v>
      </c>
      <c r="C922" s="110">
        <v>0.0006326061931745943</v>
      </c>
      <c r="D922" s="105" t="s">
        <v>3350</v>
      </c>
      <c r="E922" s="105" t="b">
        <v>0</v>
      </c>
      <c r="F922" s="105" t="b">
        <v>0</v>
      </c>
      <c r="G922" s="105" t="b">
        <v>0</v>
      </c>
    </row>
    <row r="923" spans="1:7" ht="15">
      <c r="A923" s="105" t="s">
        <v>3246</v>
      </c>
      <c r="B923" s="105">
        <v>2</v>
      </c>
      <c r="C923" s="110">
        <v>0.0006326061931745943</v>
      </c>
      <c r="D923" s="105" t="s">
        <v>3350</v>
      </c>
      <c r="E923" s="105" t="b">
        <v>0</v>
      </c>
      <c r="F923" s="105" t="b">
        <v>0</v>
      </c>
      <c r="G923" s="105" t="b">
        <v>0</v>
      </c>
    </row>
    <row r="924" spans="1:7" ht="15">
      <c r="A924" s="105" t="s">
        <v>3247</v>
      </c>
      <c r="B924" s="105">
        <v>2</v>
      </c>
      <c r="C924" s="110">
        <v>0.0006326061931745943</v>
      </c>
      <c r="D924" s="105" t="s">
        <v>3350</v>
      </c>
      <c r="E924" s="105" t="b">
        <v>0</v>
      </c>
      <c r="F924" s="105" t="b">
        <v>0</v>
      </c>
      <c r="G924" s="105" t="b">
        <v>0</v>
      </c>
    </row>
    <row r="925" spans="1:7" ht="15">
      <c r="A925" s="105" t="s">
        <v>3248</v>
      </c>
      <c r="B925" s="105">
        <v>2</v>
      </c>
      <c r="C925" s="110">
        <v>0.0007122542936280884</v>
      </c>
      <c r="D925" s="105" t="s">
        <v>3350</v>
      </c>
      <c r="E925" s="105" t="b">
        <v>0</v>
      </c>
      <c r="F925" s="105" t="b">
        <v>0</v>
      </c>
      <c r="G925" s="105" t="b">
        <v>0</v>
      </c>
    </row>
    <row r="926" spans="1:7" ht="15">
      <c r="A926" s="105" t="s">
        <v>3249</v>
      </c>
      <c r="B926" s="105">
        <v>2</v>
      </c>
      <c r="C926" s="110">
        <v>0.0006326061931745943</v>
      </c>
      <c r="D926" s="105" t="s">
        <v>3350</v>
      </c>
      <c r="E926" s="105" t="b">
        <v>0</v>
      </c>
      <c r="F926" s="105" t="b">
        <v>0</v>
      </c>
      <c r="G926" s="105" t="b">
        <v>0</v>
      </c>
    </row>
    <row r="927" spans="1:7" ht="15">
      <c r="A927" s="105" t="s">
        <v>3250</v>
      </c>
      <c r="B927" s="105">
        <v>2</v>
      </c>
      <c r="C927" s="110">
        <v>0.0006326061931745943</v>
      </c>
      <c r="D927" s="105" t="s">
        <v>3350</v>
      </c>
      <c r="E927" s="105" t="b">
        <v>0</v>
      </c>
      <c r="F927" s="105" t="b">
        <v>1</v>
      </c>
      <c r="G927" s="105" t="b">
        <v>0</v>
      </c>
    </row>
    <row r="928" spans="1:7" ht="15">
      <c r="A928" s="105" t="s">
        <v>3251</v>
      </c>
      <c r="B928" s="105">
        <v>2</v>
      </c>
      <c r="C928" s="110">
        <v>0.0006326061931745943</v>
      </c>
      <c r="D928" s="105" t="s">
        <v>3350</v>
      </c>
      <c r="E928" s="105" t="b">
        <v>0</v>
      </c>
      <c r="F928" s="105" t="b">
        <v>0</v>
      </c>
      <c r="G928" s="105" t="b">
        <v>0</v>
      </c>
    </row>
    <row r="929" spans="1:7" ht="15">
      <c r="A929" s="105" t="s">
        <v>3252</v>
      </c>
      <c r="B929" s="105">
        <v>2</v>
      </c>
      <c r="C929" s="110">
        <v>0.0006326061931745943</v>
      </c>
      <c r="D929" s="105" t="s">
        <v>3350</v>
      </c>
      <c r="E929" s="105" t="b">
        <v>0</v>
      </c>
      <c r="F929" s="105" t="b">
        <v>0</v>
      </c>
      <c r="G929" s="105" t="b">
        <v>0</v>
      </c>
    </row>
    <row r="930" spans="1:7" ht="15">
      <c r="A930" s="105" t="s">
        <v>3253</v>
      </c>
      <c r="B930" s="105">
        <v>2</v>
      </c>
      <c r="C930" s="110">
        <v>0.0006326061931745943</v>
      </c>
      <c r="D930" s="105" t="s">
        <v>3350</v>
      </c>
      <c r="E930" s="105" t="b">
        <v>0</v>
      </c>
      <c r="F930" s="105" t="b">
        <v>0</v>
      </c>
      <c r="G930" s="105" t="b">
        <v>0</v>
      </c>
    </row>
    <row r="931" spans="1:7" ht="15">
      <c r="A931" s="105" t="s">
        <v>3254</v>
      </c>
      <c r="B931" s="105">
        <v>2</v>
      </c>
      <c r="C931" s="110">
        <v>0.0006326061931745943</v>
      </c>
      <c r="D931" s="105" t="s">
        <v>3350</v>
      </c>
      <c r="E931" s="105" t="b">
        <v>0</v>
      </c>
      <c r="F931" s="105" t="b">
        <v>0</v>
      </c>
      <c r="G931" s="105" t="b">
        <v>0</v>
      </c>
    </row>
    <row r="932" spans="1:7" ht="15">
      <c r="A932" s="105" t="s">
        <v>3255</v>
      </c>
      <c r="B932" s="105">
        <v>2</v>
      </c>
      <c r="C932" s="110">
        <v>0.0006326061931745943</v>
      </c>
      <c r="D932" s="105" t="s">
        <v>3350</v>
      </c>
      <c r="E932" s="105" t="b">
        <v>0</v>
      </c>
      <c r="F932" s="105" t="b">
        <v>0</v>
      </c>
      <c r="G932" s="105" t="b">
        <v>0</v>
      </c>
    </row>
    <row r="933" spans="1:7" ht="15">
      <c r="A933" s="105" t="s">
        <v>3256</v>
      </c>
      <c r="B933" s="105">
        <v>2</v>
      </c>
      <c r="C933" s="110">
        <v>0.0006326061931745943</v>
      </c>
      <c r="D933" s="105" t="s">
        <v>3350</v>
      </c>
      <c r="E933" s="105" t="b">
        <v>0</v>
      </c>
      <c r="F933" s="105" t="b">
        <v>0</v>
      </c>
      <c r="G933" s="105" t="b">
        <v>0</v>
      </c>
    </row>
    <row r="934" spans="1:7" ht="15">
      <c r="A934" s="105" t="s">
        <v>3257</v>
      </c>
      <c r="B934" s="105">
        <v>2</v>
      </c>
      <c r="C934" s="110">
        <v>0.0006326061931745943</v>
      </c>
      <c r="D934" s="105" t="s">
        <v>3350</v>
      </c>
      <c r="E934" s="105" t="b">
        <v>0</v>
      </c>
      <c r="F934" s="105" t="b">
        <v>0</v>
      </c>
      <c r="G934" s="105" t="b">
        <v>0</v>
      </c>
    </row>
    <row r="935" spans="1:7" ht="15">
      <c r="A935" s="105" t="s">
        <v>3258</v>
      </c>
      <c r="B935" s="105">
        <v>2</v>
      </c>
      <c r="C935" s="110">
        <v>0.0006326061931745943</v>
      </c>
      <c r="D935" s="105" t="s">
        <v>3350</v>
      </c>
      <c r="E935" s="105" t="b">
        <v>0</v>
      </c>
      <c r="F935" s="105" t="b">
        <v>0</v>
      </c>
      <c r="G935" s="105" t="b">
        <v>0</v>
      </c>
    </row>
    <row r="936" spans="1:7" ht="15">
      <c r="A936" s="105" t="s">
        <v>3259</v>
      </c>
      <c r="B936" s="105">
        <v>2</v>
      </c>
      <c r="C936" s="110">
        <v>0.0006326061931745943</v>
      </c>
      <c r="D936" s="105" t="s">
        <v>3350</v>
      </c>
      <c r="E936" s="105" t="b">
        <v>1</v>
      </c>
      <c r="F936" s="105" t="b">
        <v>0</v>
      </c>
      <c r="G936" s="105" t="b">
        <v>0</v>
      </c>
    </row>
    <row r="937" spans="1:7" ht="15">
      <c r="A937" s="105" t="s">
        <v>3260</v>
      </c>
      <c r="B937" s="105">
        <v>2</v>
      </c>
      <c r="C937" s="110">
        <v>0.0006326061931745943</v>
      </c>
      <c r="D937" s="105" t="s">
        <v>3350</v>
      </c>
      <c r="E937" s="105" t="b">
        <v>0</v>
      </c>
      <c r="F937" s="105" t="b">
        <v>1</v>
      </c>
      <c r="G937" s="105" t="b">
        <v>0</v>
      </c>
    </row>
    <row r="938" spans="1:7" ht="15">
      <c r="A938" s="105" t="s">
        <v>3261</v>
      </c>
      <c r="B938" s="105">
        <v>2</v>
      </c>
      <c r="C938" s="110">
        <v>0.0006326061931745943</v>
      </c>
      <c r="D938" s="105" t="s">
        <v>3350</v>
      </c>
      <c r="E938" s="105" t="b">
        <v>0</v>
      </c>
      <c r="F938" s="105" t="b">
        <v>0</v>
      </c>
      <c r="G938" s="105" t="b">
        <v>0</v>
      </c>
    </row>
    <row r="939" spans="1:7" ht="15">
      <c r="A939" s="105" t="s">
        <v>3262</v>
      </c>
      <c r="B939" s="105">
        <v>2</v>
      </c>
      <c r="C939" s="110">
        <v>0.0006326061931745943</v>
      </c>
      <c r="D939" s="105" t="s">
        <v>3350</v>
      </c>
      <c r="E939" s="105" t="b">
        <v>0</v>
      </c>
      <c r="F939" s="105" t="b">
        <v>0</v>
      </c>
      <c r="G939" s="105" t="b">
        <v>0</v>
      </c>
    </row>
    <row r="940" spans="1:7" ht="15">
      <c r="A940" s="105" t="s">
        <v>3263</v>
      </c>
      <c r="B940" s="105">
        <v>2</v>
      </c>
      <c r="C940" s="110">
        <v>0.0006326061931745943</v>
      </c>
      <c r="D940" s="105" t="s">
        <v>3350</v>
      </c>
      <c r="E940" s="105" t="b">
        <v>1</v>
      </c>
      <c r="F940" s="105" t="b">
        <v>0</v>
      </c>
      <c r="G940" s="105" t="b">
        <v>0</v>
      </c>
    </row>
    <row r="941" spans="1:7" ht="15">
      <c r="A941" s="105" t="s">
        <v>3264</v>
      </c>
      <c r="B941" s="105">
        <v>2</v>
      </c>
      <c r="C941" s="110">
        <v>0.0006326061931745943</v>
      </c>
      <c r="D941" s="105" t="s">
        <v>3350</v>
      </c>
      <c r="E941" s="105" t="b">
        <v>0</v>
      </c>
      <c r="F941" s="105" t="b">
        <v>0</v>
      </c>
      <c r="G941" s="105" t="b">
        <v>0</v>
      </c>
    </row>
    <row r="942" spans="1:7" ht="15">
      <c r="A942" s="105" t="s">
        <v>3265</v>
      </c>
      <c r="B942" s="105">
        <v>2</v>
      </c>
      <c r="C942" s="110">
        <v>0.0006326061931745943</v>
      </c>
      <c r="D942" s="105" t="s">
        <v>3350</v>
      </c>
      <c r="E942" s="105" t="b">
        <v>0</v>
      </c>
      <c r="F942" s="105" t="b">
        <v>0</v>
      </c>
      <c r="G942" s="105" t="b">
        <v>0</v>
      </c>
    </row>
    <row r="943" spans="1:7" ht="15">
      <c r="A943" s="105" t="s">
        <v>3266</v>
      </c>
      <c r="B943" s="105">
        <v>2</v>
      </c>
      <c r="C943" s="110">
        <v>0.0006326061931745943</v>
      </c>
      <c r="D943" s="105" t="s">
        <v>3350</v>
      </c>
      <c r="E943" s="105" t="b">
        <v>0</v>
      </c>
      <c r="F943" s="105" t="b">
        <v>0</v>
      </c>
      <c r="G943" s="105" t="b">
        <v>0</v>
      </c>
    </row>
    <row r="944" spans="1:7" ht="15">
      <c r="A944" s="105" t="s">
        <v>3267</v>
      </c>
      <c r="B944" s="105">
        <v>2</v>
      </c>
      <c r="C944" s="110">
        <v>0.0006326061931745943</v>
      </c>
      <c r="D944" s="105" t="s">
        <v>3350</v>
      </c>
      <c r="E944" s="105" t="b">
        <v>1</v>
      </c>
      <c r="F944" s="105" t="b">
        <v>0</v>
      </c>
      <c r="G944" s="105" t="b">
        <v>0</v>
      </c>
    </row>
    <row r="945" spans="1:7" ht="15">
      <c r="A945" s="105" t="s">
        <v>3268</v>
      </c>
      <c r="B945" s="105">
        <v>2</v>
      </c>
      <c r="C945" s="110">
        <v>0.0006326061931745943</v>
      </c>
      <c r="D945" s="105" t="s">
        <v>3350</v>
      </c>
      <c r="E945" s="105" t="b">
        <v>0</v>
      </c>
      <c r="F945" s="105" t="b">
        <v>0</v>
      </c>
      <c r="G945" s="105" t="b">
        <v>0</v>
      </c>
    </row>
    <row r="946" spans="1:7" ht="15">
      <c r="A946" s="105" t="s">
        <v>3269</v>
      </c>
      <c r="B946" s="105">
        <v>2</v>
      </c>
      <c r="C946" s="110">
        <v>0.0006326061931745943</v>
      </c>
      <c r="D946" s="105" t="s">
        <v>3350</v>
      </c>
      <c r="E946" s="105" t="b">
        <v>0</v>
      </c>
      <c r="F946" s="105" t="b">
        <v>0</v>
      </c>
      <c r="G946" s="105" t="b">
        <v>0</v>
      </c>
    </row>
    <row r="947" spans="1:7" ht="15">
      <c r="A947" s="105" t="s">
        <v>3270</v>
      </c>
      <c r="B947" s="105">
        <v>2</v>
      </c>
      <c r="C947" s="110">
        <v>0.0006326061931745943</v>
      </c>
      <c r="D947" s="105" t="s">
        <v>3350</v>
      </c>
      <c r="E947" s="105" t="b">
        <v>0</v>
      </c>
      <c r="F947" s="105" t="b">
        <v>0</v>
      </c>
      <c r="G947" s="105" t="b">
        <v>0</v>
      </c>
    </row>
    <row r="948" spans="1:7" ht="15">
      <c r="A948" s="105" t="s">
        <v>3271</v>
      </c>
      <c r="B948" s="105">
        <v>2</v>
      </c>
      <c r="C948" s="110">
        <v>0.0006326061931745943</v>
      </c>
      <c r="D948" s="105" t="s">
        <v>3350</v>
      </c>
      <c r="E948" s="105" t="b">
        <v>0</v>
      </c>
      <c r="F948" s="105" t="b">
        <v>0</v>
      </c>
      <c r="G948" s="105" t="b">
        <v>0</v>
      </c>
    </row>
    <row r="949" spans="1:7" ht="15">
      <c r="A949" s="105" t="s">
        <v>3272</v>
      </c>
      <c r="B949" s="105">
        <v>2</v>
      </c>
      <c r="C949" s="110">
        <v>0.0006326061931745943</v>
      </c>
      <c r="D949" s="105" t="s">
        <v>3350</v>
      </c>
      <c r="E949" s="105" t="b">
        <v>1</v>
      </c>
      <c r="F949" s="105" t="b">
        <v>0</v>
      </c>
      <c r="G949" s="105" t="b">
        <v>0</v>
      </c>
    </row>
    <row r="950" spans="1:7" ht="15">
      <c r="A950" s="105" t="s">
        <v>3273</v>
      </c>
      <c r="B950" s="105">
        <v>2</v>
      </c>
      <c r="C950" s="110">
        <v>0.0006326061931745943</v>
      </c>
      <c r="D950" s="105" t="s">
        <v>3350</v>
      </c>
      <c r="E950" s="105" t="b">
        <v>0</v>
      </c>
      <c r="F950" s="105" t="b">
        <v>0</v>
      </c>
      <c r="G950" s="105" t="b">
        <v>0</v>
      </c>
    </row>
    <row r="951" spans="1:7" ht="15">
      <c r="A951" s="105" t="s">
        <v>3274</v>
      </c>
      <c r="B951" s="105">
        <v>2</v>
      </c>
      <c r="C951" s="110">
        <v>0.0006326061931745943</v>
      </c>
      <c r="D951" s="105" t="s">
        <v>3350</v>
      </c>
      <c r="E951" s="105" t="b">
        <v>0</v>
      </c>
      <c r="F951" s="105" t="b">
        <v>0</v>
      </c>
      <c r="G951" s="105" t="b">
        <v>0</v>
      </c>
    </row>
    <row r="952" spans="1:7" ht="15">
      <c r="A952" s="105" t="s">
        <v>3275</v>
      </c>
      <c r="B952" s="105">
        <v>2</v>
      </c>
      <c r="C952" s="110">
        <v>0.0006326061931745943</v>
      </c>
      <c r="D952" s="105" t="s">
        <v>3350</v>
      </c>
      <c r="E952" s="105" t="b">
        <v>0</v>
      </c>
      <c r="F952" s="105" t="b">
        <v>0</v>
      </c>
      <c r="G952" s="105" t="b">
        <v>0</v>
      </c>
    </row>
    <row r="953" spans="1:7" ht="15">
      <c r="A953" s="105" t="s">
        <v>3276</v>
      </c>
      <c r="B953" s="105">
        <v>2</v>
      </c>
      <c r="C953" s="110">
        <v>0.0007122542936280884</v>
      </c>
      <c r="D953" s="105" t="s">
        <v>3350</v>
      </c>
      <c r="E953" s="105" t="b">
        <v>0</v>
      </c>
      <c r="F953" s="105" t="b">
        <v>0</v>
      </c>
      <c r="G953" s="105" t="b">
        <v>0</v>
      </c>
    </row>
    <row r="954" spans="1:7" ht="15">
      <c r="A954" s="105" t="s">
        <v>3277</v>
      </c>
      <c r="B954" s="105">
        <v>2</v>
      </c>
      <c r="C954" s="110">
        <v>0.0006326061931745943</v>
      </c>
      <c r="D954" s="105" t="s">
        <v>3350</v>
      </c>
      <c r="E954" s="105" t="b">
        <v>0</v>
      </c>
      <c r="F954" s="105" t="b">
        <v>0</v>
      </c>
      <c r="G954" s="105" t="b">
        <v>0</v>
      </c>
    </row>
    <row r="955" spans="1:7" ht="15">
      <c r="A955" s="105" t="s">
        <v>3278</v>
      </c>
      <c r="B955" s="105">
        <v>2</v>
      </c>
      <c r="C955" s="110">
        <v>0.0006326061931745943</v>
      </c>
      <c r="D955" s="105" t="s">
        <v>3350</v>
      </c>
      <c r="E955" s="105" t="b">
        <v>0</v>
      </c>
      <c r="F955" s="105" t="b">
        <v>0</v>
      </c>
      <c r="G955" s="105" t="b">
        <v>0</v>
      </c>
    </row>
    <row r="956" spans="1:7" ht="15">
      <c r="A956" s="105" t="s">
        <v>3279</v>
      </c>
      <c r="B956" s="105">
        <v>2</v>
      </c>
      <c r="C956" s="110">
        <v>0.0006326061931745943</v>
      </c>
      <c r="D956" s="105" t="s">
        <v>3350</v>
      </c>
      <c r="E956" s="105" t="b">
        <v>0</v>
      </c>
      <c r="F956" s="105" t="b">
        <v>1</v>
      </c>
      <c r="G956" s="105" t="b">
        <v>0</v>
      </c>
    </row>
    <row r="957" spans="1:7" ht="15">
      <c r="A957" s="105" t="s">
        <v>3280</v>
      </c>
      <c r="B957" s="105">
        <v>2</v>
      </c>
      <c r="C957" s="110">
        <v>0.0006326061931745943</v>
      </c>
      <c r="D957" s="105" t="s">
        <v>3350</v>
      </c>
      <c r="E957" s="105" t="b">
        <v>0</v>
      </c>
      <c r="F957" s="105" t="b">
        <v>0</v>
      </c>
      <c r="G957" s="105" t="b">
        <v>0</v>
      </c>
    </row>
    <row r="958" spans="1:7" ht="15">
      <c r="A958" s="105" t="s">
        <v>3281</v>
      </c>
      <c r="B958" s="105">
        <v>2</v>
      </c>
      <c r="C958" s="110">
        <v>0.0006326061931745943</v>
      </c>
      <c r="D958" s="105" t="s">
        <v>3350</v>
      </c>
      <c r="E958" s="105" t="b">
        <v>0</v>
      </c>
      <c r="F958" s="105" t="b">
        <v>0</v>
      </c>
      <c r="G958" s="105" t="b">
        <v>0</v>
      </c>
    </row>
    <row r="959" spans="1:7" ht="15">
      <c r="A959" s="105" t="s">
        <v>3282</v>
      </c>
      <c r="B959" s="105">
        <v>2</v>
      </c>
      <c r="C959" s="110">
        <v>0.0007122542936280884</v>
      </c>
      <c r="D959" s="105" t="s">
        <v>3350</v>
      </c>
      <c r="E959" s="105" t="b">
        <v>0</v>
      </c>
      <c r="F959" s="105" t="b">
        <v>0</v>
      </c>
      <c r="G959" s="105" t="b">
        <v>0</v>
      </c>
    </row>
    <row r="960" spans="1:7" ht="15">
      <c r="A960" s="105" t="s">
        <v>3283</v>
      </c>
      <c r="B960" s="105">
        <v>2</v>
      </c>
      <c r="C960" s="110">
        <v>0.0006326061931745943</v>
      </c>
      <c r="D960" s="105" t="s">
        <v>3350</v>
      </c>
      <c r="E960" s="105" t="b">
        <v>0</v>
      </c>
      <c r="F960" s="105" t="b">
        <v>0</v>
      </c>
      <c r="G960" s="105" t="b">
        <v>0</v>
      </c>
    </row>
    <row r="961" spans="1:7" ht="15">
      <c r="A961" s="105" t="s">
        <v>3284</v>
      </c>
      <c r="B961" s="105">
        <v>2</v>
      </c>
      <c r="C961" s="110">
        <v>0.0006326061931745943</v>
      </c>
      <c r="D961" s="105" t="s">
        <v>3350</v>
      </c>
      <c r="E961" s="105" t="b">
        <v>0</v>
      </c>
      <c r="F961" s="105" t="b">
        <v>0</v>
      </c>
      <c r="G961" s="105" t="b">
        <v>0</v>
      </c>
    </row>
    <row r="962" spans="1:7" ht="15">
      <c r="A962" s="105" t="s">
        <v>3285</v>
      </c>
      <c r="B962" s="105">
        <v>2</v>
      </c>
      <c r="C962" s="110">
        <v>0.0006326061931745943</v>
      </c>
      <c r="D962" s="105" t="s">
        <v>3350</v>
      </c>
      <c r="E962" s="105" t="b">
        <v>0</v>
      </c>
      <c r="F962" s="105" t="b">
        <v>0</v>
      </c>
      <c r="G962" s="105" t="b">
        <v>0</v>
      </c>
    </row>
    <row r="963" spans="1:7" ht="15">
      <c r="A963" s="105" t="s">
        <v>3286</v>
      </c>
      <c r="B963" s="105">
        <v>2</v>
      </c>
      <c r="C963" s="110">
        <v>0.0006326061931745943</v>
      </c>
      <c r="D963" s="105" t="s">
        <v>3350</v>
      </c>
      <c r="E963" s="105" t="b">
        <v>1</v>
      </c>
      <c r="F963" s="105" t="b">
        <v>0</v>
      </c>
      <c r="G963" s="105" t="b">
        <v>0</v>
      </c>
    </row>
    <row r="964" spans="1:7" ht="15">
      <c r="A964" s="105" t="s">
        <v>3287</v>
      </c>
      <c r="B964" s="105">
        <v>2</v>
      </c>
      <c r="C964" s="110">
        <v>0.0007122542936280884</v>
      </c>
      <c r="D964" s="105" t="s">
        <v>3350</v>
      </c>
      <c r="E964" s="105" t="b">
        <v>1</v>
      </c>
      <c r="F964" s="105" t="b">
        <v>0</v>
      </c>
      <c r="G964" s="105" t="b">
        <v>0</v>
      </c>
    </row>
    <row r="965" spans="1:7" ht="15">
      <c r="A965" s="105" t="s">
        <v>3288</v>
      </c>
      <c r="B965" s="105">
        <v>2</v>
      </c>
      <c r="C965" s="110">
        <v>0.0006326061931745943</v>
      </c>
      <c r="D965" s="105" t="s">
        <v>3350</v>
      </c>
      <c r="E965" s="105" t="b">
        <v>0</v>
      </c>
      <c r="F965" s="105" t="b">
        <v>0</v>
      </c>
      <c r="G965" s="105" t="b">
        <v>0</v>
      </c>
    </row>
    <row r="966" spans="1:7" ht="15">
      <c r="A966" s="105" t="s">
        <v>3289</v>
      </c>
      <c r="B966" s="105">
        <v>2</v>
      </c>
      <c r="C966" s="110">
        <v>0.0006326061931745943</v>
      </c>
      <c r="D966" s="105" t="s">
        <v>3350</v>
      </c>
      <c r="E966" s="105" t="b">
        <v>0</v>
      </c>
      <c r="F966" s="105" t="b">
        <v>0</v>
      </c>
      <c r="G966" s="105" t="b">
        <v>0</v>
      </c>
    </row>
    <row r="967" spans="1:7" ht="15">
      <c r="A967" s="105" t="s">
        <v>3290</v>
      </c>
      <c r="B967" s="105">
        <v>2</v>
      </c>
      <c r="C967" s="110">
        <v>0.0006326061931745943</v>
      </c>
      <c r="D967" s="105" t="s">
        <v>3350</v>
      </c>
      <c r="E967" s="105" t="b">
        <v>0</v>
      </c>
      <c r="F967" s="105" t="b">
        <v>0</v>
      </c>
      <c r="G967" s="105" t="b">
        <v>0</v>
      </c>
    </row>
    <row r="968" spans="1:7" ht="15">
      <c r="A968" s="105" t="s">
        <v>3291</v>
      </c>
      <c r="B968" s="105">
        <v>2</v>
      </c>
      <c r="C968" s="110">
        <v>0.0006326061931745943</v>
      </c>
      <c r="D968" s="105" t="s">
        <v>3350</v>
      </c>
      <c r="E968" s="105" t="b">
        <v>0</v>
      </c>
      <c r="F968" s="105" t="b">
        <v>0</v>
      </c>
      <c r="G968" s="105" t="b">
        <v>0</v>
      </c>
    </row>
    <row r="969" spans="1:7" ht="15">
      <c r="A969" s="105" t="s">
        <v>3292</v>
      </c>
      <c r="B969" s="105">
        <v>2</v>
      </c>
      <c r="C969" s="110">
        <v>0.0006326061931745943</v>
      </c>
      <c r="D969" s="105" t="s">
        <v>3350</v>
      </c>
      <c r="E969" s="105" t="b">
        <v>0</v>
      </c>
      <c r="F969" s="105" t="b">
        <v>0</v>
      </c>
      <c r="G969" s="105" t="b">
        <v>0</v>
      </c>
    </row>
    <row r="970" spans="1:7" ht="15">
      <c r="A970" s="105" t="s">
        <v>3293</v>
      </c>
      <c r="B970" s="105">
        <v>2</v>
      </c>
      <c r="C970" s="110">
        <v>0.0006326061931745943</v>
      </c>
      <c r="D970" s="105" t="s">
        <v>3350</v>
      </c>
      <c r="E970" s="105" t="b">
        <v>0</v>
      </c>
      <c r="F970" s="105" t="b">
        <v>0</v>
      </c>
      <c r="G970" s="105" t="b">
        <v>0</v>
      </c>
    </row>
    <row r="971" spans="1:7" ht="15">
      <c r="A971" s="105" t="s">
        <v>3294</v>
      </c>
      <c r="B971" s="105">
        <v>2</v>
      </c>
      <c r="C971" s="110">
        <v>0.0006326061931745943</v>
      </c>
      <c r="D971" s="105" t="s">
        <v>3350</v>
      </c>
      <c r="E971" s="105" t="b">
        <v>0</v>
      </c>
      <c r="F971" s="105" t="b">
        <v>0</v>
      </c>
      <c r="G971" s="105" t="b">
        <v>0</v>
      </c>
    </row>
    <row r="972" spans="1:7" ht="15">
      <c r="A972" s="105" t="s">
        <v>3295</v>
      </c>
      <c r="B972" s="105">
        <v>2</v>
      </c>
      <c r="C972" s="110">
        <v>0.0006326061931745943</v>
      </c>
      <c r="D972" s="105" t="s">
        <v>3350</v>
      </c>
      <c r="E972" s="105" t="b">
        <v>0</v>
      </c>
      <c r="F972" s="105" t="b">
        <v>0</v>
      </c>
      <c r="G972" s="105" t="b">
        <v>0</v>
      </c>
    </row>
    <row r="973" spans="1:7" ht="15">
      <c r="A973" s="105" t="s">
        <v>3296</v>
      </c>
      <c r="B973" s="105">
        <v>2</v>
      </c>
      <c r="C973" s="110">
        <v>0.0006326061931745943</v>
      </c>
      <c r="D973" s="105" t="s">
        <v>3350</v>
      </c>
      <c r="E973" s="105" t="b">
        <v>0</v>
      </c>
      <c r="F973" s="105" t="b">
        <v>0</v>
      </c>
      <c r="G973" s="105" t="b">
        <v>0</v>
      </c>
    </row>
    <row r="974" spans="1:7" ht="15">
      <c r="A974" s="105" t="s">
        <v>3297</v>
      </c>
      <c r="B974" s="105">
        <v>2</v>
      </c>
      <c r="C974" s="110">
        <v>0.0006326061931745943</v>
      </c>
      <c r="D974" s="105" t="s">
        <v>3350</v>
      </c>
      <c r="E974" s="105" t="b">
        <v>0</v>
      </c>
      <c r="F974" s="105" t="b">
        <v>0</v>
      </c>
      <c r="G974" s="105" t="b">
        <v>0</v>
      </c>
    </row>
    <row r="975" spans="1:7" ht="15">
      <c r="A975" s="105" t="s">
        <v>3298</v>
      </c>
      <c r="B975" s="105">
        <v>2</v>
      </c>
      <c r="C975" s="110">
        <v>0.0006326061931745943</v>
      </c>
      <c r="D975" s="105" t="s">
        <v>3350</v>
      </c>
      <c r="E975" s="105" t="b">
        <v>0</v>
      </c>
      <c r="F975" s="105" t="b">
        <v>0</v>
      </c>
      <c r="G975" s="105" t="b">
        <v>0</v>
      </c>
    </row>
    <row r="976" spans="1:7" ht="15">
      <c r="A976" s="105" t="s">
        <v>3299</v>
      </c>
      <c r="B976" s="105">
        <v>2</v>
      </c>
      <c r="C976" s="110">
        <v>0.0006326061931745943</v>
      </c>
      <c r="D976" s="105" t="s">
        <v>3350</v>
      </c>
      <c r="E976" s="105" t="b">
        <v>0</v>
      </c>
      <c r="F976" s="105" t="b">
        <v>0</v>
      </c>
      <c r="G976" s="105" t="b">
        <v>0</v>
      </c>
    </row>
    <row r="977" spans="1:7" ht="15">
      <c r="A977" s="105" t="s">
        <v>3300</v>
      </c>
      <c r="B977" s="105">
        <v>2</v>
      </c>
      <c r="C977" s="110">
        <v>0.0007122542936280884</v>
      </c>
      <c r="D977" s="105" t="s">
        <v>3350</v>
      </c>
      <c r="E977" s="105" t="b">
        <v>0</v>
      </c>
      <c r="F977" s="105" t="b">
        <v>0</v>
      </c>
      <c r="G977" s="105" t="b">
        <v>0</v>
      </c>
    </row>
    <row r="978" spans="1:7" ht="15">
      <c r="A978" s="105" t="s">
        <v>3301</v>
      </c>
      <c r="B978" s="105">
        <v>2</v>
      </c>
      <c r="C978" s="110">
        <v>0.0006326061931745943</v>
      </c>
      <c r="D978" s="105" t="s">
        <v>3350</v>
      </c>
      <c r="E978" s="105" t="b">
        <v>0</v>
      </c>
      <c r="F978" s="105" t="b">
        <v>0</v>
      </c>
      <c r="G978" s="105" t="b">
        <v>0</v>
      </c>
    </row>
    <row r="979" spans="1:7" ht="15">
      <c r="A979" s="105" t="s">
        <v>3302</v>
      </c>
      <c r="B979" s="105">
        <v>2</v>
      </c>
      <c r="C979" s="110">
        <v>0.0006326061931745943</v>
      </c>
      <c r="D979" s="105" t="s">
        <v>3350</v>
      </c>
      <c r="E979" s="105" t="b">
        <v>0</v>
      </c>
      <c r="F979" s="105" t="b">
        <v>0</v>
      </c>
      <c r="G979" s="105" t="b">
        <v>0</v>
      </c>
    </row>
    <row r="980" spans="1:7" ht="15">
      <c r="A980" s="105" t="s">
        <v>3303</v>
      </c>
      <c r="B980" s="105">
        <v>2</v>
      </c>
      <c r="C980" s="110">
        <v>0.0006326061931745943</v>
      </c>
      <c r="D980" s="105" t="s">
        <v>3350</v>
      </c>
      <c r="E980" s="105" t="b">
        <v>0</v>
      </c>
      <c r="F980" s="105" t="b">
        <v>0</v>
      </c>
      <c r="G980" s="105" t="b">
        <v>0</v>
      </c>
    </row>
    <row r="981" spans="1:7" ht="15">
      <c r="A981" s="105" t="s">
        <v>3304</v>
      </c>
      <c r="B981" s="105">
        <v>2</v>
      </c>
      <c r="C981" s="110">
        <v>0.0006326061931745943</v>
      </c>
      <c r="D981" s="105" t="s">
        <v>3350</v>
      </c>
      <c r="E981" s="105" t="b">
        <v>0</v>
      </c>
      <c r="F981" s="105" t="b">
        <v>0</v>
      </c>
      <c r="G981" s="105" t="b">
        <v>0</v>
      </c>
    </row>
    <row r="982" spans="1:7" ht="15">
      <c r="A982" s="105" t="s">
        <v>3305</v>
      </c>
      <c r="B982" s="105">
        <v>2</v>
      </c>
      <c r="C982" s="110">
        <v>0.0006326061931745943</v>
      </c>
      <c r="D982" s="105" t="s">
        <v>3350</v>
      </c>
      <c r="E982" s="105" t="b">
        <v>0</v>
      </c>
      <c r="F982" s="105" t="b">
        <v>1</v>
      </c>
      <c r="G982" s="105" t="b">
        <v>0</v>
      </c>
    </row>
    <row r="983" spans="1:7" ht="15">
      <c r="A983" s="105" t="s">
        <v>3306</v>
      </c>
      <c r="B983" s="105">
        <v>2</v>
      </c>
      <c r="C983" s="110">
        <v>0.0006326061931745943</v>
      </c>
      <c r="D983" s="105" t="s">
        <v>3350</v>
      </c>
      <c r="E983" s="105" t="b">
        <v>0</v>
      </c>
      <c r="F983" s="105" t="b">
        <v>0</v>
      </c>
      <c r="G983" s="105" t="b">
        <v>0</v>
      </c>
    </row>
    <row r="984" spans="1:7" ht="15">
      <c r="A984" s="105" t="s">
        <v>3307</v>
      </c>
      <c r="B984" s="105">
        <v>2</v>
      </c>
      <c r="C984" s="110">
        <v>0.0006326061931745943</v>
      </c>
      <c r="D984" s="105" t="s">
        <v>3350</v>
      </c>
      <c r="E984" s="105" t="b">
        <v>0</v>
      </c>
      <c r="F984" s="105" t="b">
        <v>0</v>
      </c>
      <c r="G984" s="105" t="b">
        <v>0</v>
      </c>
    </row>
    <row r="985" spans="1:7" ht="15">
      <c r="A985" s="105" t="s">
        <v>3308</v>
      </c>
      <c r="B985" s="105">
        <v>2</v>
      </c>
      <c r="C985" s="110">
        <v>0.0006326061931745943</v>
      </c>
      <c r="D985" s="105" t="s">
        <v>3350</v>
      </c>
      <c r="E985" s="105" t="b">
        <v>0</v>
      </c>
      <c r="F985" s="105" t="b">
        <v>0</v>
      </c>
      <c r="G985" s="105" t="b">
        <v>0</v>
      </c>
    </row>
    <row r="986" spans="1:7" ht="15">
      <c r="A986" s="105" t="s">
        <v>3309</v>
      </c>
      <c r="B986" s="105">
        <v>2</v>
      </c>
      <c r="C986" s="110">
        <v>0.0006326061931745943</v>
      </c>
      <c r="D986" s="105" t="s">
        <v>3350</v>
      </c>
      <c r="E986" s="105" t="b">
        <v>0</v>
      </c>
      <c r="F986" s="105" t="b">
        <v>0</v>
      </c>
      <c r="G986" s="105" t="b">
        <v>0</v>
      </c>
    </row>
    <row r="987" spans="1:7" ht="15">
      <c r="A987" s="105" t="s">
        <v>3310</v>
      </c>
      <c r="B987" s="105">
        <v>2</v>
      </c>
      <c r="C987" s="110">
        <v>0.0006326061931745943</v>
      </c>
      <c r="D987" s="105" t="s">
        <v>3350</v>
      </c>
      <c r="E987" s="105" t="b">
        <v>0</v>
      </c>
      <c r="F987" s="105" t="b">
        <v>0</v>
      </c>
      <c r="G987" s="105" t="b">
        <v>0</v>
      </c>
    </row>
    <row r="988" spans="1:7" ht="15">
      <c r="A988" s="105" t="s">
        <v>3311</v>
      </c>
      <c r="B988" s="105">
        <v>2</v>
      </c>
      <c r="C988" s="110">
        <v>0.0006326061931745943</v>
      </c>
      <c r="D988" s="105" t="s">
        <v>3350</v>
      </c>
      <c r="E988" s="105" t="b">
        <v>1</v>
      </c>
      <c r="F988" s="105" t="b">
        <v>0</v>
      </c>
      <c r="G988" s="105" t="b">
        <v>0</v>
      </c>
    </row>
    <row r="989" spans="1:7" ht="15">
      <c r="A989" s="105" t="s">
        <v>3312</v>
      </c>
      <c r="B989" s="105">
        <v>2</v>
      </c>
      <c r="C989" s="110">
        <v>0.0006326061931745943</v>
      </c>
      <c r="D989" s="105" t="s">
        <v>3350</v>
      </c>
      <c r="E989" s="105" t="b">
        <v>0</v>
      </c>
      <c r="F989" s="105" t="b">
        <v>0</v>
      </c>
      <c r="G989" s="105" t="b">
        <v>0</v>
      </c>
    </row>
    <row r="990" spans="1:7" ht="15">
      <c r="A990" s="105" t="s">
        <v>3313</v>
      </c>
      <c r="B990" s="105">
        <v>2</v>
      </c>
      <c r="C990" s="110">
        <v>0.0006326061931745943</v>
      </c>
      <c r="D990" s="105" t="s">
        <v>3350</v>
      </c>
      <c r="E990" s="105" t="b">
        <v>0</v>
      </c>
      <c r="F990" s="105" t="b">
        <v>0</v>
      </c>
      <c r="G990" s="105" t="b">
        <v>0</v>
      </c>
    </row>
    <row r="991" spans="1:7" ht="15">
      <c r="A991" s="105" t="s">
        <v>3314</v>
      </c>
      <c r="B991" s="105">
        <v>2</v>
      </c>
      <c r="C991" s="110">
        <v>0.0006326061931745943</v>
      </c>
      <c r="D991" s="105" t="s">
        <v>3350</v>
      </c>
      <c r="E991" s="105" t="b">
        <v>0</v>
      </c>
      <c r="F991" s="105" t="b">
        <v>0</v>
      </c>
      <c r="G991" s="105" t="b">
        <v>0</v>
      </c>
    </row>
    <row r="992" spans="1:7" ht="15">
      <c r="A992" s="105" t="s">
        <v>3315</v>
      </c>
      <c r="B992" s="105">
        <v>2</v>
      </c>
      <c r="C992" s="110">
        <v>0.0006326061931745943</v>
      </c>
      <c r="D992" s="105" t="s">
        <v>3350</v>
      </c>
      <c r="E992" s="105" t="b">
        <v>0</v>
      </c>
      <c r="F992" s="105" t="b">
        <v>0</v>
      </c>
      <c r="G992" s="105" t="b">
        <v>0</v>
      </c>
    </row>
    <row r="993" spans="1:7" ht="15">
      <c r="A993" s="105" t="s">
        <v>3316</v>
      </c>
      <c r="B993" s="105">
        <v>2</v>
      </c>
      <c r="C993" s="110">
        <v>0.0006326061931745943</v>
      </c>
      <c r="D993" s="105" t="s">
        <v>3350</v>
      </c>
      <c r="E993" s="105" t="b">
        <v>0</v>
      </c>
      <c r="F993" s="105" t="b">
        <v>0</v>
      </c>
      <c r="G993" s="105" t="b">
        <v>0</v>
      </c>
    </row>
    <row r="994" spans="1:7" ht="15">
      <c r="A994" s="105" t="s">
        <v>3317</v>
      </c>
      <c r="B994" s="105">
        <v>2</v>
      </c>
      <c r="C994" s="110">
        <v>0.0006326061931745943</v>
      </c>
      <c r="D994" s="105" t="s">
        <v>3350</v>
      </c>
      <c r="E994" s="105" t="b">
        <v>0</v>
      </c>
      <c r="F994" s="105" t="b">
        <v>0</v>
      </c>
      <c r="G994" s="105" t="b">
        <v>0</v>
      </c>
    </row>
    <row r="995" spans="1:7" ht="15">
      <c r="A995" s="105" t="s">
        <v>3318</v>
      </c>
      <c r="B995" s="105">
        <v>2</v>
      </c>
      <c r="C995" s="110">
        <v>0.0006326061931745943</v>
      </c>
      <c r="D995" s="105" t="s">
        <v>3350</v>
      </c>
      <c r="E995" s="105" t="b">
        <v>0</v>
      </c>
      <c r="F995" s="105" t="b">
        <v>0</v>
      </c>
      <c r="G995" s="105" t="b">
        <v>0</v>
      </c>
    </row>
    <row r="996" spans="1:7" ht="15">
      <c r="A996" s="105" t="s">
        <v>3319</v>
      </c>
      <c r="B996" s="105">
        <v>2</v>
      </c>
      <c r="C996" s="110">
        <v>0.0006326061931745943</v>
      </c>
      <c r="D996" s="105" t="s">
        <v>3350</v>
      </c>
      <c r="E996" s="105" t="b">
        <v>0</v>
      </c>
      <c r="F996" s="105" t="b">
        <v>0</v>
      </c>
      <c r="G996" s="105" t="b">
        <v>0</v>
      </c>
    </row>
    <row r="997" spans="1:7" ht="15">
      <c r="A997" s="105" t="s">
        <v>3320</v>
      </c>
      <c r="B997" s="105">
        <v>2</v>
      </c>
      <c r="C997" s="110">
        <v>0.0007122542936280884</v>
      </c>
      <c r="D997" s="105" t="s">
        <v>3350</v>
      </c>
      <c r="E997" s="105" t="b">
        <v>0</v>
      </c>
      <c r="F997" s="105" t="b">
        <v>0</v>
      </c>
      <c r="G997" s="105" t="b">
        <v>0</v>
      </c>
    </row>
    <row r="998" spans="1:7" ht="15">
      <c r="A998" s="105" t="s">
        <v>3321</v>
      </c>
      <c r="B998" s="105">
        <v>2</v>
      </c>
      <c r="C998" s="110">
        <v>0.0006326061931745943</v>
      </c>
      <c r="D998" s="105" t="s">
        <v>3350</v>
      </c>
      <c r="E998" s="105" t="b">
        <v>0</v>
      </c>
      <c r="F998" s="105" t="b">
        <v>1</v>
      </c>
      <c r="G998" s="105" t="b">
        <v>0</v>
      </c>
    </row>
    <row r="999" spans="1:7" ht="15">
      <c r="A999" s="105" t="s">
        <v>3322</v>
      </c>
      <c r="B999" s="105">
        <v>2</v>
      </c>
      <c r="C999" s="110">
        <v>0.0006326061931745943</v>
      </c>
      <c r="D999" s="105" t="s">
        <v>3350</v>
      </c>
      <c r="E999" s="105" t="b">
        <v>0</v>
      </c>
      <c r="F999" s="105" t="b">
        <v>0</v>
      </c>
      <c r="G999" s="105" t="b">
        <v>0</v>
      </c>
    </row>
    <row r="1000" spans="1:7" ht="15">
      <c r="A1000" s="105" t="s">
        <v>3323</v>
      </c>
      <c r="B1000" s="105">
        <v>2</v>
      </c>
      <c r="C1000" s="110">
        <v>0.0006326061931745943</v>
      </c>
      <c r="D1000" s="105" t="s">
        <v>3350</v>
      </c>
      <c r="E1000" s="105" t="b">
        <v>0</v>
      </c>
      <c r="F1000" s="105" t="b">
        <v>0</v>
      </c>
      <c r="G1000" s="105" t="b">
        <v>0</v>
      </c>
    </row>
    <row r="1001" spans="1:7" ht="15">
      <c r="A1001" s="105" t="s">
        <v>3324</v>
      </c>
      <c r="B1001" s="105">
        <v>2</v>
      </c>
      <c r="C1001" s="110">
        <v>0.0006326061931745943</v>
      </c>
      <c r="D1001" s="105" t="s">
        <v>3350</v>
      </c>
      <c r="E1001" s="105" t="b">
        <v>0</v>
      </c>
      <c r="F1001" s="105" t="b">
        <v>0</v>
      </c>
      <c r="G1001" s="105" t="b">
        <v>0</v>
      </c>
    </row>
    <row r="1002" spans="1:7" ht="15">
      <c r="A1002" s="105" t="s">
        <v>3325</v>
      </c>
      <c r="B1002" s="105">
        <v>2</v>
      </c>
      <c r="C1002" s="110">
        <v>0.0006326061931745943</v>
      </c>
      <c r="D1002" s="105" t="s">
        <v>3350</v>
      </c>
      <c r="E1002" s="105" t="b">
        <v>0</v>
      </c>
      <c r="F1002" s="105" t="b">
        <v>0</v>
      </c>
      <c r="G1002" s="105" t="b">
        <v>0</v>
      </c>
    </row>
    <row r="1003" spans="1:7" ht="15">
      <c r="A1003" s="105" t="s">
        <v>3326</v>
      </c>
      <c r="B1003" s="105">
        <v>2</v>
      </c>
      <c r="C1003" s="110">
        <v>0.0006326061931745943</v>
      </c>
      <c r="D1003" s="105" t="s">
        <v>3350</v>
      </c>
      <c r="E1003" s="105" t="b">
        <v>1</v>
      </c>
      <c r="F1003" s="105" t="b">
        <v>0</v>
      </c>
      <c r="G1003" s="105" t="b">
        <v>0</v>
      </c>
    </row>
    <row r="1004" spans="1:7" ht="15">
      <c r="A1004" s="105" t="s">
        <v>3327</v>
      </c>
      <c r="B1004" s="105">
        <v>2</v>
      </c>
      <c r="C1004" s="110">
        <v>0.0006326061931745943</v>
      </c>
      <c r="D1004" s="105" t="s">
        <v>3350</v>
      </c>
      <c r="E1004" s="105" t="b">
        <v>0</v>
      </c>
      <c r="F1004" s="105" t="b">
        <v>0</v>
      </c>
      <c r="G1004" s="105" t="b">
        <v>0</v>
      </c>
    </row>
    <row r="1005" spans="1:7" ht="15">
      <c r="A1005" s="105" t="s">
        <v>3328</v>
      </c>
      <c r="B1005" s="105">
        <v>2</v>
      </c>
      <c r="C1005" s="110">
        <v>0.0006326061931745943</v>
      </c>
      <c r="D1005" s="105" t="s">
        <v>3350</v>
      </c>
      <c r="E1005" s="105" t="b">
        <v>0</v>
      </c>
      <c r="F1005" s="105" t="b">
        <v>0</v>
      </c>
      <c r="G1005" s="105" t="b">
        <v>0</v>
      </c>
    </row>
    <row r="1006" spans="1:7" ht="15">
      <c r="A1006" s="105" t="s">
        <v>3329</v>
      </c>
      <c r="B1006" s="105">
        <v>2</v>
      </c>
      <c r="C1006" s="110">
        <v>0.0006326061931745943</v>
      </c>
      <c r="D1006" s="105" t="s">
        <v>3350</v>
      </c>
      <c r="E1006" s="105" t="b">
        <v>1</v>
      </c>
      <c r="F1006" s="105" t="b">
        <v>0</v>
      </c>
      <c r="G1006" s="105" t="b">
        <v>0</v>
      </c>
    </row>
    <row r="1007" spans="1:7" ht="15">
      <c r="A1007" s="105" t="s">
        <v>3330</v>
      </c>
      <c r="B1007" s="105">
        <v>2</v>
      </c>
      <c r="C1007" s="110">
        <v>0.0006326061931745943</v>
      </c>
      <c r="D1007" s="105" t="s">
        <v>3350</v>
      </c>
      <c r="E1007" s="105" t="b">
        <v>0</v>
      </c>
      <c r="F1007" s="105" t="b">
        <v>0</v>
      </c>
      <c r="G1007" s="105" t="b">
        <v>0</v>
      </c>
    </row>
    <row r="1008" spans="1:7" ht="15">
      <c r="A1008" s="105" t="s">
        <v>3331</v>
      </c>
      <c r="B1008" s="105">
        <v>2</v>
      </c>
      <c r="C1008" s="110">
        <v>0.0006326061931745943</v>
      </c>
      <c r="D1008" s="105" t="s">
        <v>3350</v>
      </c>
      <c r="E1008" s="105" t="b">
        <v>0</v>
      </c>
      <c r="F1008" s="105" t="b">
        <v>0</v>
      </c>
      <c r="G1008" s="105" t="b">
        <v>0</v>
      </c>
    </row>
    <row r="1009" spans="1:7" ht="15">
      <c r="A1009" s="105" t="s">
        <v>3332</v>
      </c>
      <c r="B1009" s="105">
        <v>2</v>
      </c>
      <c r="C1009" s="110">
        <v>0.0007122542936280884</v>
      </c>
      <c r="D1009" s="105" t="s">
        <v>3350</v>
      </c>
      <c r="E1009" s="105" t="b">
        <v>0</v>
      </c>
      <c r="F1009" s="105" t="b">
        <v>0</v>
      </c>
      <c r="G1009" s="105" t="b">
        <v>0</v>
      </c>
    </row>
    <row r="1010" spans="1:7" ht="15">
      <c r="A1010" s="105" t="s">
        <v>3333</v>
      </c>
      <c r="B1010" s="105">
        <v>2</v>
      </c>
      <c r="C1010" s="110">
        <v>0.0006326061931745943</v>
      </c>
      <c r="D1010" s="105" t="s">
        <v>3350</v>
      </c>
      <c r="E1010" s="105" t="b">
        <v>0</v>
      </c>
      <c r="F1010" s="105" t="b">
        <v>0</v>
      </c>
      <c r="G1010" s="105" t="b">
        <v>0</v>
      </c>
    </row>
    <row r="1011" spans="1:7" ht="15">
      <c r="A1011" s="105" t="s">
        <v>3334</v>
      </c>
      <c r="B1011" s="105">
        <v>2</v>
      </c>
      <c r="C1011" s="110">
        <v>0.0007122542936280884</v>
      </c>
      <c r="D1011" s="105" t="s">
        <v>3350</v>
      </c>
      <c r="E1011" s="105" t="b">
        <v>0</v>
      </c>
      <c r="F1011" s="105" t="b">
        <v>0</v>
      </c>
      <c r="G1011" s="105" t="b">
        <v>0</v>
      </c>
    </row>
    <row r="1012" spans="1:7" ht="15">
      <c r="A1012" s="105" t="s">
        <v>3335</v>
      </c>
      <c r="B1012" s="105">
        <v>2</v>
      </c>
      <c r="C1012" s="110">
        <v>0.0006326061931745943</v>
      </c>
      <c r="D1012" s="105" t="s">
        <v>3350</v>
      </c>
      <c r="E1012" s="105" t="b">
        <v>0</v>
      </c>
      <c r="F1012" s="105" t="b">
        <v>0</v>
      </c>
      <c r="G1012" s="105" t="b">
        <v>0</v>
      </c>
    </row>
    <row r="1013" spans="1:7" ht="15">
      <c r="A1013" s="105" t="s">
        <v>3336</v>
      </c>
      <c r="B1013" s="105">
        <v>2</v>
      </c>
      <c r="C1013" s="110">
        <v>0.0006326061931745943</v>
      </c>
      <c r="D1013" s="105" t="s">
        <v>3350</v>
      </c>
      <c r="E1013" s="105" t="b">
        <v>0</v>
      </c>
      <c r="F1013" s="105" t="b">
        <v>0</v>
      </c>
      <c r="G1013" s="105" t="b">
        <v>0</v>
      </c>
    </row>
    <row r="1014" spans="1:7" ht="15">
      <c r="A1014" s="105" t="s">
        <v>3337</v>
      </c>
      <c r="B1014" s="105">
        <v>2</v>
      </c>
      <c r="C1014" s="110">
        <v>0.0006326061931745943</v>
      </c>
      <c r="D1014" s="105" t="s">
        <v>3350</v>
      </c>
      <c r="E1014" s="105" t="b">
        <v>0</v>
      </c>
      <c r="F1014" s="105" t="b">
        <v>0</v>
      </c>
      <c r="G1014" s="105" t="b">
        <v>0</v>
      </c>
    </row>
    <row r="1015" spans="1:7" ht="15">
      <c r="A1015" s="105" t="s">
        <v>3338</v>
      </c>
      <c r="B1015" s="105">
        <v>2</v>
      </c>
      <c r="C1015" s="110">
        <v>0.0006326061931745943</v>
      </c>
      <c r="D1015" s="105" t="s">
        <v>3350</v>
      </c>
      <c r="E1015" s="105" t="b">
        <v>0</v>
      </c>
      <c r="F1015" s="105" t="b">
        <v>0</v>
      </c>
      <c r="G1015" s="105" t="b">
        <v>0</v>
      </c>
    </row>
    <row r="1016" spans="1:7" ht="15">
      <c r="A1016" s="105" t="s">
        <v>3339</v>
      </c>
      <c r="B1016" s="105">
        <v>2</v>
      </c>
      <c r="C1016" s="110">
        <v>0.0006326061931745943</v>
      </c>
      <c r="D1016" s="105" t="s">
        <v>3350</v>
      </c>
      <c r="E1016" s="105" t="b">
        <v>0</v>
      </c>
      <c r="F1016" s="105" t="b">
        <v>0</v>
      </c>
      <c r="G1016" s="105" t="b">
        <v>0</v>
      </c>
    </row>
    <row r="1017" spans="1:7" ht="15">
      <c r="A1017" s="105" t="s">
        <v>3340</v>
      </c>
      <c r="B1017" s="105">
        <v>2</v>
      </c>
      <c r="C1017" s="110">
        <v>0.0006326061931745943</v>
      </c>
      <c r="D1017" s="105" t="s">
        <v>3350</v>
      </c>
      <c r="E1017" s="105" t="b">
        <v>0</v>
      </c>
      <c r="F1017" s="105" t="b">
        <v>0</v>
      </c>
      <c r="G1017" s="105" t="b">
        <v>0</v>
      </c>
    </row>
    <row r="1018" spans="1:7" ht="15">
      <c r="A1018" s="105" t="s">
        <v>3341</v>
      </c>
      <c r="B1018" s="105">
        <v>2</v>
      </c>
      <c r="C1018" s="110">
        <v>0.0006326061931745943</v>
      </c>
      <c r="D1018" s="105" t="s">
        <v>3350</v>
      </c>
      <c r="E1018" s="105" t="b">
        <v>0</v>
      </c>
      <c r="F1018" s="105" t="b">
        <v>0</v>
      </c>
      <c r="G1018" s="105" t="b">
        <v>0</v>
      </c>
    </row>
    <row r="1019" spans="1:7" ht="15">
      <c r="A1019" s="105" t="s">
        <v>3342</v>
      </c>
      <c r="B1019" s="105">
        <v>2</v>
      </c>
      <c r="C1019" s="110">
        <v>0.0006326061931745943</v>
      </c>
      <c r="D1019" s="105" t="s">
        <v>3350</v>
      </c>
      <c r="E1019" s="105" t="b">
        <v>0</v>
      </c>
      <c r="F1019" s="105" t="b">
        <v>0</v>
      </c>
      <c r="G1019" s="105" t="b">
        <v>0</v>
      </c>
    </row>
    <row r="1020" spans="1:7" ht="15">
      <c r="A1020" s="105" t="s">
        <v>3343</v>
      </c>
      <c r="B1020" s="105">
        <v>2</v>
      </c>
      <c r="C1020" s="110">
        <v>0.0006326061931745943</v>
      </c>
      <c r="D1020" s="105" t="s">
        <v>3350</v>
      </c>
      <c r="E1020" s="105" t="b">
        <v>0</v>
      </c>
      <c r="F1020" s="105" t="b">
        <v>0</v>
      </c>
      <c r="G1020" s="105" t="b">
        <v>0</v>
      </c>
    </row>
    <row r="1021" spans="1:7" ht="15">
      <c r="A1021" s="105" t="s">
        <v>3344</v>
      </c>
      <c r="B1021" s="105">
        <v>2</v>
      </c>
      <c r="C1021" s="110">
        <v>0.0006326061931745943</v>
      </c>
      <c r="D1021" s="105" t="s">
        <v>3350</v>
      </c>
      <c r="E1021" s="105" t="b">
        <v>0</v>
      </c>
      <c r="F1021" s="105" t="b">
        <v>0</v>
      </c>
      <c r="G1021" s="105" t="b">
        <v>0</v>
      </c>
    </row>
    <row r="1022" spans="1:7" ht="15">
      <c r="A1022" s="105" t="s">
        <v>3345</v>
      </c>
      <c r="B1022" s="105">
        <v>2</v>
      </c>
      <c r="C1022" s="110">
        <v>0.0006326061931745943</v>
      </c>
      <c r="D1022" s="105" t="s">
        <v>3350</v>
      </c>
      <c r="E1022" s="105" t="b">
        <v>0</v>
      </c>
      <c r="F1022" s="105" t="b">
        <v>0</v>
      </c>
      <c r="G1022" s="105" t="b">
        <v>0</v>
      </c>
    </row>
    <row r="1023" spans="1:7" ht="15">
      <c r="A1023" s="105" t="s">
        <v>3346</v>
      </c>
      <c r="B1023" s="105">
        <v>2</v>
      </c>
      <c r="C1023" s="110">
        <v>0.0006326061931745943</v>
      </c>
      <c r="D1023" s="105" t="s">
        <v>3350</v>
      </c>
      <c r="E1023" s="105" t="b">
        <v>0</v>
      </c>
      <c r="F1023" s="105" t="b">
        <v>0</v>
      </c>
      <c r="G1023" s="105" t="b">
        <v>0</v>
      </c>
    </row>
    <row r="1024" spans="1:7" ht="15">
      <c r="A1024" s="105" t="s">
        <v>3347</v>
      </c>
      <c r="B1024" s="105">
        <v>2</v>
      </c>
      <c r="C1024" s="110">
        <v>0.0007122542936280884</v>
      </c>
      <c r="D1024" s="105" t="s">
        <v>3350</v>
      </c>
      <c r="E1024" s="105" t="b">
        <v>0</v>
      </c>
      <c r="F1024" s="105" t="b">
        <v>0</v>
      </c>
      <c r="G1024" s="105" t="b">
        <v>0</v>
      </c>
    </row>
    <row r="1025" spans="1:7" ht="15">
      <c r="A1025" s="105" t="s">
        <v>2330</v>
      </c>
      <c r="B1025" s="105">
        <v>112</v>
      </c>
      <c r="C1025" s="110">
        <v>0.011608647889341921</v>
      </c>
      <c r="D1025" s="105" t="s">
        <v>2310</v>
      </c>
      <c r="E1025" s="105" t="b">
        <v>0</v>
      </c>
      <c r="F1025" s="105" t="b">
        <v>0</v>
      </c>
      <c r="G1025" s="105" t="b">
        <v>0</v>
      </c>
    </row>
    <row r="1026" spans="1:7" ht="15">
      <c r="A1026" s="105" t="s">
        <v>2331</v>
      </c>
      <c r="B1026" s="105">
        <v>83</v>
      </c>
      <c r="C1026" s="110">
        <v>0.009098730802975668</v>
      </c>
      <c r="D1026" s="105" t="s">
        <v>2310</v>
      </c>
      <c r="E1026" s="105" t="b">
        <v>0</v>
      </c>
      <c r="F1026" s="105" t="b">
        <v>0</v>
      </c>
      <c r="G1026" s="105" t="b">
        <v>0</v>
      </c>
    </row>
    <row r="1027" spans="1:7" ht="15">
      <c r="A1027" s="105" t="s">
        <v>2332</v>
      </c>
      <c r="B1027" s="105">
        <v>70</v>
      </c>
      <c r="C1027" s="110">
        <v>0.008668648934599925</v>
      </c>
      <c r="D1027" s="105" t="s">
        <v>2310</v>
      </c>
      <c r="E1027" s="105" t="b">
        <v>0</v>
      </c>
      <c r="F1027" s="105" t="b">
        <v>0</v>
      </c>
      <c r="G1027" s="105" t="b">
        <v>0</v>
      </c>
    </row>
    <row r="1028" spans="1:7" ht="15">
      <c r="A1028" s="105" t="s">
        <v>2333</v>
      </c>
      <c r="B1028" s="105">
        <v>69</v>
      </c>
      <c r="C1028" s="110">
        <v>0.00834146789449351</v>
      </c>
      <c r="D1028" s="105" t="s">
        <v>2310</v>
      </c>
      <c r="E1028" s="105" t="b">
        <v>0</v>
      </c>
      <c r="F1028" s="105" t="b">
        <v>0</v>
      </c>
      <c r="G1028" s="105" t="b">
        <v>0</v>
      </c>
    </row>
    <row r="1029" spans="1:7" ht="15">
      <c r="A1029" s="105" t="s">
        <v>2334</v>
      </c>
      <c r="B1029" s="105">
        <v>67</v>
      </c>
      <c r="C1029" s="110">
        <v>0.007911872611724192</v>
      </c>
      <c r="D1029" s="105" t="s">
        <v>2310</v>
      </c>
      <c r="E1029" s="105" t="b">
        <v>0</v>
      </c>
      <c r="F1029" s="105" t="b">
        <v>0</v>
      </c>
      <c r="G1029" s="105" t="b">
        <v>0</v>
      </c>
    </row>
    <row r="1030" spans="1:7" ht="15">
      <c r="A1030" s="105" t="s">
        <v>2335</v>
      </c>
      <c r="B1030" s="105">
        <v>62</v>
      </c>
      <c r="C1030" s="110">
        <v>0.008851599054762897</v>
      </c>
      <c r="D1030" s="105" t="s">
        <v>2310</v>
      </c>
      <c r="E1030" s="105" t="b">
        <v>0</v>
      </c>
      <c r="F1030" s="105" t="b">
        <v>0</v>
      </c>
      <c r="G1030" s="105" t="b">
        <v>0</v>
      </c>
    </row>
    <row r="1031" spans="1:7" ht="15">
      <c r="A1031" s="105" t="s">
        <v>2336</v>
      </c>
      <c r="B1031" s="105">
        <v>57</v>
      </c>
      <c r="C1031" s="110">
        <v>0.007297034831392323</v>
      </c>
      <c r="D1031" s="105" t="s">
        <v>2310</v>
      </c>
      <c r="E1031" s="105" t="b">
        <v>0</v>
      </c>
      <c r="F1031" s="105" t="b">
        <v>0</v>
      </c>
      <c r="G1031" s="105" t="b">
        <v>0</v>
      </c>
    </row>
    <row r="1032" spans="1:7" ht="15">
      <c r="A1032" s="105" t="s">
        <v>2337</v>
      </c>
      <c r="B1032" s="105">
        <v>53</v>
      </c>
      <c r="C1032" s="110">
        <v>0.007023912978589612</v>
      </c>
      <c r="D1032" s="105" t="s">
        <v>2310</v>
      </c>
      <c r="E1032" s="105" t="b">
        <v>0</v>
      </c>
      <c r="F1032" s="105" t="b">
        <v>0</v>
      </c>
      <c r="G1032" s="105" t="b">
        <v>0</v>
      </c>
    </row>
    <row r="1033" spans="1:7" ht="15">
      <c r="A1033" s="105" t="s">
        <v>2338</v>
      </c>
      <c r="B1033" s="105">
        <v>52</v>
      </c>
      <c r="C1033" s="110">
        <v>0.007573333215838705</v>
      </c>
      <c r="D1033" s="105" t="s">
        <v>2310</v>
      </c>
      <c r="E1033" s="105" t="b">
        <v>0</v>
      </c>
      <c r="F1033" s="105" t="b">
        <v>0</v>
      </c>
      <c r="G1033" s="105" t="b">
        <v>0</v>
      </c>
    </row>
    <row r="1034" spans="1:7" ht="15">
      <c r="A1034" s="105" t="s">
        <v>2339</v>
      </c>
      <c r="B1034" s="105">
        <v>51</v>
      </c>
      <c r="C1034" s="110">
        <v>0.006699662656435826</v>
      </c>
      <c r="D1034" s="105" t="s">
        <v>2310</v>
      </c>
      <c r="E1034" s="105" t="b">
        <v>0</v>
      </c>
      <c r="F1034" s="105" t="b">
        <v>0</v>
      </c>
      <c r="G1034" s="105" t="b">
        <v>0</v>
      </c>
    </row>
    <row r="1035" spans="1:7" ht="15">
      <c r="A1035" s="105" t="s">
        <v>2340</v>
      </c>
      <c r="B1035" s="105">
        <v>49</v>
      </c>
      <c r="C1035" s="110">
        <v>0.006493806338696056</v>
      </c>
      <c r="D1035" s="105" t="s">
        <v>2310</v>
      </c>
      <c r="E1035" s="105" t="b">
        <v>0</v>
      </c>
      <c r="F1035" s="105" t="b">
        <v>0</v>
      </c>
      <c r="G1035" s="105" t="b">
        <v>0</v>
      </c>
    </row>
    <row r="1036" spans="1:7" ht="15">
      <c r="A1036" s="105" t="s">
        <v>2342</v>
      </c>
      <c r="B1036" s="105">
        <v>47</v>
      </c>
      <c r="C1036" s="110">
        <v>0.006458707723591054</v>
      </c>
      <c r="D1036" s="105" t="s">
        <v>2310</v>
      </c>
      <c r="E1036" s="105" t="b">
        <v>1</v>
      </c>
      <c r="F1036" s="105" t="b">
        <v>0</v>
      </c>
      <c r="G1036" s="105" t="b">
        <v>0</v>
      </c>
    </row>
    <row r="1037" spans="1:7" ht="15">
      <c r="A1037" s="105" t="s">
        <v>2341</v>
      </c>
      <c r="B1037" s="105">
        <v>47</v>
      </c>
      <c r="C1037" s="110">
        <v>0.006645011665744756</v>
      </c>
      <c r="D1037" s="105" t="s">
        <v>2310</v>
      </c>
      <c r="E1037" s="105" t="b">
        <v>0</v>
      </c>
      <c r="F1037" s="105" t="b">
        <v>0</v>
      </c>
      <c r="G1037" s="105" t="b">
        <v>0</v>
      </c>
    </row>
    <row r="1038" spans="1:7" ht="15">
      <c r="A1038" s="105" t="s">
        <v>2343</v>
      </c>
      <c r="B1038" s="105">
        <v>45</v>
      </c>
      <c r="C1038" s="110">
        <v>0.0064245477010375866</v>
      </c>
      <c r="D1038" s="105" t="s">
        <v>2310</v>
      </c>
      <c r="E1038" s="105" t="b">
        <v>0</v>
      </c>
      <c r="F1038" s="105" t="b">
        <v>0</v>
      </c>
      <c r="G1038" s="105" t="b">
        <v>0</v>
      </c>
    </row>
    <row r="1039" spans="1:7" ht="15">
      <c r="A1039" s="105" t="s">
        <v>2344</v>
      </c>
      <c r="B1039" s="105">
        <v>42</v>
      </c>
      <c r="C1039" s="110">
        <v>0.00659428961857297</v>
      </c>
      <c r="D1039" s="105" t="s">
        <v>2310</v>
      </c>
      <c r="E1039" s="105" t="b">
        <v>0</v>
      </c>
      <c r="F1039" s="105" t="b">
        <v>0</v>
      </c>
      <c r="G1039" s="105" t="b">
        <v>0</v>
      </c>
    </row>
    <row r="1040" spans="1:7" ht="15">
      <c r="A1040" s="105" t="s">
        <v>2345</v>
      </c>
      <c r="B1040" s="105">
        <v>41</v>
      </c>
      <c r="C1040" s="110">
        <v>0.005911643017464654</v>
      </c>
      <c r="D1040" s="105" t="s">
        <v>2310</v>
      </c>
      <c r="E1040" s="105" t="b">
        <v>0</v>
      </c>
      <c r="F1040" s="105" t="b">
        <v>0</v>
      </c>
      <c r="G1040" s="105" t="b">
        <v>0</v>
      </c>
    </row>
    <row r="1041" spans="1:7" ht="15">
      <c r="A1041" s="105" t="s">
        <v>2346</v>
      </c>
      <c r="B1041" s="105">
        <v>39</v>
      </c>
      <c r="C1041" s="110">
        <v>0.005859351961635514</v>
      </c>
      <c r="D1041" s="105" t="s">
        <v>2310</v>
      </c>
      <c r="E1041" s="105" t="b">
        <v>0</v>
      </c>
      <c r="F1041" s="105" t="b">
        <v>0</v>
      </c>
      <c r="G1041" s="105" t="b">
        <v>0</v>
      </c>
    </row>
    <row r="1042" spans="1:7" ht="15">
      <c r="A1042" s="105" t="s">
        <v>2347</v>
      </c>
      <c r="B1042" s="105">
        <v>39</v>
      </c>
      <c r="C1042" s="110">
        <v>0.005859351961635514</v>
      </c>
      <c r="D1042" s="105" t="s">
        <v>2310</v>
      </c>
      <c r="E1042" s="105" t="b">
        <v>0</v>
      </c>
      <c r="F1042" s="105" t="b">
        <v>0</v>
      </c>
      <c r="G1042" s="105" t="b">
        <v>0</v>
      </c>
    </row>
    <row r="1043" spans="1:7" ht="15">
      <c r="A1043" s="105" t="s">
        <v>2348</v>
      </c>
      <c r="B1043" s="105">
        <v>38</v>
      </c>
      <c r="C1043" s="110">
        <v>0.005591069881428881</v>
      </c>
      <c r="D1043" s="105" t="s">
        <v>2310</v>
      </c>
      <c r="E1043" s="105" t="b">
        <v>0</v>
      </c>
      <c r="F1043" s="105" t="b">
        <v>0</v>
      </c>
      <c r="G1043" s="105" t="b">
        <v>0</v>
      </c>
    </row>
    <row r="1044" spans="1:7" ht="15">
      <c r="A1044" s="105" t="s">
        <v>2349</v>
      </c>
      <c r="B1044" s="105">
        <v>36</v>
      </c>
      <c r="C1044" s="110">
        <v>0.005408632579971244</v>
      </c>
      <c r="D1044" s="105" t="s">
        <v>2310</v>
      </c>
      <c r="E1044" s="105" t="b">
        <v>0</v>
      </c>
      <c r="F1044" s="105" t="b">
        <v>0</v>
      </c>
      <c r="G1044" s="105" t="b">
        <v>0</v>
      </c>
    </row>
    <row r="1045" spans="1:7" ht="15">
      <c r="A1045" s="105" t="s">
        <v>2353</v>
      </c>
      <c r="B1045" s="105">
        <v>35</v>
      </c>
      <c r="C1045" s="110">
        <v>0.005373331988408345</v>
      </c>
      <c r="D1045" s="105" t="s">
        <v>2310</v>
      </c>
      <c r="E1045" s="105" t="b">
        <v>0</v>
      </c>
      <c r="F1045" s="105" t="b">
        <v>0</v>
      </c>
      <c r="G1045" s="105" t="b">
        <v>0</v>
      </c>
    </row>
    <row r="1046" spans="1:7" ht="15">
      <c r="A1046" s="105" t="s">
        <v>2350</v>
      </c>
      <c r="B1046" s="105">
        <v>35</v>
      </c>
      <c r="C1046" s="110">
        <v>0.005373331988408345</v>
      </c>
      <c r="D1046" s="105" t="s">
        <v>2310</v>
      </c>
      <c r="E1046" s="105" t="b">
        <v>0</v>
      </c>
      <c r="F1046" s="105" t="b">
        <v>0</v>
      </c>
      <c r="G1046" s="105" t="b">
        <v>0</v>
      </c>
    </row>
    <row r="1047" spans="1:7" ht="15">
      <c r="A1047" s="105" t="s">
        <v>2352</v>
      </c>
      <c r="B1047" s="105">
        <v>35</v>
      </c>
      <c r="C1047" s="110">
        <v>0.005373331988408345</v>
      </c>
      <c r="D1047" s="105" t="s">
        <v>2310</v>
      </c>
      <c r="E1047" s="105" t="b">
        <v>0</v>
      </c>
      <c r="F1047" s="105" t="b">
        <v>0</v>
      </c>
      <c r="G1047" s="105" t="b">
        <v>0</v>
      </c>
    </row>
    <row r="1048" spans="1:7" ht="15">
      <c r="A1048" s="105" t="s">
        <v>2351</v>
      </c>
      <c r="B1048" s="105">
        <v>35</v>
      </c>
      <c r="C1048" s="110">
        <v>0.005433362971442194</v>
      </c>
      <c r="D1048" s="105" t="s">
        <v>2310</v>
      </c>
      <c r="E1048" s="105" t="b">
        <v>0</v>
      </c>
      <c r="F1048" s="105" t="b">
        <v>0</v>
      </c>
      <c r="G1048" s="105" t="b">
        <v>0</v>
      </c>
    </row>
    <row r="1049" spans="1:7" ht="15">
      <c r="A1049" s="105" t="s">
        <v>2356</v>
      </c>
      <c r="B1049" s="105">
        <v>32</v>
      </c>
      <c r="C1049" s="110">
        <v>0.005024220661769882</v>
      </c>
      <c r="D1049" s="105" t="s">
        <v>2310</v>
      </c>
      <c r="E1049" s="105" t="b">
        <v>0</v>
      </c>
      <c r="F1049" s="105" t="b">
        <v>0</v>
      </c>
      <c r="G1049" s="105" t="b">
        <v>0</v>
      </c>
    </row>
    <row r="1050" spans="1:7" ht="15">
      <c r="A1050" s="105" t="s">
        <v>2355</v>
      </c>
      <c r="B1050" s="105">
        <v>32</v>
      </c>
      <c r="C1050" s="110">
        <v>0.0052697216940871166</v>
      </c>
      <c r="D1050" s="105" t="s">
        <v>2310</v>
      </c>
      <c r="E1050" s="105" t="b">
        <v>0</v>
      </c>
      <c r="F1050" s="105" t="b">
        <v>0</v>
      </c>
      <c r="G1050" s="105" t="b">
        <v>0</v>
      </c>
    </row>
    <row r="1051" spans="1:7" ht="15">
      <c r="A1051" s="105" t="s">
        <v>2357</v>
      </c>
      <c r="B1051" s="105">
        <v>32</v>
      </c>
      <c r="C1051" s="110">
        <v>0.005553131836722336</v>
      </c>
      <c r="D1051" s="105" t="s">
        <v>2310</v>
      </c>
      <c r="E1051" s="105" t="b">
        <v>0</v>
      </c>
      <c r="F1051" s="105" t="b">
        <v>0</v>
      </c>
      <c r="G1051" s="105" t="b">
        <v>0</v>
      </c>
    </row>
    <row r="1052" spans="1:7" ht="15">
      <c r="A1052" s="105" t="s">
        <v>2354</v>
      </c>
      <c r="B1052" s="105">
        <v>32</v>
      </c>
      <c r="C1052" s="110">
        <v>0.005142876456876085</v>
      </c>
      <c r="D1052" s="105" t="s">
        <v>2310</v>
      </c>
      <c r="E1052" s="105" t="b">
        <v>0</v>
      </c>
      <c r="F1052" s="105" t="b">
        <v>0</v>
      </c>
      <c r="G1052" s="105" t="b">
        <v>0</v>
      </c>
    </row>
    <row r="1053" spans="1:7" ht="15">
      <c r="A1053" s="105" t="s">
        <v>2358</v>
      </c>
      <c r="B1053" s="105">
        <v>31</v>
      </c>
      <c r="C1053" s="110">
        <v>0.005169816311265983</v>
      </c>
      <c r="D1053" s="105" t="s">
        <v>2310</v>
      </c>
      <c r="E1053" s="105" t="b">
        <v>0</v>
      </c>
      <c r="F1053" s="105" t="b">
        <v>0</v>
      </c>
      <c r="G1053" s="105" t="b">
        <v>0</v>
      </c>
    </row>
    <row r="1054" spans="1:7" ht="15">
      <c r="A1054" s="105" t="s">
        <v>2359</v>
      </c>
      <c r="B1054" s="105">
        <v>31</v>
      </c>
      <c r="C1054" s="110">
        <v>0.004923760507597</v>
      </c>
      <c r="D1054" s="105" t="s">
        <v>2310</v>
      </c>
      <c r="E1054" s="105" t="b">
        <v>0</v>
      </c>
      <c r="F1054" s="105" t="b">
        <v>0</v>
      </c>
      <c r="G1054" s="105" t="b">
        <v>0</v>
      </c>
    </row>
    <row r="1055" spans="1:7" ht="15">
      <c r="A1055" s="105" t="s">
        <v>2360</v>
      </c>
      <c r="B1055" s="105">
        <v>31</v>
      </c>
      <c r="C1055" s="110">
        <v>0.004923760507597</v>
      </c>
      <c r="D1055" s="105" t="s">
        <v>2310</v>
      </c>
      <c r="E1055" s="105" t="b">
        <v>0</v>
      </c>
      <c r="F1055" s="105" t="b">
        <v>0</v>
      </c>
      <c r="G1055" s="105" t="b">
        <v>0</v>
      </c>
    </row>
    <row r="1056" spans="1:7" ht="15">
      <c r="A1056" s="105" t="s">
        <v>2361</v>
      </c>
      <c r="B1056" s="105">
        <v>31</v>
      </c>
      <c r="C1056" s="110">
        <v>0.005306889524666623</v>
      </c>
      <c r="D1056" s="105" t="s">
        <v>2310</v>
      </c>
      <c r="E1056" s="105" t="b">
        <v>0</v>
      </c>
      <c r="F1056" s="105" t="b">
        <v>0</v>
      </c>
      <c r="G1056" s="105" t="b">
        <v>0</v>
      </c>
    </row>
    <row r="1057" spans="1:7" ht="15">
      <c r="A1057" s="105" t="s">
        <v>2364</v>
      </c>
      <c r="B1057" s="105">
        <v>28</v>
      </c>
      <c r="C1057" s="110">
        <v>0.00466951150694992</v>
      </c>
      <c r="D1057" s="105" t="s">
        <v>2310</v>
      </c>
      <c r="E1057" s="105" t="b">
        <v>0</v>
      </c>
      <c r="F1057" s="105" t="b">
        <v>1</v>
      </c>
      <c r="G1057" s="105" t="b">
        <v>0</v>
      </c>
    </row>
    <row r="1058" spans="1:7" ht="15">
      <c r="A1058" s="105" t="s">
        <v>2363</v>
      </c>
      <c r="B1058" s="105">
        <v>28</v>
      </c>
      <c r="C1058" s="110">
        <v>0.004793319570666627</v>
      </c>
      <c r="D1058" s="105" t="s">
        <v>2310</v>
      </c>
      <c r="E1058" s="105" t="b">
        <v>0</v>
      </c>
      <c r="F1058" s="105" t="b">
        <v>0</v>
      </c>
      <c r="G1058" s="105" t="b">
        <v>0</v>
      </c>
    </row>
    <row r="1059" spans="1:7" ht="15">
      <c r="A1059" s="105" t="s">
        <v>2362</v>
      </c>
      <c r="B1059" s="105">
        <v>28</v>
      </c>
      <c r="C1059" s="110">
        <v>0.004611006482326227</v>
      </c>
      <c r="D1059" s="105" t="s">
        <v>2310</v>
      </c>
      <c r="E1059" s="105" t="b">
        <v>0</v>
      </c>
      <c r="F1059" s="105" t="b">
        <v>0</v>
      </c>
      <c r="G1059" s="105" t="b">
        <v>0</v>
      </c>
    </row>
    <row r="1060" spans="1:7" ht="15">
      <c r="A1060" s="105" t="s">
        <v>2366</v>
      </c>
      <c r="B1060" s="105">
        <v>27</v>
      </c>
      <c r="C1060" s="110">
        <v>0.004561288183556905</v>
      </c>
      <c r="D1060" s="105" t="s">
        <v>2310</v>
      </c>
      <c r="E1060" s="105" t="b">
        <v>0</v>
      </c>
      <c r="F1060" s="105" t="b">
        <v>0</v>
      </c>
      <c r="G1060" s="105" t="b">
        <v>0</v>
      </c>
    </row>
    <row r="1061" spans="1:7" ht="15">
      <c r="A1061" s="105" t="s">
        <v>2365</v>
      </c>
      <c r="B1061" s="105">
        <v>27</v>
      </c>
      <c r="C1061" s="110">
        <v>0.004622129585999962</v>
      </c>
      <c r="D1061" s="105" t="s">
        <v>2310</v>
      </c>
      <c r="E1061" s="105" t="b">
        <v>0</v>
      </c>
      <c r="F1061" s="105" t="b">
        <v>0</v>
      </c>
      <c r="G1061" s="105" t="b">
        <v>0</v>
      </c>
    </row>
    <row r="1062" spans="1:7" ht="15">
      <c r="A1062" s="105" t="s">
        <v>2367</v>
      </c>
      <c r="B1062" s="105">
        <v>26</v>
      </c>
      <c r="C1062" s="110">
        <v>0.004450939601333297</v>
      </c>
      <c r="D1062" s="105" t="s">
        <v>2310</v>
      </c>
      <c r="E1062" s="105" t="b">
        <v>0</v>
      </c>
      <c r="F1062" s="105" t="b">
        <v>0</v>
      </c>
      <c r="G1062" s="105" t="b">
        <v>0</v>
      </c>
    </row>
    <row r="1063" spans="1:7" ht="15">
      <c r="A1063" s="105" t="s">
        <v>2368</v>
      </c>
      <c r="B1063" s="105">
        <v>24</v>
      </c>
      <c r="C1063" s="110">
        <v>0.004812934548098994</v>
      </c>
      <c r="D1063" s="105" t="s">
        <v>2310</v>
      </c>
      <c r="E1063" s="105" t="b">
        <v>0</v>
      </c>
      <c r="F1063" s="105" t="b">
        <v>0</v>
      </c>
      <c r="G1063" s="105" t="b">
        <v>0</v>
      </c>
    </row>
    <row r="1064" spans="1:7" ht="15">
      <c r="A1064" s="105" t="s">
        <v>2369</v>
      </c>
      <c r="B1064" s="105">
        <v>24</v>
      </c>
      <c r="C1064" s="110">
        <v>0.004223534118533459</v>
      </c>
      <c r="D1064" s="105" t="s">
        <v>2310</v>
      </c>
      <c r="E1064" s="105" t="b">
        <v>0</v>
      </c>
      <c r="F1064" s="105" t="b">
        <v>0</v>
      </c>
      <c r="G1064" s="105" t="b">
        <v>0</v>
      </c>
    </row>
    <row r="1065" spans="1:7" ht="15">
      <c r="A1065" s="105" t="s">
        <v>2373</v>
      </c>
      <c r="B1065" s="105">
        <v>23</v>
      </c>
      <c r="C1065" s="110">
        <v>0.004232240701597793</v>
      </c>
      <c r="D1065" s="105" t="s">
        <v>2310</v>
      </c>
      <c r="E1065" s="105" t="b">
        <v>0</v>
      </c>
      <c r="F1065" s="105" t="b">
        <v>0</v>
      </c>
      <c r="G1065" s="105" t="b">
        <v>0</v>
      </c>
    </row>
    <row r="1066" spans="1:7" ht="15">
      <c r="A1066" s="105" t="s">
        <v>2372</v>
      </c>
      <c r="B1066" s="105">
        <v>23</v>
      </c>
      <c r="C1066" s="110">
        <v>0.004167767374622191</v>
      </c>
      <c r="D1066" s="105" t="s">
        <v>2310</v>
      </c>
      <c r="E1066" s="105" t="b">
        <v>0</v>
      </c>
      <c r="F1066" s="105" t="b">
        <v>0</v>
      </c>
      <c r="G1066" s="105" t="b">
        <v>0</v>
      </c>
    </row>
    <row r="1067" spans="1:7" ht="15">
      <c r="A1067" s="105" t="s">
        <v>2371</v>
      </c>
      <c r="B1067" s="105">
        <v>23</v>
      </c>
      <c r="C1067" s="110">
        <v>0.004167767374622191</v>
      </c>
      <c r="D1067" s="105" t="s">
        <v>2310</v>
      </c>
      <c r="E1067" s="105" t="b">
        <v>0</v>
      </c>
      <c r="F1067" s="105" t="b">
        <v>0</v>
      </c>
      <c r="G1067" s="105" t="b">
        <v>0</v>
      </c>
    </row>
    <row r="1068" spans="1:7" ht="15">
      <c r="A1068" s="105" t="s">
        <v>2370</v>
      </c>
      <c r="B1068" s="105">
        <v>23</v>
      </c>
      <c r="C1068" s="110">
        <v>0.004106293915165834</v>
      </c>
      <c r="D1068" s="105" t="s">
        <v>2310</v>
      </c>
      <c r="E1068" s="105" t="b">
        <v>1</v>
      </c>
      <c r="F1068" s="105" t="b">
        <v>0</v>
      </c>
      <c r="G1068" s="105" t="b">
        <v>0</v>
      </c>
    </row>
    <row r="1069" spans="1:7" ht="15">
      <c r="A1069" s="105" t="s">
        <v>2374</v>
      </c>
      <c r="B1069" s="105">
        <v>22</v>
      </c>
      <c r="C1069" s="110">
        <v>0.0040482302363109325</v>
      </c>
      <c r="D1069" s="105" t="s">
        <v>2310</v>
      </c>
      <c r="E1069" s="105" t="b">
        <v>0</v>
      </c>
      <c r="F1069" s="105" t="b">
        <v>0</v>
      </c>
      <c r="G1069" s="105" t="b">
        <v>0</v>
      </c>
    </row>
    <row r="1070" spans="1:7" ht="15">
      <c r="A1070" s="105" t="s">
        <v>2375</v>
      </c>
      <c r="B1070" s="105">
        <v>22</v>
      </c>
      <c r="C1070" s="110">
        <v>0.003986560097464705</v>
      </c>
      <c r="D1070" s="105" t="s">
        <v>2310</v>
      </c>
      <c r="E1070" s="105" t="b">
        <v>0</v>
      </c>
      <c r="F1070" s="105" t="b">
        <v>0</v>
      </c>
      <c r="G1070" s="105" t="b">
        <v>0</v>
      </c>
    </row>
    <row r="1071" spans="1:7" ht="15">
      <c r="A1071" s="105" t="s">
        <v>2376</v>
      </c>
      <c r="B1071" s="105">
        <v>22</v>
      </c>
      <c r="C1071" s="110">
        <v>0.004411856669090744</v>
      </c>
      <c r="D1071" s="105" t="s">
        <v>2310</v>
      </c>
      <c r="E1071" s="105" t="b">
        <v>0</v>
      </c>
      <c r="F1071" s="105" t="b">
        <v>0</v>
      </c>
      <c r="G1071" s="105" t="b">
        <v>0</v>
      </c>
    </row>
    <row r="1072" spans="1:7" ht="15">
      <c r="A1072" s="105" t="s">
        <v>2380</v>
      </c>
      <c r="B1072" s="105">
        <v>21</v>
      </c>
      <c r="C1072" s="110">
        <v>0.003864219771024072</v>
      </c>
      <c r="D1072" s="105" t="s">
        <v>2310</v>
      </c>
      <c r="E1072" s="105" t="b">
        <v>0</v>
      </c>
      <c r="F1072" s="105" t="b">
        <v>0</v>
      </c>
      <c r="G1072" s="105" t="b">
        <v>0</v>
      </c>
    </row>
    <row r="1073" spans="1:7" ht="15">
      <c r="A1073" s="105" t="s">
        <v>2383</v>
      </c>
      <c r="B1073" s="105">
        <v>21</v>
      </c>
      <c r="C1073" s="110">
        <v>0.004133449864048174</v>
      </c>
      <c r="D1073" s="105" t="s">
        <v>2310</v>
      </c>
      <c r="E1073" s="105" t="b">
        <v>0</v>
      </c>
      <c r="F1073" s="105" t="b">
        <v>0</v>
      </c>
      <c r="G1073" s="105" t="b">
        <v>0</v>
      </c>
    </row>
    <row r="1074" spans="1:7" ht="15">
      <c r="A1074" s="105" t="s">
        <v>2381</v>
      </c>
      <c r="B1074" s="105">
        <v>21</v>
      </c>
      <c r="C1074" s="110">
        <v>0.003805352820307218</v>
      </c>
      <c r="D1074" s="105" t="s">
        <v>2310</v>
      </c>
      <c r="E1074" s="105" t="b">
        <v>0</v>
      </c>
      <c r="F1074" s="105" t="b">
        <v>0</v>
      </c>
      <c r="G1074" s="105" t="b">
        <v>0</v>
      </c>
    </row>
    <row r="1075" spans="1:7" ht="15">
      <c r="A1075" s="105" t="s">
        <v>2377</v>
      </c>
      <c r="B1075" s="105">
        <v>21</v>
      </c>
      <c r="C1075" s="110">
        <v>0.003805352820307218</v>
      </c>
      <c r="D1075" s="105" t="s">
        <v>2310</v>
      </c>
      <c r="E1075" s="105" t="b">
        <v>0</v>
      </c>
      <c r="F1075" s="105" t="b">
        <v>0</v>
      </c>
      <c r="G1075" s="105" t="b">
        <v>0</v>
      </c>
    </row>
    <row r="1076" spans="1:7" ht="15">
      <c r="A1076" s="105" t="s">
        <v>2378</v>
      </c>
      <c r="B1076" s="105">
        <v>21</v>
      </c>
      <c r="C1076" s="110">
        <v>0.003805352820307218</v>
      </c>
      <c r="D1076" s="105" t="s">
        <v>2310</v>
      </c>
      <c r="E1076" s="105" t="b">
        <v>0</v>
      </c>
      <c r="F1076" s="105" t="b">
        <v>0</v>
      </c>
      <c r="G1076" s="105" t="b">
        <v>0</v>
      </c>
    </row>
    <row r="1077" spans="1:7" ht="15">
      <c r="A1077" s="105" t="s">
        <v>2379</v>
      </c>
      <c r="B1077" s="105">
        <v>21</v>
      </c>
      <c r="C1077" s="110">
        <v>0.003805352820307218</v>
      </c>
      <c r="D1077" s="105" t="s">
        <v>2310</v>
      </c>
      <c r="E1077" s="105" t="b">
        <v>0</v>
      </c>
      <c r="F1077" s="105" t="b">
        <v>0</v>
      </c>
      <c r="G1077" s="105" t="b">
        <v>0</v>
      </c>
    </row>
    <row r="1078" spans="1:7" ht="15">
      <c r="A1078" s="105" t="s">
        <v>2382</v>
      </c>
      <c r="B1078" s="105">
        <v>21</v>
      </c>
      <c r="C1078" s="110">
        <v>0.003991340726411581</v>
      </c>
      <c r="D1078" s="105" t="s">
        <v>2310</v>
      </c>
      <c r="E1078" s="105" t="b">
        <v>0</v>
      </c>
      <c r="F1078" s="105" t="b">
        <v>0</v>
      </c>
      <c r="G1078" s="105" t="b">
        <v>0</v>
      </c>
    </row>
    <row r="1079" spans="1:7" ht="15">
      <c r="A1079" s="105" t="s">
        <v>2385</v>
      </c>
      <c r="B1079" s="105">
        <v>20</v>
      </c>
      <c r="C1079" s="110">
        <v>0.0036802093057372114</v>
      </c>
      <c r="D1079" s="105" t="s">
        <v>2310</v>
      </c>
      <c r="E1079" s="105" t="b">
        <v>0</v>
      </c>
      <c r="F1079" s="105" t="b">
        <v>0</v>
      </c>
      <c r="G1079" s="105" t="b">
        <v>0</v>
      </c>
    </row>
    <row r="1080" spans="1:7" ht="15">
      <c r="A1080" s="105" t="s">
        <v>2384</v>
      </c>
      <c r="B1080" s="105">
        <v>20</v>
      </c>
      <c r="C1080" s="110">
        <v>0.003739149363181721</v>
      </c>
      <c r="D1080" s="105" t="s">
        <v>2310</v>
      </c>
      <c r="E1080" s="105" t="b">
        <v>0</v>
      </c>
      <c r="F1080" s="105" t="b">
        <v>0</v>
      </c>
      <c r="G1080" s="105" t="b">
        <v>0</v>
      </c>
    </row>
    <row r="1081" spans="1:7" ht="15">
      <c r="A1081" s="105" t="s">
        <v>2388</v>
      </c>
      <c r="B1081" s="105">
        <v>19</v>
      </c>
      <c r="C1081" s="110">
        <v>0.0036112130381819067</v>
      </c>
      <c r="D1081" s="105" t="s">
        <v>2310</v>
      </c>
      <c r="E1081" s="105" t="b">
        <v>0</v>
      </c>
      <c r="F1081" s="105" t="b">
        <v>0</v>
      </c>
      <c r="G1081" s="105" t="b">
        <v>0</v>
      </c>
    </row>
    <row r="1082" spans="1:7" ht="15">
      <c r="A1082" s="105" t="s">
        <v>2387</v>
      </c>
      <c r="B1082" s="105">
        <v>19</v>
      </c>
      <c r="C1082" s="110">
        <v>0.0038855542101724205</v>
      </c>
      <c r="D1082" s="105" t="s">
        <v>2310</v>
      </c>
      <c r="E1082" s="105" t="b">
        <v>0</v>
      </c>
      <c r="F1082" s="105" t="b">
        <v>0</v>
      </c>
      <c r="G1082" s="105" t="b">
        <v>0</v>
      </c>
    </row>
    <row r="1083" spans="1:7" ht="15">
      <c r="A1083" s="105" t="s">
        <v>2386</v>
      </c>
      <c r="B1083" s="105">
        <v>19</v>
      </c>
      <c r="C1083" s="110">
        <v>0.0036736086051584395</v>
      </c>
      <c r="D1083" s="105" t="s">
        <v>2310</v>
      </c>
      <c r="E1083" s="105" t="b">
        <v>1</v>
      </c>
      <c r="F1083" s="105" t="b">
        <v>0</v>
      </c>
      <c r="G1083" s="105" t="b">
        <v>0</v>
      </c>
    </row>
    <row r="1084" spans="1:7" ht="15">
      <c r="A1084" s="105" t="s">
        <v>2392</v>
      </c>
      <c r="B1084" s="105">
        <v>18</v>
      </c>
      <c r="C1084" s="110">
        <v>0.0034211491940670698</v>
      </c>
      <c r="D1084" s="105" t="s">
        <v>2310</v>
      </c>
      <c r="E1084" s="105" t="b">
        <v>0</v>
      </c>
      <c r="F1084" s="105" t="b">
        <v>0</v>
      </c>
      <c r="G1084" s="105" t="b">
        <v>0</v>
      </c>
    </row>
    <row r="1085" spans="1:7" ht="15">
      <c r="A1085" s="105" t="s">
        <v>2389</v>
      </c>
      <c r="B1085" s="105">
        <v>18</v>
      </c>
      <c r="C1085" s="110">
        <v>0.003480260783834311</v>
      </c>
      <c r="D1085" s="105" t="s">
        <v>2310</v>
      </c>
      <c r="E1085" s="105" t="b">
        <v>0</v>
      </c>
      <c r="F1085" s="105" t="b">
        <v>0</v>
      </c>
      <c r="G1085" s="105" t="b">
        <v>0</v>
      </c>
    </row>
    <row r="1086" spans="1:7" ht="15">
      <c r="A1086" s="105" t="s">
        <v>2391</v>
      </c>
      <c r="B1086" s="105">
        <v>18</v>
      </c>
      <c r="C1086" s="110">
        <v>0.0034211491940670698</v>
      </c>
      <c r="D1086" s="105" t="s">
        <v>2310</v>
      </c>
      <c r="E1086" s="105" t="b">
        <v>0</v>
      </c>
      <c r="F1086" s="105" t="b">
        <v>0</v>
      </c>
      <c r="G1086" s="105" t="b">
        <v>0</v>
      </c>
    </row>
    <row r="1087" spans="1:7" ht="15">
      <c r="A1087" s="105" t="s">
        <v>2390</v>
      </c>
      <c r="B1087" s="105">
        <v>18</v>
      </c>
      <c r="C1087" s="110">
        <v>0.003480260783834311</v>
      </c>
      <c r="D1087" s="105" t="s">
        <v>2310</v>
      </c>
      <c r="E1087" s="105" t="b">
        <v>0</v>
      </c>
      <c r="F1087" s="105" t="b">
        <v>0</v>
      </c>
      <c r="G1087" s="105" t="b">
        <v>0</v>
      </c>
    </row>
    <row r="1088" spans="1:7" ht="15">
      <c r="A1088" s="105" t="s">
        <v>2398</v>
      </c>
      <c r="B1088" s="105">
        <v>17</v>
      </c>
      <c r="C1088" s="110">
        <v>0.0034091619715701208</v>
      </c>
      <c r="D1088" s="105" t="s">
        <v>2310</v>
      </c>
      <c r="E1088" s="105" t="b">
        <v>1</v>
      </c>
      <c r="F1088" s="105" t="b">
        <v>0</v>
      </c>
      <c r="G1088" s="105" t="b">
        <v>0</v>
      </c>
    </row>
    <row r="1089" spans="1:7" ht="15">
      <c r="A1089" s="105" t="s">
        <v>2394</v>
      </c>
      <c r="B1089" s="105">
        <v>17</v>
      </c>
      <c r="C1089" s="110">
        <v>0.0033461260804199503</v>
      </c>
      <c r="D1089" s="105" t="s">
        <v>2310</v>
      </c>
      <c r="E1089" s="105" t="b">
        <v>0</v>
      </c>
      <c r="F1089" s="105" t="b">
        <v>0</v>
      </c>
      <c r="G1089" s="105" t="b">
        <v>0</v>
      </c>
    </row>
    <row r="1090" spans="1:7" ht="15">
      <c r="A1090" s="105" t="s">
        <v>2393</v>
      </c>
      <c r="B1090" s="105">
        <v>17</v>
      </c>
      <c r="C1090" s="110">
        <v>0.0034091619715701208</v>
      </c>
      <c r="D1090" s="105" t="s">
        <v>2310</v>
      </c>
      <c r="E1090" s="105" t="b">
        <v>0</v>
      </c>
      <c r="F1090" s="105" t="b">
        <v>0</v>
      </c>
      <c r="G1090" s="105" t="b">
        <v>0</v>
      </c>
    </row>
    <row r="1091" spans="1:7" ht="15">
      <c r="A1091" s="105" t="s">
        <v>2395</v>
      </c>
      <c r="B1091" s="105">
        <v>17</v>
      </c>
      <c r="C1091" s="110">
        <v>0.0032869129625101826</v>
      </c>
      <c r="D1091" s="105" t="s">
        <v>2310</v>
      </c>
      <c r="E1091" s="105" t="b">
        <v>0</v>
      </c>
      <c r="F1091" s="105" t="b">
        <v>0</v>
      </c>
      <c r="G1091" s="105" t="b">
        <v>0</v>
      </c>
    </row>
    <row r="1092" spans="1:7" ht="15">
      <c r="A1092" s="105" t="s">
        <v>2399</v>
      </c>
      <c r="B1092" s="105">
        <v>17</v>
      </c>
      <c r="C1092" s="110">
        <v>0.0032869129625101826</v>
      </c>
      <c r="D1092" s="105" t="s">
        <v>2310</v>
      </c>
      <c r="E1092" s="105" t="b">
        <v>0</v>
      </c>
      <c r="F1092" s="105" t="b">
        <v>0</v>
      </c>
      <c r="G1092" s="105" t="b">
        <v>0</v>
      </c>
    </row>
    <row r="1093" spans="1:7" ht="15">
      <c r="A1093" s="105" t="s">
        <v>2397</v>
      </c>
      <c r="B1093" s="105">
        <v>17</v>
      </c>
      <c r="C1093" s="110">
        <v>0.0032869129625101826</v>
      </c>
      <c r="D1093" s="105" t="s">
        <v>2310</v>
      </c>
      <c r="E1093" s="105" t="b">
        <v>0</v>
      </c>
      <c r="F1093" s="105" t="b">
        <v>0</v>
      </c>
      <c r="G1093" s="105" t="b">
        <v>0</v>
      </c>
    </row>
    <row r="1094" spans="1:7" ht="15">
      <c r="A1094" s="105" t="s">
        <v>2396</v>
      </c>
      <c r="B1094" s="105">
        <v>17</v>
      </c>
      <c r="C1094" s="110">
        <v>0.0032869129625101826</v>
      </c>
      <c r="D1094" s="105" t="s">
        <v>2310</v>
      </c>
      <c r="E1094" s="105" t="b">
        <v>0</v>
      </c>
      <c r="F1094" s="105" t="b">
        <v>0</v>
      </c>
      <c r="G1094" s="105" t="b">
        <v>0</v>
      </c>
    </row>
    <row r="1095" spans="1:7" ht="15">
      <c r="A1095" s="105" t="s">
        <v>2400</v>
      </c>
      <c r="B1095" s="105">
        <v>16</v>
      </c>
      <c r="C1095" s="110">
        <v>0.0031492951345128946</v>
      </c>
      <c r="D1095" s="105" t="s">
        <v>2310</v>
      </c>
      <c r="E1095" s="105" t="b">
        <v>0</v>
      </c>
      <c r="F1095" s="105" t="b">
        <v>0</v>
      </c>
      <c r="G1095" s="105" t="b">
        <v>0</v>
      </c>
    </row>
    <row r="1096" spans="1:7" ht="15">
      <c r="A1096" s="105" t="s">
        <v>2401</v>
      </c>
      <c r="B1096" s="105">
        <v>16</v>
      </c>
      <c r="C1096" s="110">
        <v>0.0031492951345128946</v>
      </c>
      <c r="D1096" s="105" t="s">
        <v>2310</v>
      </c>
      <c r="E1096" s="105" t="b">
        <v>0</v>
      </c>
      <c r="F1096" s="105" t="b">
        <v>0</v>
      </c>
      <c r="G1096" s="105" t="b">
        <v>0</v>
      </c>
    </row>
    <row r="1097" spans="1:7" ht="15">
      <c r="A1097" s="105" t="s">
        <v>2407</v>
      </c>
      <c r="B1097" s="105">
        <v>15</v>
      </c>
      <c r="C1097" s="110">
        <v>0.0030080840925618716</v>
      </c>
      <c r="D1097" s="105" t="s">
        <v>2310</v>
      </c>
      <c r="E1097" s="105" t="b">
        <v>1</v>
      </c>
      <c r="F1097" s="105" t="b">
        <v>0</v>
      </c>
      <c r="G1097" s="105" t="b">
        <v>0</v>
      </c>
    </row>
    <row r="1098" spans="1:7" ht="15">
      <c r="A1098" s="105" t="s">
        <v>2409</v>
      </c>
      <c r="B1098" s="105">
        <v>15</v>
      </c>
      <c r="C1098" s="110">
        <v>0.0032753785241615334</v>
      </c>
      <c r="D1098" s="105" t="s">
        <v>2310</v>
      </c>
      <c r="E1098" s="105" t="b">
        <v>0</v>
      </c>
      <c r="F1098" s="105" t="b">
        <v>0</v>
      </c>
      <c r="G1098" s="105" t="b">
        <v>0</v>
      </c>
    </row>
    <row r="1099" spans="1:7" ht="15">
      <c r="A1099" s="105" t="s">
        <v>2402</v>
      </c>
      <c r="B1099" s="105">
        <v>15</v>
      </c>
      <c r="C1099" s="110">
        <v>0.0030080840925618716</v>
      </c>
      <c r="D1099" s="105" t="s">
        <v>2310</v>
      </c>
      <c r="E1099" s="105" t="b">
        <v>0</v>
      </c>
      <c r="F1099" s="105" t="b">
        <v>0</v>
      </c>
      <c r="G1099" s="105" t="b">
        <v>0</v>
      </c>
    </row>
    <row r="1100" spans="1:7" ht="15">
      <c r="A1100" s="105" t="s">
        <v>2405</v>
      </c>
      <c r="B1100" s="105">
        <v>15</v>
      </c>
      <c r="C1100" s="110">
        <v>0.0030080840925618716</v>
      </c>
      <c r="D1100" s="105" t="s">
        <v>2310</v>
      </c>
      <c r="E1100" s="105" t="b">
        <v>0</v>
      </c>
      <c r="F1100" s="105" t="b">
        <v>0</v>
      </c>
      <c r="G1100" s="105" t="b">
        <v>0</v>
      </c>
    </row>
    <row r="1101" spans="1:7" ht="15">
      <c r="A1101" s="105" t="s">
        <v>2406</v>
      </c>
      <c r="B1101" s="105">
        <v>15</v>
      </c>
      <c r="C1101" s="110">
        <v>0.0030080840925618716</v>
      </c>
      <c r="D1101" s="105" t="s">
        <v>2310</v>
      </c>
      <c r="E1101" s="105" t="b">
        <v>0</v>
      </c>
      <c r="F1101" s="105" t="b">
        <v>0</v>
      </c>
      <c r="G1101" s="105" t="b">
        <v>0</v>
      </c>
    </row>
    <row r="1102" spans="1:7" ht="15">
      <c r="A1102" s="105" t="s">
        <v>2404</v>
      </c>
      <c r="B1102" s="105">
        <v>15</v>
      </c>
      <c r="C1102" s="110">
        <v>0.003067542797504543</v>
      </c>
      <c r="D1102" s="105" t="s">
        <v>2310</v>
      </c>
      <c r="E1102" s="105" t="b">
        <v>1</v>
      </c>
      <c r="F1102" s="105" t="b">
        <v>0</v>
      </c>
      <c r="G1102" s="105" t="b">
        <v>0</v>
      </c>
    </row>
    <row r="1103" spans="1:7" ht="15">
      <c r="A1103" s="105" t="s">
        <v>2403</v>
      </c>
      <c r="B1103" s="105">
        <v>15</v>
      </c>
      <c r="C1103" s="110">
        <v>0.0030080840925618716</v>
      </c>
      <c r="D1103" s="105" t="s">
        <v>2310</v>
      </c>
      <c r="E1103" s="105" t="b">
        <v>0</v>
      </c>
      <c r="F1103" s="105" t="b">
        <v>1</v>
      </c>
      <c r="G1103" s="105" t="b">
        <v>0</v>
      </c>
    </row>
    <row r="1104" spans="1:7" ht="15">
      <c r="A1104" s="105" t="s">
        <v>2408</v>
      </c>
      <c r="B1104" s="105">
        <v>15</v>
      </c>
      <c r="C1104" s="110">
        <v>0.0030080840925618716</v>
      </c>
      <c r="D1104" s="105" t="s">
        <v>2310</v>
      </c>
      <c r="E1104" s="105" t="b">
        <v>0</v>
      </c>
      <c r="F1104" s="105" t="b">
        <v>0</v>
      </c>
      <c r="G1104" s="105" t="b">
        <v>0</v>
      </c>
    </row>
    <row r="1105" spans="1:7" ht="15">
      <c r="A1105" s="105" t="s">
        <v>2413</v>
      </c>
      <c r="B1105" s="105">
        <v>14</v>
      </c>
      <c r="C1105" s="110">
        <v>0.002863039944337573</v>
      </c>
      <c r="D1105" s="105" t="s">
        <v>2310</v>
      </c>
      <c r="E1105" s="105" t="b">
        <v>0</v>
      </c>
      <c r="F1105" s="105" t="b">
        <v>0</v>
      </c>
      <c r="G1105" s="105" t="b">
        <v>0</v>
      </c>
    </row>
    <row r="1106" spans="1:7" ht="15">
      <c r="A1106" s="105" t="s">
        <v>2412</v>
      </c>
      <c r="B1106" s="105">
        <v>14</v>
      </c>
      <c r="C1106" s="110">
        <v>0.002863039944337573</v>
      </c>
      <c r="D1106" s="105" t="s">
        <v>2310</v>
      </c>
      <c r="E1106" s="105" t="b">
        <v>0</v>
      </c>
      <c r="F1106" s="105" t="b">
        <v>0</v>
      </c>
      <c r="G1106" s="105" t="b">
        <v>0</v>
      </c>
    </row>
    <row r="1107" spans="1:7" ht="15">
      <c r="A1107" s="105" t="s">
        <v>2410</v>
      </c>
      <c r="B1107" s="105">
        <v>14</v>
      </c>
      <c r="C1107" s="110">
        <v>0.002863039944337573</v>
      </c>
      <c r="D1107" s="105" t="s">
        <v>2310</v>
      </c>
      <c r="E1107" s="105" t="b">
        <v>0</v>
      </c>
      <c r="F1107" s="105" t="b">
        <v>0</v>
      </c>
      <c r="G1107" s="105" t="b">
        <v>0</v>
      </c>
    </row>
    <row r="1108" spans="1:7" ht="15">
      <c r="A1108" s="105" t="s">
        <v>2414</v>
      </c>
      <c r="B1108" s="105">
        <v>14</v>
      </c>
      <c r="C1108" s="110">
        <v>0.0029870318817404808</v>
      </c>
      <c r="D1108" s="105" t="s">
        <v>2310</v>
      </c>
      <c r="E1108" s="105" t="b">
        <v>0</v>
      </c>
      <c r="F1108" s="105" t="b">
        <v>0</v>
      </c>
      <c r="G1108" s="105" t="b">
        <v>0</v>
      </c>
    </row>
    <row r="1109" spans="1:7" ht="15">
      <c r="A1109" s="105" t="s">
        <v>2415</v>
      </c>
      <c r="B1109" s="105">
        <v>14</v>
      </c>
      <c r="C1109" s="110">
        <v>0.002863039944337573</v>
      </c>
      <c r="D1109" s="105" t="s">
        <v>2310</v>
      </c>
      <c r="E1109" s="105" t="b">
        <v>1</v>
      </c>
      <c r="F1109" s="105" t="b">
        <v>0</v>
      </c>
      <c r="G1109" s="105" t="b">
        <v>0</v>
      </c>
    </row>
    <row r="1110" spans="1:7" ht="15">
      <c r="A1110" s="105" t="s">
        <v>2411</v>
      </c>
      <c r="B1110" s="105">
        <v>14</v>
      </c>
      <c r="C1110" s="110">
        <v>0.002863039944337573</v>
      </c>
      <c r="D1110" s="105" t="s">
        <v>2310</v>
      </c>
      <c r="E1110" s="105" t="b">
        <v>0</v>
      </c>
      <c r="F1110" s="105" t="b">
        <v>0</v>
      </c>
      <c r="G1110" s="105" t="b">
        <v>0</v>
      </c>
    </row>
    <row r="1111" spans="1:7" ht="15">
      <c r="A1111" s="105" t="s">
        <v>2416</v>
      </c>
      <c r="B1111" s="105">
        <v>14</v>
      </c>
      <c r="C1111" s="110">
        <v>0.0031336832171905073</v>
      </c>
      <c r="D1111" s="105" t="s">
        <v>2310</v>
      </c>
      <c r="E1111" s="105" t="b">
        <v>0</v>
      </c>
      <c r="F1111" s="105" t="b">
        <v>0</v>
      </c>
      <c r="G1111" s="105" t="b">
        <v>0</v>
      </c>
    </row>
    <row r="1112" spans="1:7" ht="15">
      <c r="A1112" s="105" t="s">
        <v>2421</v>
      </c>
      <c r="B1112" s="105">
        <v>13</v>
      </c>
      <c r="C1112" s="110">
        <v>0.0027138884450306666</v>
      </c>
      <c r="D1112" s="105" t="s">
        <v>2310</v>
      </c>
      <c r="E1112" s="105" t="b">
        <v>0</v>
      </c>
      <c r="F1112" s="105" t="b">
        <v>0</v>
      </c>
      <c r="G1112" s="105" t="b">
        <v>0</v>
      </c>
    </row>
    <row r="1113" spans="1:7" ht="15">
      <c r="A1113" s="105" t="s">
        <v>2418</v>
      </c>
      <c r="B1113" s="105">
        <v>13</v>
      </c>
      <c r="C1113" s="110">
        <v>0.0027138884450306666</v>
      </c>
      <c r="D1113" s="105" t="s">
        <v>2310</v>
      </c>
      <c r="E1113" s="105" t="b">
        <v>0</v>
      </c>
      <c r="F1113" s="105" t="b">
        <v>0</v>
      </c>
      <c r="G1113" s="105" t="b">
        <v>0</v>
      </c>
    </row>
    <row r="1114" spans="1:7" ht="15">
      <c r="A1114" s="105" t="s">
        <v>2422</v>
      </c>
      <c r="B1114" s="105">
        <v>13</v>
      </c>
      <c r="C1114" s="110">
        <v>0.0027138884450306666</v>
      </c>
      <c r="D1114" s="105" t="s">
        <v>2310</v>
      </c>
      <c r="E1114" s="105" t="b">
        <v>0</v>
      </c>
      <c r="F1114" s="105" t="b">
        <v>0</v>
      </c>
      <c r="G1114" s="105" t="b">
        <v>0</v>
      </c>
    </row>
    <row r="1115" spans="1:7" ht="15">
      <c r="A1115" s="105" t="s">
        <v>2420</v>
      </c>
      <c r="B1115" s="105">
        <v>13</v>
      </c>
      <c r="C1115" s="110">
        <v>0.002773672461616161</v>
      </c>
      <c r="D1115" s="105" t="s">
        <v>2310</v>
      </c>
      <c r="E1115" s="105" t="b">
        <v>0</v>
      </c>
      <c r="F1115" s="105" t="b">
        <v>0</v>
      </c>
      <c r="G1115" s="105" t="b">
        <v>0</v>
      </c>
    </row>
    <row r="1116" spans="1:7" ht="15">
      <c r="A1116" s="105" t="s">
        <v>2419</v>
      </c>
      <c r="B1116" s="105">
        <v>13</v>
      </c>
      <c r="C1116" s="110">
        <v>0.002773672461616161</v>
      </c>
      <c r="D1116" s="105" t="s">
        <v>2310</v>
      </c>
      <c r="E1116" s="105" t="b">
        <v>0</v>
      </c>
      <c r="F1116" s="105" t="b">
        <v>1</v>
      </c>
      <c r="G1116" s="105" t="b">
        <v>0</v>
      </c>
    </row>
    <row r="1117" spans="1:7" ht="15">
      <c r="A1117" s="105" t="s">
        <v>2423</v>
      </c>
      <c r="B1117" s="105">
        <v>13</v>
      </c>
      <c r="C1117" s="110">
        <v>0.0027138884450306666</v>
      </c>
      <c r="D1117" s="105" t="s">
        <v>2310</v>
      </c>
      <c r="E1117" s="105" t="b">
        <v>0</v>
      </c>
      <c r="F1117" s="105" t="b">
        <v>0</v>
      </c>
      <c r="G1117" s="105" t="b">
        <v>0</v>
      </c>
    </row>
    <row r="1118" spans="1:7" ht="15">
      <c r="A1118" s="105" t="s">
        <v>2417</v>
      </c>
      <c r="B1118" s="105">
        <v>13</v>
      </c>
      <c r="C1118" s="110">
        <v>0.0027138884450306666</v>
      </c>
      <c r="D1118" s="105" t="s">
        <v>2310</v>
      </c>
      <c r="E1118" s="105" t="b">
        <v>0</v>
      </c>
      <c r="F1118" s="105" t="b">
        <v>0</v>
      </c>
      <c r="G1118" s="105" t="b">
        <v>0</v>
      </c>
    </row>
    <row r="1119" spans="1:7" ht="15">
      <c r="A1119" s="105" t="s">
        <v>2430</v>
      </c>
      <c r="B1119" s="105">
        <v>12</v>
      </c>
      <c r="C1119" s="110">
        <v>0.002560313041491841</v>
      </c>
      <c r="D1119" s="105" t="s">
        <v>2310</v>
      </c>
      <c r="E1119" s="105" t="b">
        <v>0</v>
      </c>
      <c r="F1119" s="105" t="b">
        <v>0</v>
      </c>
      <c r="G1119" s="105" t="b">
        <v>0</v>
      </c>
    </row>
    <row r="1120" spans="1:7" ht="15">
      <c r="A1120" s="105" t="s">
        <v>2425</v>
      </c>
      <c r="B1120" s="105">
        <v>12</v>
      </c>
      <c r="C1120" s="110">
        <v>0.002560313041491841</v>
      </c>
      <c r="D1120" s="105" t="s">
        <v>2310</v>
      </c>
      <c r="E1120" s="105" t="b">
        <v>0</v>
      </c>
      <c r="F1120" s="105" t="b">
        <v>0</v>
      </c>
      <c r="G1120" s="105" t="b">
        <v>0</v>
      </c>
    </row>
    <row r="1121" spans="1:7" ht="15">
      <c r="A1121" s="105" t="s">
        <v>2427</v>
      </c>
      <c r="B1121" s="105">
        <v>12</v>
      </c>
      <c r="C1121" s="110">
        <v>0.002560313041491841</v>
      </c>
      <c r="D1121" s="105" t="s">
        <v>2310</v>
      </c>
      <c r="E1121" s="105" t="b">
        <v>0</v>
      </c>
      <c r="F1121" s="105" t="b">
        <v>0</v>
      </c>
      <c r="G1121" s="105" t="b">
        <v>0</v>
      </c>
    </row>
    <row r="1122" spans="1:7" ht="15">
      <c r="A1122" s="105" t="s">
        <v>2428</v>
      </c>
      <c r="B1122" s="105">
        <v>12</v>
      </c>
      <c r="C1122" s="110">
        <v>0.002686014186163292</v>
      </c>
      <c r="D1122" s="105" t="s">
        <v>2310</v>
      </c>
      <c r="E1122" s="105" t="b">
        <v>0</v>
      </c>
      <c r="F1122" s="105" t="b">
        <v>0</v>
      </c>
      <c r="G1122" s="105" t="b">
        <v>0</v>
      </c>
    </row>
    <row r="1123" spans="1:7" ht="15">
      <c r="A1123" s="105" t="s">
        <v>2431</v>
      </c>
      <c r="B1123" s="105">
        <v>12</v>
      </c>
      <c r="C1123" s="110">
        <v>0.0026203028193292266</v>
      </c>
      <c r="D1123" s="105" t="s">
        <v>2310</v>
      </c>
      <c r="E1123" s="105" t="b">
        <v>0</v>
      </c>
      <c r="F1123" s="105" t="b">
        <v>0</v>
      </c>
      <c r="G1123" s="105" t="b">
        <v>0</v>
      </c>
    </row>
    <row r="1124" spans="1:7" ht="15">
      <c r="A1124" s="105" t="s">
        <v>2429</v>
      </c>
      <c r="B1124" s="105">
        <v>12</v>
      </c>
      <c r="C1124" s="110">
        <v>0.002686014186163292</v>
      </c>
      <c r="D1124" s="105" t="s">
        <v>2310</v>
      </c>
      <c r="E1124" s="105" t="b">
        <v>0</v>
      </c>
      <c r="F1124" s="105" t="b">
        <v>0</v>
      </c>
      <c r="G1124" s="105" t="b">
        <v>0</v>
      </c>
    </row>
    <row r="1125" spans="1:7" ht="15">
      <c r="A1125" s="105" t="s">
        <v>2424</v>
      </c>
      <c r="B1125" s="105">
        <v>12</v>
      </c>
      <c r="C1125" s="110">
        <v>0.0026203028193292266</v>
      </c>
      <c r="D1125" s="105" t="s">
        <v>2310</v>
      </c>
      <c r="E1125" s="105" t="b">
        <v>0</v>
      </c>
      <c r="F1125" s="105" t="b">
        <v>0</v>
      </c>
      <c r="G1125" s="105" t="b">
        <v>0</v>
      </c>
    </row>
    <row r="1126" spans="1:7" ht="15">
      <c r="A1126" s="105" t="s">
        <v>2426</v>
      </c>
      <c r="B1126" s="105">
        <v>12</v>
      </c>
      <c r="C1126" s="110">
        <v>0.002758654732099011</v>
      </c>
      <c r="D1126" s="105" t="s">
        <v>2310</v>
      </c>
      <c r="E1126" s="105" t="b">
        <v>0</v>
      </c>
      <c r="F1126" s="105" t="b">
        <v>0</v>
      </c>
      <c r="G1126" s="105" t="b">
        <v>0</v>
      </c>
    </row>
    <row r="1127" spans="1:7" ht="15">
      <c r="A1127" s="105" t="s">
        <v>2437</v>
      </c>
      <c r="B1127" s="105">
        <v>11</v>
      </c>
      <c r="C1127" s="110">
        <v>0.0024621796706496843</v>
      </c>
      <c r="D1127" s="105" t="s">
        <v>2310</v>
      </c>
      <c r="E1127" s="105" t="b">
        <v>0</v>
      </c>
      <c r="F1127" s="105" t="b">
        <v>0</v>
      </c>
      <c r="G1127" s="105" t="b">
        <v>0</v>
      </c>
    </row>
    <row r="1128" spans="1:7" ht="15">
      <c r="A1128" s="105" t="s">
        <v>2442</v>
      </c>
      <c r="B1128" s="105">
        <v>11</v>
      </c>
      <c r="C1128" s="110">
        <v>0.002528766837757427</v>
      </c>
      <c r="D1128" s="105" t="s">
        <v>2310</v>
      </c>
      <c r="E1128" s="105" t="b">
        <v>0</v>
      </c>
      <c r="F1128" s="105" t="b">
        <v>0</v>
      </c>
      <c r="G1128" s="105" t="b">
        <v>0</v>
      </c>
    </row>
    <row r="1129" spans="1:7" ht="15">
      <c r="A1129" s="105" t="s">
        <v>2435</v>
      </c>
      <c r="B1129" s="105">
        <v>11</v>
      </c>
      <c r="C1129" s="110">
        <v>0.002528766837757427</v>
      </c>
      <c r="D1129" s="105" t="s">
        <v>2310</v>
      </c>
      <c r="E1129" s="105" t="b">
        <v>0</v>
      </c>
      <c r="F1129" s="105" t="b">
        <v>0</v>
      </c>
      <c r="G1129" s="105" t="b">
        <v>0</v>
      </c>
    </row>
    <row r="1130" spans="1:7" ht="15">
      <c r="A1130" s="105" t="s">
        <v>2446</v>
      </c>
      <c r="B1130" s="105">
        <v>11</v>
      </c>
      <c r="C1130" s="110">
        <v>0.002528766837757427</v>
      </c>
      <c r="D1130" s="105" t="s">
        <v>2310</v>
      </c>
      <c r="E1130" s="105" t="b">
        <v>0</v>
      </c>
      <c r="F1130" s="105" t="b">
        <v>0</v>
      </c>
      <c r="G1130" s="105" t="b">
        <v>0</v>
      </c>
    </row>
    <row r="1131" spans="1:7" ht="15">
      <c r="A1131" s="105" t="s">
        <v>2439</v>
      </c>
      <c r="B1131" s="105">
        <v>11</v>
      </c>
      <c r="C1131" s="110">
        <v>0.0024621796706496843</v>
      </c>
      <c r="D1131" s="105" t="s">
        <v>2310</v>
      </c>
      <c r="E1131" s="105" t="b">
        <v>0</v>
      </c>
      <c r="F1131" s="105" t="b">
        <v>0</v>
      </c>
      <c r="G1131" s="105" t="b">
        <v>0</v>
      </c>
    </row>
    <row r="1132" spans="1:7" ht="15">
      <c r="A1132" s="105" t="s">
        <v>2449</v>
      </c>
      <c r="B1132" s="105">
        <v>11</v>
      </c>
      <c r="C1132" s="110">
        <v>0.0026032049574718327</v>
      </c>
      <c r="D1132" s="105" t="s">
        <v>2310</v>
      </c>
      <c r="E1132" s="105" t="b">
        <v>0</v>
      </c>
      <c r="F1132" s="105" t="b">
        <v>0</v>
      </c>
      <c r="G1132" s="105" t="b">
        <v>0</v>
      </c>
    </row>
    <row r="1133" spans="1:7" ht="15">
      <c r="A1133" s="105" t="s">
        <v>2450</v>
      </c>
      <c r="B1133" s="105">
        <v>11</v>
      </c>
      <c r="C1133" s="110">
        <v>0.0026032049574718327</v>
      </c>
      <c r="D1133" s="105" t="s">
        <v>2310</v>
      </c>
      <c r="E1133" s="105" t="b">
        <v>0</v>
      </c>
      <c r="F1133" s="105" t="b">
        <v>0</v>
      </c>
      <c r="G1133" s="105" t="b">
        <v>0</v>
      </c>
    </row>
    <row r="1134" spans="1:7" ht="15">
      <c r="A1134" s="105" t="s">
        <v>2444</v>
      </c>
      <c r="B1134" s="105">
        <v>11</v>
      </c>
      <c r="C1134" s="110">
        <v>0.0024621796706496843</v>
      </c>
      <c r="D1134" s="105" t="s">
        <v>2310</v>
      </c>
      <c r="E1134" s="105" t="b">
        <v>0</v>
      </c>
      <c r="F1134" s="105" t="b">
        <v>0</v>
      </c>
      <c r="G1134" s="105" t="b">
        <v>0</v>
      </c>
    </row>
    <row r="1135" spans="1:7" ht="15">
      <c r="A1135" s="105" t="s">
        <v>2438</v>
      </c>
      <c r="B1135" s="105">
        <v>11</v>
      </c>
      <c r="C1135" s="110">
        <v>0.002401944251051791</v>
      </c>
      <c r="D1135" s="105" t="s">
        <v>2310</v>
      </c>
      <c r="E1135" s="105" t="b">
        <v>0</v>
      </c>
      <c r="F1135" s="105" t="b">
        <v>0</v>
      </c>
      <c r="G1135" s="105" t="b">
        <v>0</v>
      </c>
    </row>
    <row r="1136" spans="1:7" ht="15">
      <c r="A1136" s="105" t="s">
        <v>2433</v>
      </c>
      <c r="B1136" s="105">
        <v>11</v>
      </c>
      <c r="C1136" s="110">
        <v>0.0024621796706496843</v>
      </c>
      <c r="D1136" s="105" t="s">
        <v>2310</v>
      </c>
      <c r="E1136" s="105" t="b">
        <v>0</v>
      </c>
      <c r="F1136" s="105" t="b">
        <v>0</v>
      </c>
      <c r="G1136" s="105" t="b">
        <v>0</v>
      </c>
    </row>
    <row r="1137" spans="1:7" ht="15">
      <c r="A1137" s="105" t="s">
        <v>2436</v>
      </c>
      <c r="B1137" s="105">
        <v>11</v>
      </c>
      <c r="C1137" s="110">
        <v>0.002401944251051791</v>
      </c>
      <c r="D1137" s="105" t="s">
        <v>2310</v>
      </c>
      <c r="E1137" s="105" t="b">
        <v>0</v>
      </c>
      <c r="F1137" s="105" t="b">
        <v>0</v>
      </c>
      <c r="G1137" s="105" t="b">
        <v>0</v>
      </c>
    </row>
    <row r="1138" spans="1:7" ht="15">
      <c r="A1138" s="105" t="s">
        <v>2441</v>
      </c>
      <c r="B1138" s="105">
        <v>11</v>
      </c>
      <c r="C1138" s="110">
        <v>0.0024621796706496843</v>
      </c>
      <c r="D1138" s="105" t="s">
        <v>2310</v>
      </c>
      <c r="E1138" s="105" t="b">
        <v>0</v>
      </c>
      <c r="F1138" s="105" t="b">
        <v>0</v>
      </c>
      <c r="G1138" s="105" t="b">
        <v>0</v>
      </c>
    </row>
    <row r="1139" spans="1:7" ht="15">
      <c r="A1139" s="105" t="s">
        <v>2434</v>
      </c>
      <c r="B1139" s="105">
        <v>11</v>
      </c>
      <c r="C1139" s="110">
        <v>0.0024621796706496843</v>
      </c>
      <c r="D1139" s="105" t="s">
        <v>2310</v>
      </c>
      <c r="E1139" s="105" t="b">
        <v>0</v>
      </c>
      <c r="F1139" s="105" t="b">
        <v>0</v>
      </c>
      <c r="G1139" s="105" t="b">
        <v>0</v>
      </c>
    </row>
    <row r="1140" spans="1:7" ht="15">
      <c r="A1140" s="105" t="s">
        <v>2448</v>
      </c>
      <c r="B1140" s="105">
        <v>11</v>
      </c>
      <c r="C1140" s="110">
        <v>0.002401944251051791</v>
      </c>
      <c r="D1140" s="105" t="s">
        <v>2310</v>
      </c>
      <c r="E1140" s="105" t="b">
        <v>0</v>
      </c>
      <c r="F1140" s="105" t="b">
        <v>1</v>
      </c>
      <c r="G1140" s="105" t="b">
        <v>0</v>
      </c>
    </row>
    <row r="1141" spans="1:7" ht="15">
      <c r="A1141" s="105" t="s">
        <v>2432</v>
      </c>
      <c r="B1141" s="105">
        <v>11</v>
      </c>
      <c r="C1141" s="110">
        <v>0.002401944251051791</v>
      </c>
      <c r="D1141" s="105" t="s">
        <v>2310</v>
      </c>
      <c r="E1141" s="105" t="b">
        <v>0</v>
      </c>
      <c r="F1141" s="105" t="b">
        <v>0</v>
      </c>
      <c r="G1141" s="105" t="b">
        <v>0</v>
      </c>
    </row>
    <row r="1142" spans="1:7" ht="15">
      <c r="A1142" s="105" t="s">
        <v>2443</v>
      </c>
      <c r="B1142" s="105">
        <v>11</v>
      </c>
      <c r="C1142" s="110">
        <v>0.002401944251051791</v>
      </c>
      <c r="D1142" s="105" t="s">
        <v>2310</v>
      </c>
      <c r="E1142" s="105" t="b">
        <v>0</v>
      </c>
      <c r="F1142" s="105" t="b">
        <v>0</v>
      </c>
      <c r="G1142" s="105" t="b">
        <v>0</v>
      </c>
    </row>
    <row r="1143" spans="1:7" ht="15">
      <c r="A1143" s="105" t="s">
        <v>2447</v>
      </c>
      <c r="B1143" s="105">
        <v>11</v>
      </c>
      <c r="C1143" s="110">
        <v>0.002401944251051791</v>
      </c>
      <c r="D1143" s="105" t="s">
        <v>2310</v>
      </c>
      <c r="E1143" s="105" t="b">
        <v>0</v>
      </c>
      <c r="F1143" s="105" t="b">
        <v>0</v>
      </c>
      <c r="G1143" s="105" t="b">
        <v>0</v>
      </c>
    </row>
    <row r="1144" spans="1:7" ht="15">
      <c r="A1144" s="105" t="s">
        <v>2445</v>
      </c>
      <c r="B1144" s="105">
        <v>11</v>
      </c>
      <c r="C1144" s="110">
        <v>0.0024621796706496843</v>
      </c>
      <c r="D1144" s="105" t="s">
        <v>2310</v>
      </c>
      <c r="E1144" s="105" t="b">
        <v>0</v>
      </c>
      <c r="F1144" s="105" t="b">
        <v>0</v>
      </c>
      <c r="G1144" s="105" t="b">
        <v>0</v>
      </c>
    </row>
    <row r="1145" spans="1:7" ht="15">
      <c r="A1145" s="105" t="s">
        <v>2440</v>
      </c>
      <c r="B1145" s="105">
        <v>11</v>
      </c>
      <c r="C1145" s="110">
        <v>0.002401944251051791</v>
      </c>
      <c r="D1145" s="105" t="s">
        <v>2310</v>
      </c>
      <c r="E1145" s="105" t="b">
        <v>0</v>
      </c>
      <c r="F1145" s="105" t="b">
        <v>0</v>
      </c>
      <c r="G1145" s="105" t="b">
        <v>0</v>
      </c>
    </row>
    <row r="1146" spans="1:7" ht="15">
      <c r="A1146" s="105" t="s">
        <v>2462</v>
      </c>
      <c r="B1146" s="105">
        <v>10</v>
      </c>
      <c r="C1146" s="110">
        <v>0.0022988789434158423</v>
      </c>
      <c r="D1146" s="105" t="s">
        <v>2310</v>
      </c>
      <c r="E1146" s="105" t="b">
        <v>0</v>
      </c>
      <c r="F1146" s="105" t="b">
        <v>0</v>
      </c>
      <c r="G1146" s="105" t="b">
        <v>0</v>
      </c>
    </row>
    <row r="1147" spans="1:7" ht="15">
      <c r="A1147" s="105" t="s">
        <v>2461</v>
      </c>
      <c r="B1147" s="105">
        <v>10</v>
      </c>
      <c r="C1147" s="110">
        <v>0.0022383451551360764</v>
      </c>
      <c r="D1147" s="105" t="s">
        <v>2310</v>
      </c>
      <c r="E1147" s="105" t="b">
        <v>0</v>
      </c>
      <c r="F1147" s="105" t="b">
        <v>0</v>
      </c>
      <c r="G1147" s="105" t="b">
        <v>0</v>
      </c>
    </row>
    <row r="1148" spans="1:7" ht="15">
      <c r="A1148" s="105" t="s">
        <v>2455</v>
      </c>
      <c r="B1148" s="105">
        <v>10</v>
      </c>
      <c r="C1148" s="110">
        <v>0.0022988789434158423</v>
      </c>
      <c r="D1148" s="105" t="s">
        <v>2310</v>
      </c>
      <c r="E1148" s="105" t="b">
        <v>0</v>
      </c>
      <c r="F1148" s="105" t="b">
        <v>0</v>
      </c>
      <c r="G1148" s="105" t="b">
        <v>0</v>
      </c>
    </row>
    <row r="1149" spans="1:7" ht="15">
      <c r="A1149" s="105" t="s">
        <v>2464</v>
      </c>
      <c r="B1149" s="105">
        <v>10</v>
      </c>
      <c r="C1149" s="110">
        <v>0.00236654996133803</v>
      </c>
      <c r="D1149" s="105" t="s">
        <v>2310</v>
      </c>
      <c r="E1149" s="105" t="b">
        <v>0</v>
      </c>
      <c r="F1149" s="105" t="b">
        <v>0</v>
      </c>
      <c r="G1149" s="105" t="b">
        <v>0</v>
      </c>
    </row>
    <row r="1150" spans="1:7" ht="15">
      <c r="A1150" s="105" t="s">
        <v>2459</v>
      </c>
      <c r="B1150" s="105">
        <v>10</v>
      </c>
      <c r="C1150" s="110">
        <v>0.0022383451551360764</v>
      </c>
      <c r="D1150" s="105" t="s">
        <v>2310</v>
      </c>
      <c r="E1150" s="105" t="b">
        <v>0</v>
      </c>
      <c r="F1150" s="105" t="b">
        <v>0</v>
      </c>
      <c r="G1150" s="105" t="b">
        <v>0</v>
      </c>
    </row>
    <row r="1151" spans="1:7" ht="15">
      <c r="A1151" s="105" t="s">
        <v>2454</v>
      </c>
      <c r="B1151" s="105">
        <v>10</v>
      </c>
      <c r="C1151" s="110">
        <v>0.0022988789434158423</v>
      </c>
      <c r="D1151" s="105" t="s">
        <v>2310</v>
      </c>
      <c r="E1151" s="105" t="b">
        <v>0</v>
      </c>
      <c r="F1151" s="105" t="b">
        <v>0</v>
      </c>
      <c r="G1151" s="105" t="b">
        <v>0</v>
      </c>
    </row>
    <row r="1152" spans="1:7" ht="15">
      <c r="A1152" s="105" t="s">
        <v>2451</v>
      </c>
      <c r="B1152" s="105">
        <v>10</v>
      </c>
      <c r="C1152" s="110">
        <v>0.0022383451551360764</v>
      </c>
      <c r="D1152" s="105" t="s">
        <v>2310</v>
      </c>
      <c r="E1152" s="105" t="b">
        <v>0</v>
      </c>
      <c r="F1152" s="105" t="b">
        <v>0</v>
      </c>
      <c r="G1152" s="105" t="b">
        <v>0</v>
      </c>
    </row>
    <row r="1153" spans="1:7" ht="15">
      <c r="A1153" s="105" t="s">
        <v>2457</v>
      </c>
      <c r="B1153" s="105">
        <v>10</v>
      </c>
      <c r="C1153" s="110">
        <v>0.0022988789434158423</v>
      </c>
      <c r="D1153" s="105" t="s">
        <v>2310</v>
      </c>
      <c r="E1153" s="105" t="b">
        <v>0</v>
      </c>
      <c r="F1153" s="105" t="b">
        <v>0</v>
      </c>
      <c r="G1153" s="105" t="b">
        <v>0</v>
      </c>
    </row>
    <row r="1154" spans="1:7" ht="15">
      <c r="A1154" s="105" t="s">
        <v>2452</v>
      </c>
      <c r="B1154" s="105">
        <v>10</v>
      </c>
      <c r="C1154" s="110">
        <v>0.0022988789434158423</v>
      </c>
      <c r="D1154" s="105" t="s">
        <v>2310</v>
      </c>
      <c r="E1154" s="105" t="b">
        <v>0</v>
      </c>
      <c r="F1154" s="105" t="b">
        <v>0</v>
      </c>
      <c r="G1154" s="105" t="b">
        <v>0</v>
      </c>
    </row>
    <row r="1155" spans="1:7" ht="15">
      <c r="A1155" s="105" t="s">
        <v>2453</v>
      </c>
      <c r="B1155" s="105">
        <v>10</v>
      </c>
      <c r="C1155" s="110">
        <v>0.0022383451551360764</v>
      </c>
      <c r="D1155" s="105" t="s">
        <v>2310</v>
      </c>
      <c r="E1155" s="105" t="b">
        <v>0</v>
      </c>
      <c r="F1155" s="105" t="b">
        <v>0</v>
      </c>
      <c r="G1155" s="105" t="b">
        <v>0</v>
      </c>
    </row>
    <row r="1156" spans="1:7" ht="15">
      <c r="A1156" s="105" t="s">
        <v>2460</v>
      </c>
      <c r="B1156" s="105">
        <v>10</v>
      </c>
      <c r="C1156" s="110">
        <v>0.0022383451551360764</v>
      </c>
      <c r="D1156" s="105" t="s">
        <v>2310</v>
      </c>
      <c r="E1156" s="105" t="b">
        <v>0</v>
      </c>
      <c r="F1156" s="105" t="b">
        <v>0</v>
      </c>
      <c r="G1156" s="105" t="b">
        <v>0</v>
      </c>
    </row>
    <row r="1157" spans="1:7" ht="15">
      <c r="A1157" s="105" t="s">
        <v>2456</v>
      </c>
      <c r="B1157" s="105">
        <v>10</v>
      </c>
      <c r="C1157" s="110">
        <v>0.0022988789434158423</v>
      </c>
      <c r="D1157" s="105" t="s">
        <v>2310</v>
      </c>
      <c r="E1157" s="105" t="b">
        <v>0</v>
      </c>
      <c r="F1157" s="105" t="b">
        <v>0</v>
      </c>
      <c r="G1157" s="105" t="b">
        <v>0</v>
      </c>
    </row>
    <row r="1158" spans="1:7" ht="15">
      <c r="A1158" s="105" t="s">
        <v>2458</v>
      </c>
      <c r="B1158" s="105">
        <v>10</v>
      </c>
      <c r="C1158" s="110">
        <v>0.0022383451551360764</v>
      </c>
      <c r="D1158" s="105" t="s">
        <v>2310</v>
      </c>
      <c r="E1158" s="105" t="b">
        <v>0</v>
      </c>
      <c r="F1158" s="105" t="b">
        <v>0</v>
      </c>
      <c r="G1158" s="105" t="b">
        <v>0</v>
      </c>
    </row>
    <row r="1159" spans="1:7" ht="15">
      <c r="A1159" s="105" t="s">
        <v>2463</v>
      </c>
      <c r="B1159" s="105">
        <v>10</v>
      </c>
      <c r="C1159" s="110">
        <v>0.0022988789434158423</v>
      </c>
      <c r="D1159" s="105" t="s">
        <v>2310</v>
      </c>
      <c r="E1159" s="105" t="b">
        <v>0</v>
      </c>
      <c r="F1159" s="105" t="b">
        <v>0</v>
      </c>
      <c r="G1159" s="105" t="b">
        <v>0</v>
      </c>
    </row>
    <row r="1160" spans="1:7" ht="15">
      <c r="A1160" s="105" t="s">
        <v>2471</v>
      </c>
      <c r="B1160" s="105">
        <v>9</v>
      </c>
      <c r="C1160" s="110">
        <v>0.0020689910490742586</v>
      </c>
      <c r="D1160" s="105" t="s">
        <v>2310</v>
      </c>
      <c r="E1160" s="105" t="b">
        <v>0</v>
      </c>
      <c r="F1160" s="105" t="b">
        <v>0</v>
      </c>
      <c r="G1160" s="105" t="b">
        <v>0</v>
      </c>
    </row>
    <row r="1161" spans="1:7" ht="15">
      <c r="A1161" s="105" t="s">
        <v>2472</v>
      </c>
      <c r="B1161" s="105">
        <v>9</v>
      </c>
      <c r="C1161" s="110">
        <v>0.0020689910490742586</v>
      </c>
      <c r="D1161" s="105" t="s">
        <v>2310</v>
      </c>
      <c r="E1161" s="105" t="b">
        <v>0</v>
      </c>
      <c r="F1161" s="105" t="b">
        <v>0</v>
      </c>
      <c r="G1161" s="105" t="b">
        <v>0</v>
      </c>
    </row>
    <row r="1162" spans="1:7" ht="15">
      <c r="A1162" s="105" t="s">
        <v>2478</v>
      </c>
      <c r="B1162" s="105">
        <v>9</v>
      </c>
      <c r="C1162" s="110">
        <v>0.0020689910490742586</v>
      </c>
      <c r="D1162" s="105" t="s">
        <v>2310</v>
      </c>
      <c r="E1162" s="105" t="b">
        <v>0</v>
      </c>
      <c r="F1162" s="105" t="b">
        <v>1</v>
      </c>
      <c r="G1162" s="105" t="b">
        <v>0</v>
      </c>
    </row>
    <row r="1163" spans="1:7" ht="15">
      <c r="A1163" s="105" t="s">
        <v>2479</v>
      </c>
      <c r="B1163" s="105">
        <v>9</v>
      </c>
      <c r="C1163" s="110">
        <v>0.002129894965204227</v>
      </c>
      <c r="D1163" s="105" t="s">
        <v>2310</v>
      </c>
      <c r="E1163" s="105" t="b">
        <v>0</v>
      </c>
      <c r="F1163" s="105" t="b">
        <v>0</v>
      </c>
      <c r="G1163" s="105" t="b">
        <v>0</v>
      </c>
    </row>
    <row r="1164" spans="1:7" ht="15">
      <c r="A1164" s="105" t="s">
        <v>2491</v>
      </c>
      <c r="B1164" s="105">
        <v>9</v>
      </c>
      <c r="C1164" s="110">
        <v>0.0020689910490742586</v>
      </c>
      <c r="D1164" s="105" t="s">
        <v>2310</v>
      </c>
      <c r="E1164" s="105" t="b">
        <v>0</v>
      </c>
      <c r="F1164" s="105" t="b">
        <v>1</v>
      </c>
      <c r="G1164" s="105" t="b">
        <v>0</v>
      </c>
    </row>
    <row r="1165" spans="1:7" ht="15">
      <c r="A1165" s="105" t="s">
        <v>2469</v>
      </c>
      <c r="B1165" s="105">
        <v>9</v>
      </c>
      <c r="C1165" s="110">
        <v>0.0020689910490742586</v>
      </c>
      <c r="D1165" s="105" t="s">
        <v>2310</v>
      </c>
      <c r="E1165" s="105" t="b">
        <v>0</v>
      </c>
      <c r="F1165" s="105" t="b">
        <v>0</v>
      </c>
      <c r="G1165" s="105" t="b">
        <v>0</v>
      </c>
    </row>
    <row r="1166" spans="1:7" ht="15">
      <c r="A1166" s="105" t="s">
        <v>2470</v>
      </c>
      <c r="B1166" s="105">
        <v>9</v>
      </c>
      <c r="C1166" s="110">
        <v>0.0020689910490742586</v>
      </c>
      <c r="D1166" s="105" t="s">
        <v>2310</v>
      </c>
      <c r="E1166" s="105" t="b">
        <v>0</v>
      </c>
      <c r="F1166" s="105" t="b">
        <v>0</v>
      </c>
      <c r="G1166" s="105" t="b">
        <v>0</v>
      </c>
    </row>
    <row r="1167" spans="1:7" ht="15">
      <c r="A1167" s="105" t="s">
        <v>2466</v>
      </c>
      <c r="B1167" s="105">
        <v>9</v>
      </c>
      <c r="C1167" s="110">
        <v>0.0020689910490742586</v>
      </c>
      <c r="D1167" s="105" t="s">
        <v>2310</v>
      </c>
      <c r="E1167" s="105" t="b">
        <v>0</v>
      </c>
      <c r="F1167" s="105" t="b">
        <v>0</v>
      </c>
      <c r="G1167" s="105" t="b">
        <v>0</v>
      </c>
    </row>
    <row r="1168" spans="1:7" ht="15">
      <c r="A1168" s="105" t="s">
        <v>2475</v>
      </c>
      <c r="B1168" s="105">
        <v>9</v>
      </c>
      <c r="C1168" s="110">
        <v>0.002129894965204227</v>
      </c>
      <c r="D1168" s="105" t="s">
        <v>2310</v>
      </c>
      <c r="E1168" s="105" t="b">
        <v>0</v>
      </c>
      <c r="F1168" s="105" t="b">
        <v>0</v>
      </c>
      <c r="G1168" s="105" t="b">
        <v>0</v>
      </c>
    </row>
    <row r="1169" spans="1:7" ht="15">
      <c r="A1169" s="105" t="s">
        <v>2467</v>
      </c>
      <c r="B1169" s="105">
        <v>9</v>
      </c>
      <c r="C1169" s="110">
        <v>0.0020689910490742586</v>
      </c>
      <c r="D1169" s="105" t="s">
        <v>2310</v>
      </c>
      <c r="E1169" s="105" t="b">
        <v>0</v>
      </c>
      <c r="F1169" s="105" t="b">
        <v>0</v>
      </c>
      <c r="G1169" s="105" t="b">
        <v>0</v>
      </c>
    </row>
    <row r="1170" spans="1:7" ht="15">
      <c r="A1170" s="105" t="s">
        <v>2483</v>
      </c>
      <c r="B1170" s="105">
        <v>9</v>
      </c>
      <c r="C1170" s="110">
        <v>0.0020689910490742586</v>
      </c>
      <c r="D1170" s="105" t="s">
        <v>2310</v>
      </c>
      <c r="E1170" s="105" t="b">
        <v>0</v>
      </c>
      <c r="F1170" s="105" t="b">
        <v>0</v>
      </c>
      <c r="G1170" s="105" t="b">
        <v>0</v>
      </c>
    </row>
    <row r="1171" spans="1:7" ht="15">
      <c r="A1171" s="105" t="s">
        <v>2465</v>
      </c>
      <c r="B1171" s="105">
        <v>9</v>
      </c>
      <c r="C1171" s="110">
        <v>0.0020689910490742586</v>
      </c>
      <c r="D1171" s="105" t="s">
        <v>2310</v>
      </c>
      <c r="E1171" s="105" t="b">
        <v>0</v>
      </c>
      <c r="F1171" s="105" t="b">
        <v>0</v>
      </c>
      <c r="G1171" s="105" t="b">
        <v>0</v>
      </c>
    </row>
    <row r="1172" spans="1:7" ht="15">
      <c r="A1172" s="105" t="s">
        <v>2488</v>
      </c>
      <c r="B1172" s="105">
        <v>9</v>
      </c>
      <c r="C1172" s="110">
        <v>0.0020689910490742586</v>
      </c>
      <c r="D1172" s="105" t="s">
        <v>2310</v>
      </c>
      <c r="E1172" s="105" t="b">
        <v>0</v>
      </c>
      <c r="F1172" s="105" t="b">
        <v>1</v>
      </c>
      <c r="G1172" s="105" t="b">
        <v>0</v>
      </c>
    </row>
    <row r="1173" spans="1:7" ht="15">
      <c r="A1173" s="105" t="s">
        <v>2473</v>
      </c>
      <c r="B1173" s="105">
        <v>9</v>
      </c>
      <c r="C1173" s="110">
        <v>0.0020689910490742586</v>
      </c>
      <c r="D1173" s="105" t="s">
        <v>2310</v>
      </c>
      <c r="E1173" s="105" t="b">
        <v>1</v>
      </c>
      <c r="F1173" s="105" t="b">
        <v>0</v>
      </c>
      <c r="G1173" s="105" t="b">
        <v>0</v>
      </c>
    </row>
    <row r="1174" spans="1:7" ht="15">
      <c r="A1174" s="105" t="s">
        <v>2474</v>
      </c>
      <c r="B1174" s="105">
        <v>9</v>
      </c>
      <c r="C1174" s="110">
        <v>0.002129894965204227</v>
      </c>
      <c r="D1174" s="105" t="s">
        <v>2310</v>
      </c>
      <c r="E1174" s="105" t="b">
        <v>0</v>
      </c>
      <c r="F1174" s="105" t="b">
        <v>0</v>
      </c>
      <c r="G1174" s="105" t="b">
        <v>0</v>
      </c>
    </row>
    <row r="1175" spans="1:7" ht="15">
      <c r="A1175" s="105" t="s">
        <v>2484</v>
      </c>
      <c r="B1175" s="105">
        <v>9</v>
      </c>
      <c r="C1175" s="110">
        <v>0.0020689910490742586</v>
      </c>
      <c r="D1175" s="105" t="s">
        <v>2310</v>
      </c>
      <c r="E1175" s="105" t="b">
        <v>0</v>
      </c>
      <c r="F1175" s="105" t="b">
        <v>0</v>
      </c>
      <c r="G1175" s="105" t="b">
        <v>0</v>
      </c>
    </row>
    <row r="1176" spans="1:7" ht="15">
      <c r="A1176" s="105" t="s">
        <v>2476</v>
      </c>
      <c r="B1176" s="105">
        <v>9</v>
      </c>
      <c r="C1176" s="110">
        <v>0.0020689910490742586</v>
      </c>
      <c r="D1176" s="105" t="s">
        <v>2310</v>
      </c>
      <c r="E1176" s="105" t="b">
        <v>0</v>
      </c>
      <c r="F1176" s="105" t="b">
        <v>0</v>
      </c>
      <c r="G1176" s="105" t="b">
        <v>0</v>
      </c>
    </row>
    <row r="1177" spans="1:7" ht="15">
      <c r="A1177" s="105" t="s">
        <v>2486</v>
      </c>
      <c r="B1177" s="105">
        <v>9</v>
      </c>
      <c r="C1177" s="110">
        <v>0.0020689910490742586</v>
      </c>
      <c r="D1177" s="105" t="s">
        <v>2310</v>
      </c>
      <c r="E1177" s="105" t="b">
        <v>0</v>
      </c>
      <c r="F1177" s="105" t="b">
        <v>0</v>
      </c>
      <c r="G1177" s="105" t="b">
        <v>0</v>
      </c>
    </row>
    <row r="1178" spans="1:7" ht="15">
      <c r="A1178" s="105" t="s">
        <v>2468</v>
      </c>
      <c r="B1178" s="105">
        <v>9</v>
      </c>
      <c r="C1178" s="110">
        <v>0.0020689910490742586</v>
      </c>
      <c r="D1178" s="105" t="s">
        <v>2310</v>
      </c>
      <c r="E1178" s="105" t="b">
        <v>0</v>
      </c>
      <c r="F1178" s="105" t="b">
        <v>0</v>
      </c>
      <c r="G1178" s="105" t="b">
        <v>0</v>
      </c>
    </row>
    <row r="1179" spans="1:7" ht="15">
      <c r="A1179" s="105" t="s">
        <v>2477</v>
      </c>
      <c r="B1179" s="105">
        <v>9</v>
      </c>
      <c r="C1179" s="110">
        <v>0.002129894965204227</v>
      </c>
      <c r="D1179" s="105" t="s">
        <v>2310</v>
      </c>
      <c r="E1179" s="105" t="b">
        <v>0</v>
      </c>
      <c r="F1179" s="105" t="b">
        <v>0</v>
      </c>
      <c r="G1179" s="105" t="b">
        <v>0</v>
      </c>
    </row>
    <row r="1180" spans="1:7" ht="15">
      <c r="A1180" s="105" t="s">
        <v>2480</v>
      </c>
      <c r="B1180" s="105">
        <v>9</v>
      </c>
      <c r="C1180" s="110">
        <v>0.0021989421305434495</v>
      </c>
      <c r="D1180" s="105" t="s">
        <v>2310</v>
      </c>
      <c r="E1180" s="105" t="b">
        <v>0</v>
      </c>
      <c r="F1180" s="105" t="b">
        <v>0</v>
      </c>
      <c r="G1180" s="105" t="b">
        <v>0</v>
      </c>
    </row>
    <row r="1181" spans="1:7" ht="15">
      <c r="A1181" s="105" t="s">
        <v>2485</v>
      </c>
      <c r="B1181" s="105">
        <v>9</v>
      </c>
      <c r="C1181" s="110">
        <v>0.002129894965204227</v>
      </c>
      <c r="D1181" s="105" t="s">
        <v>2310</v>
      </c>
      <c r="E1181" s="105" t="b">
        <v>1</v>
      </c>
      <c r="F1181" s="105" t="b">
        <v>0</v>
      </c>
      <c r="G1181" s="105" t="b">
        <v>0</v>
      </c>
    </row>
    <row r="1182" spans="1:7" ht="15">
      <c r="A1182" s="105" t="s">
        <v>2482</v>
      </c>
      <c r="B1182" s="105">
        <v>9</v>
      </c>
      <c r="C1182" s="110">
        <v>0.0021989421305434495</v>
      </c>
      <c r="D1182" s="105" t="s">
        <v>2310</v>
      </c>
      <c r="E1182" s="105" t="b">
        <v>0</v>
      </c>
      <c r="F1182" s="105" t="b">
        <v>0</v>
      </c>
      <c r="G1182" s="105" t="b">
        <v>0</v>
      </c>
    </row>
    <row r="1183" spans="1:7" ht="15">
      <c r="A1183" s="105" t="s">
        <v>2489</v>
      </c>
      <c r="B1183" s="105">
        <v>9</v>
      </c>
      <c r="C1183" s="110">
        <v>0.0020689910490742586</v>
      </c>
      <c r="D1183" s="105" t="s">
        <v>2310</v>
      </c>
      <c r="E1183" s="105" t="b">
        <v>1</v>
      </c>
      <c r="F1183" s="105" t="b">
        <v>0</v>
      </c>
      <c r="G1183" s="105" t="b">
        <v>0</v>
      </c>
    </row>
    <row r="1184" spans="1:7" ht="15">
      <c r="A1184" s="105" t="s">
        <v>2490</v>
      </c>
      <c r="B1184" s="105">
        <v>9</v>
      </c>
      <c r="C1184" s="110">
        <v>0.0022786512331596045</v>
      </c>
      <c r="D1184" s="105" t="s">
        <v>2310</v>
      </c>
      <c r="E1184" s="105" t="b">
        <v>0</v>
      </c>
      <c r="F1184" s="105" t="b">
        <v>0</v>
      </c>
      <c r="G1184" s="105" t="b">
        <v>0</v>
      </c>
    </row>
    <row r="1185" spans="1:7" ht="15">
      <c r="A1185" s="105" t="s">
        <v>2481</v>
      </c>
      <c r="B1185" s="105">
        <v>9</v>
      </c>
      <c r="C1185" s="110">
        <v>0.0020689910490742586</v>
      </c>
      <c r="D1185" s="105" t="s">
        <v>2310</v>
      </c>
      <c r="E1185" s="105" t="b">
        <v>0</v>
      </c>
      <c r="F1185" s="105" t="b">
        <v>0</v>
      </c>
      <c r="G1185" s="105" t="b">
        <v>0</v>
      </c>
    </row>
    <row r="1186" spans="1:7" ht="15">
      <c r="A1186" s="105" t="s">
        <v>2487</v>
      </c>
      <c r="B1186" s="105">
        <v>9</v>
      </c>
      <c r="C1186" s="110">
        <v>0.0020689910490742586</v>
      </c>
      <c r="D1186" s="105" t="s">
        <v>2310</v>
      </c>
      <c r="E1186" s="105" t="b">
        <v>0</v>
      </c>
      <c r="F1186" s="105" t="b">
        <v>0</v>
      </c>
      <c r="G1186" s="105" t="b">
        <v>0</v>
      </c>
    </row>
    <row r="1187" spans="1:7" ht="15">
      <c r="A1187" s="105" t="s">
        <v>2514</v>
      </c>
      <c r="B1187" s="105">
        <v>8</v>
      </c>
      <c r="C1187" s="110">
        <v>0.0018932399690704239</v>
      </c>
      <c r="D1187" s="105" t="s">
        <v>2310</v>
      </c>
      <c r="E1187" s="105" t="b">
        <v>0</v>
      </c>
      <c r="F1187" s="105" t="b">
        <v>0</v>
      </c>
      <c r="G1187" s="105" t="b">
        <v>0</v>
      </c>
    </row>
    <row r="1188" spans="1:7" ht="15">
      <c r="A1188" s="105" t="s">
        <v>2524</v>
      </c>
      <c r="B1188" s="105">
        <v>8</v>
      </c>
      <c r="C1188" s="110">
        <v>0.001954615227149733</v>
      </c>
      <c r="D1188" s="105" t="s">
        <v>2310</v>
      </c>
      <c r="E1188" s="105" t="b">
        <v>0</v>
      </c>
      <c r="F1188" s="105" t="b">
        <v>0</v>
      </c>
      <c r="G1188" s="105" t="b">
        <v>0</v>
      </c>
    </row>
    <row r="1189" spans="1:7" ht="15">
      <c r="A1189" s="105" t="s">
        <v>2527</v>
      </c>
      <c r="B1189" s="105">
        <v>8</v>
      </c>
      <c r="C1189" s="110">
        <v>0.0018932399690704239</v>
      </c>
      <c r="D1189" s="105" t="s">
        <v>2310</v>
      </c>
      <c r="E1189" s="105" t="b">
        <v>0</v>
      </c>
      <c r="F1189" s="105" t="b">
        <v>0</v>
      </c>
      <c r="G1189" s="105" t="b">
        <v>0</v>
      </c>
    </row>
    <row r="1190" spans="1:7" ht="15">
      <c r="A1190" s="105" t="s">
        <v>2523</v>
      </c>
      <c r="B1190" s="105">
        <v>8</v>
      </c>
      <c r="C1190" s="110">
        <v>0.0018932399690704239</v>
      </c>
      <c r="D1190" s="105" t="s">
        <v>2310</v>
      </c>
      <c r="E1190" s="105" t="b">
        <v>0</v>
      </c>
      <c r="F1190" s="105" t="b">
        <v>0</v>
      </c>
      <c r="G1190" s="105" t="b">
        <v>0</v>
      </c>
    </row>
    <row r="1191" spans="1:7" ht="15">
      <c r="A1191" s="105" t="s">
        <v>2497</v>
      </c>
      <c r="B1191" s="105">
        <v>8</v>
      </c>
      <c r="C1191" s="110">
        <v>0.001954615227149733</v>
      </c>
      <c r="D1191" s="105" t="s">
        <v>2310</v>
      </c>
      <c r="E1191" s="105" t="b">
        <v>1</v>
      </c>
      <c r="F1191" s="105" t="b">
        <v>0</v>
      </c>
      <c r="G1191" s="105" t="b">
        <v>0</v>
      </c>
    </row>
    <row r="1192" spans="1:7" ht="15">
      <c r="A1192" s="105" t="s">
        <v>2521</v>
      </c>
      <c r="B1192" s="105">
        <v>8</v>
      </c>
      <c r="C1192" s="110">
        <v>0.001954615227149733</v>
      </c>
      <c r="D1192" s="105" t="s">
        <v>2310</v>
      </c>
      <c r="E1192" s="105" t="b">
        <v>0</v>
      </c>
      <c r="F1192" s="105" t="b">
        <v>0</v>
      </c>
      <c r="G1192" s="105" t="b">
        <v>0</v>
      </c>
    </row>
    <row r="1193" spans="1:7" ht="15">
      <c r="A1193" s="105" t="s">
        <v>2516</v>
      </c>
      <c r="B1193" s="105">
        <v>8</v>
      </c>
      <c r="C1193" s="110">
        <v>0.0018932399690704239</v>
      </c>
      <c r="D1193" s="105" t="s">
        <v>2310</v>
      </c>
      <c r="E1193" s="105" t="b">
        <v>0</v>
      </c>
      <c r="F1193" s="105" t="b">
        <v>0</v>
      </c>
      <c r="G1193" s="105" t="b">
        <v>0</v>
      </c>
    </row>
    <row r="1194" spans="1:7" ht="15">
      <c r="A1194" s="105" t="s">
        <v>2504</v>
      </c>
      <c r="B1194" s="105">
        <v>8</v>
      </c>
      <c r="C1194" s="110">
        <v>0.001954615227149733</v>
      </c>
      <c r="D1194" s="105" t="s">
        <v>2310</v>
      </c>
      <c r="E1194" s="105" t="b">
        <v>0</v>
      </c>
      <c r="F1194" s="105" t="b">
        <v>0</v>
      </c>
      <c r="G1194" s="105" t="b">
        <v>0</v>
      </c>
    </row>
    <row r="1195" spans="1:7" ht="15">
      <c r="A1195" s="105" t="s">
        <v>2505</v>
      </c>
      <c r="B1195" s="105">
        <v>8</v>
      </c>
      <c r="C1195" s="110">
        <v>0.0018932399690704239</v>
      </c>
      <c r="D1195" s="105" t="s">
        <v>2310</v>
      </c>
      <c r="E1195" s="105" t="b">
        <v>0</v>
      </c>
      <c r="F1195" s="105" t="b">
        <v>0</v>
      </c>
      <c r="G1195" s="105" t="b">
        <v>0</v>
      </c>
    </row>
    <row r="1196" spans="1:7" ht="15">
      <c r="A1196" s="105" t="s">
        <v>2500</v>
      </c>
      <c r="B1196" s="105">
        <v>8</v>
      </c>
      <c r="C1196" s="110">
        <v>0.0018932399690704239</v>
      </c>
      <c r="D1196" s="105" t="s">
        <v>2310</v>
      </c>
      <c r="E1196" s="105" t="b">
        <v>0</v>
      </c>
      <c r="F1196" s="105" t="b">
        <v>0</v>
      </c>
      <c r="G1196" s="105" t="b">
        <v>0</v>
      </c>
    </row>
    <row r="1197" spans="1:7" ht="15">
      <c r="A1197" s="105" t="s">
        <v>2508</v>
      </c>
      <c r="B1197" s="105">
        <v>8</v>
      </c>
      <c r="C1197" s="110">
        <v>0.0018932399690704239</v>
      </c>
      <c r="D1197" s="105" t="s">
        <v>2310</v>
      </c>
      <c r="E1197" s="105" t="b">
        <v>0</v>
      </c>
      <c r="F1197" s="105" t="b">
        <v>0</v>
      </c>
      <c r="G1197" s="105" t="b">
        <v>0</v>
      </c>
    </row>
    <row r="1198" spans="1:7" ht="15">
      <c r="A1198" s="105" t="s">
        <v>2499</v>
      </c>
      <c r="B1198" s="105">
        <v>8</v>
      </c>
      <c r="C1198" s="110">
        <v>0.0018932399690704239</v>
      </c>
      <c r="D1198" s="105" t="s">
        <v>2310</v>
      </c>
      <c r="E1198" s="105" t="b">
        <v>0</v>
      </c>
      <c r="F1198" s="105" t="b">
        <v>0</v>
      </c>
      <c r="G1198" s="105" t="b">
        <v>0</v>
      </c>
    </row>
    <row r="1199" spans="1:7" ht="15">
      <c r="A1199" s="105" t="s">
        <v>2507</v>
      </c>
      <c r="B1199" s="105">
        <v>8</v>
      </c>
      <c r="C1199" s="110">
        <v>0.0018932399690704239</v>
      </c>
      <c r="D1199" s="105" t="s">
        <v>2310</v>
      </c>
      <c r="E1199" s="105" t="b">
        <v>0</v>
      </c>
      <c r="F1199" s="105" t="b">
        <v>0</v>
      </c>
      <c r="G1199" s="105" t="b">
        <v>0</v>
      </c>
    </row>
    <row r="1200" spans="1:7" ht="15">
      <c r="A1200" s="105" t="s">
        <v>2522</v>
      </c>
      <c r="B1200" s="105">
        <v>8</v>
      </c>
      <c r="C1200" s="110">
        <v>0.0018932399690704239</v>
      </c>
      <c r="D1200" s="105" t="s">
        <v>2310</v>
      </c>
      <c r="E1200" s="105" t="b">
        <v>0</v>
      </c>
      <c r="F1200" s="105" t="b">
        <v>0</v>
      </c>
      <c r="G1200" s="105" t="b">
        <v>0</v>
      </c>
    </row>
    <row r="1201" spans="1:7" ht="15">
      <c r="A1201" s="105" t="s">
        <v>2510</v>
      </c>
      <c r="B1201" s="105">
        <v>8</v>
      </c>
      <c r="C1201" s="110">
        <v>0.002109268525922838</v>
      </c>
      <c r="D1201" s="105" t="s">
        <v>2310</v>
      </c>
      <c r="E1201" s="105" t="b">
        <v>0</v>
      </c>
      <c r="F1201" s="105" t="b">
        <v>0</v>
      </c>
      <c r="G1201" s="105" t="b">
        <v>0</v>
      </c>
    </row>
    <row r="1202" spans="1:7" ht="15">
      <c r="A1202" s="105" t="s">
        <v>2496</v>
      </c>
      <c r="B1202" s="105">
        <v>8</v>
      </c>
      <c r="C1202" s="110">
        <v>0.0018932399690704239</v>
      </c>
      <c r="D1202" s="105" t="s">
        <v>2310</v>
      </c>
      <c r="E1202" s="105" t="b">
        <v>0</v>
      </c>
      <c r="F1202" s="105" t="b">
        <v>0</v>
      </c>
      <c r="G1202" s="105" t="b">
        <v>0</v>
      </c>
    </row>
    <row r="1203" spans="1:7" ht="15">
      <c r="A1203" s="105" t="s">
        <v>2518</v>
      </c>
      <c r="B1203" s="105">
        <v>8</v>
      </c>
      <c r="C1203" s="110">
        <v>0.0018932399690704239</v>
      </c>
      <c r="D1203" s="105" t="s">
        <v>2310</v>
      </c>
      <c r="E1203" s="105" t="b">
        <v>0</v>
      </c>
      <c r="F1203" s="105" t="b">
        <v>0</v>
      </c>
      <c r="G1203" s="105" t="b">
        <v>0</v>
      </c>
    </row>
    <row r="1204" spans="1:7" ht="15">
      <c r="A1204" s="105" t="s">
        <v>2515</v>
      </c>
      <c r="B1204" s="105">
        <v>8</v>
      </c>
      <c r="C1204" s="110">
        <v>0.0018932399690704239</v>
      </c>
      <c r="D1204" s="105" t="s">
        <v>2310</v>
      </c>
      <c r="E1204" s="105" t="b">
        <v>0</v>
      </c>
      <c r="F1204" s="105" t="b">
        <v>0</v>
      </c>
      <c r="G1204" s="105" t="b">
        <v>0</v>
      </c>
    </row>
    <row r="1205" spans="1:7" ht="15">
      <c r="A1205" s="105" t="s">
        <v>2513</v>
      </c>
      <c r="B1205" s="105">
        <v>8</v>
      </c>
      <c r="C1205" s="110">
        <v>0.0018932399690704239</v>
      </c>
      <c r="D1205" s="105" t="s">
        <v>2310</v>
      </c>
      <c r="E1205" s="105" t="b">
        <v>0</v>
      </c>
      <c r="F1205" s="105" t="b">
        <v>0</v>
      </c>
      <c r="G1205" s="105" t="b">
        <v>0</v>
      </c>
    </row>
    <row r="1206" spans="1:7" ht="15">
      <c r="A1206" s="105" t="s">
        <v>2501</v>
      </c>
      <c r="B1206" s="105">
        <v>8</v>
      </c>
      <c r="C1206" s="110">
        <v>0.0018932399690704239</v>
      </c>
      <c r="D1206" s="105" t="s">
        <v>2310</v>
      </c>
      <c r="E1206" s="105" t="b">
        <v>0</v>
      </c>
      <c r="F1206" s="105" t="b">
        <v>0</v>
      </c>
      <c r="G1206" s="105" t="b">
        <v>0</v>
      </c>
    </row>
    <row r="1207" spans="1:7" ht="15">
      <c r="A1207" s="105" t="s">
        <v>2492</v>
      </c>
      <c r="B1207" s="105">
        <v>8</v>
      </c>
      <c r="C1207" s="110">
        <v>0.0018932399690704239</v>
      </c>
      <c r="D1207" s="105" t="s">
        <v>2310</v>
      </c>
      <c r="E1207" s="105" t="b">
        <v>0</v>
      </c>
      <c r="F1207" s="105" t="b">
        <v>1</v>
      </c>
      <c r="G1207" s="105" t="b">
        <v>0</v>
      </c>
    </row>
    <row r="1208" spans="1:7" ht="15">
      <c r="A1208" s="105" t="s">
        <v>2493</v>
      </c>
      <c r="B1208" s="105">
        <v>8</v>
      </c>
      <c r="C1208" s="110">
        <v>0.0018932399690704239</v>
      </c>
      <c r="D1208" s="105" t="s">
        <v>2310</v>
      </c>
      <c r="E1208" s="105" t="b">
        <v>0</v>
      </c>
      <c r="F1208" s="105" t="b">
        <v>0</v>
      </c>
      <c r="G1208" s="105" t="b">
        <v>0</v>
      </c>
    </row>
    <row r="1209" spans="1:7" ht="15">
      <c r="A1209" s="105" t="s">
        <v>2511</v>
      </c>
      <c r="B1209" s="105">
        <v>8</v>
      </c>
      <c r="C1209" s="110">
        <v>0.0018932399690704239</v>
      </c>
      <c r="D1209" s="105" t="s">
        <v>2310</v>
      </c>
      <c r="E1209" s="105" t="b">
        <v>0</v>
      </c>
      <c r="F1209" s="105" t="b">
        <v>0</v>
      </c>
      <c r="G1209" s="105" t="b">
        <v>0</v>
      </c>
    </row>
    <row r="1210" spans="1:7" ht="15">
      <c r="A1210" s="105" t="s">
        <v>2526</v>
      </c>
      <c r="B1210" s="105">
        <v>8</v>
      </c>
      <c r="C1210" s="110">
        <v>0.002211832370884401</v>
      </c>
      <c r="D1210" s="105" t="s">
        <v>2310</v>
      </c>
      <c r="E1210" s="105" t="b">
        <v>0</v>
      </c>
      <c r="F1210" s="105" t="b">
        <v>0</v>
      </c>
      <c r="G1210" s="105" t="b">
        <v>0</v>
      </c>
    </row>
    <row r="1211" spans="1:7" ht="15">
      <c r="A1211" s="105" t="s">
        <v>2525</v>
      </c>
      <c r="B1211" s="105">
        <v>8</v>
      </c>
      <c r="C1211" s="110">
        <v>0.002109268525922838</v>
      </c>
      <c r="D1211" s="105" t="s">
        <v>2310</v>
      </c>
      <c r="E1211" s="105" t="b">
        <v>0</v>
      </c>
      <c r="F1211" s="105" t="b">
        <v>0</v>
      </c>
      <c r="G1211" s="105" t="b">
        <v>0</v>
      </c>
    </row>
    <row r="1212" spans="1:7" ht="15">
      <c r="A1212" s="105" t="s">
        <v>2509</v>
      </c>
      <c r="B1212" s="105">
        <v>8</v>
      </c>
      <c r="C1212" s="110">
        <v>0.0018932399690704239</v>
      </c>
      <c r="D1212" s="105" t="s">
        <v>2310</v>
      </c>
      <c r="E1212" s="105" t="b">
        <v>0</v>
      </c>
      <c r="F1212" s="105" t="b">
        <v>0</v>
      </c>
      <c r="G1212" s="105" t="b">
        <v>0</v>
      </c>
    </row>
    <row r="1213" spans="1:7" ht="15">
      <c r="A1213" s="105" t="s">
        <v>2503</v>
      </c>
      <c r="B1213" s="105">
        <v>8</v>
      </c>
      <c r="C1213" s="110">
        <v>0.0018932399690704239</v>
      </c>
      <c r="D1213" s="105" t="s">
        <v>2310</v>
      </c>
      <c r="E1213" s="105" t="b">
        <v>0</v>
      </c>
      <c r="F1213" s="105" t="b">
        <v>1</v>
      </c>
      <c r="G1213" s="105" t="b">
        <v>0</v>
      </c>
    </row>
    <row r="1214" spans="1:7" ht="15">
      <c r="A1214" s="105" t="s">
        <v>2494</v>
      </c>
      <c r="B1214" s="105">
        <v>8</v>
      </c>
      <c r="C1214" s="110">
        <v>0.0018932399690704239</v>
      </c>
      <c r="D1214" s="105" t="s">
        <v>2310</v>
      </c>
      <c r="E1214" s="105" t="b">
        <v>0</v>
      </c>
      <c r="F1214" s="105" t="b">
        <v>0</v>
      </c>
      <c r="G1214" s="105" t="b">
        <v>0</v>
      </c>
    </row>
    <row r="1215" spans="1:7" ht="15">
      <c r="A1215" s="105" t="s">
        <v>2517</v>
      </c>
      <c r="B1215" s="105">
        <v>8</v>
      </c>
      <c r="C1215" s="110">
        <v>0.0018932399690704239</v>
      </c>
      <c r="D1215" s="105" t="s">
        <v>2310</v>
      </c>
      <c r="E1215" s="105" t="b">
        <v>0</v>
      </c>
      <c r="F1215" s="105" t="b">
        <v>0</v>
      </c>
      <c r="G1215" s="105" t="b">
        <v>0</v>
      </c>
    </row>
    <row r="1216" spans="1:7" ht="15">
      <c r="A1216" s="105" t="s">
        <v>2495</v>
      </c>
      <c r="B1216" s="105">
        <v>8</v>
      </c>
      <c r="C1216" s="110">
        <v>0.0018932399690704239</v>
      </c>
      <c r="D1216" s="105" t="s">
        <v>2310</v>
      </c>
      <c r="E1216" s="105" t="b">
        <v>0</v>
      </c>
      <c r="F1216" s="105" t="b">
        <v>0</v>
      </c>
      <c r="G1216" s="105" t="b">
        <v>0</v>
      </c>
    </row>
    <row r="1217" spans="1:7" ht="15">
      <c r="A1217" s="105" t="s">
        <v>2519</v>
      </c>
      <c r="B1217" s="105">
        <v>8</v>
      </c>
      <c r="C1217" s="110">
        <v>0.0018932399690704239</v>
      </c>
      <c r="D1217" s="105" t="s">
        <v>2310</v>
      </c>
      <c r="E1217" s="105" t="b">
        <v>0</v>
      </c>
      <c r="F1217" s="105" t="b">
        <v>0</v>
      </c>
      <c r="G1217" s="105" t="b">
        <v>0</v>
      </c>
    </row>
    <row r="1218" spans="1:7" ht="15">
      <c r="A1218" s="105" t="s">
        <v>2520</v>
      </c>
      <c r="B1218" s="105">
        <v>8</v>
      </c>
      <c r="C1218" s="110">
        <v>0.0018932399690704239</v>
      </c>
      <c r="D1218" s="105" t="s">
        <v>2310</v>
      </c>
      <c r="E1218" s="105" t="b">
        <v>0</v>
      </c>
      <c r="F1218" s="105" t="b">
        <v>0</v>
      </c>
      <c r="G1218" s="105" t="b">
        <v>0</v>
      </c>
    </row>
    <row r="1219" spans="1:7" ht="15">
      <c r="A1219" s="105" t="s">
        <v>2502</v>
      </c>
      <c r="B1219" s="105">
        <v>8</v>
      </c>
      <c r="C1219" s="110">
        <v>0.001954615227149733</v>
      </c>
      <c r="D1219" s="105" t="s">
        <v>2310</v>
      </c>
      <c r="E1219" s="105" t="b">
        <v>0</v>
      </c>
      <c r="F1219" s="105" t="b">
        <v>0</v>
      </c>
      <c r="G1219" s="105" t="b">
        <v>0</v>
      </c>
    </row>
    <row r="1220" spans="1:7" ht="15">
      <c r="A1220" s="105" t="s">
        <v>2498</v>
      </c>
      <c r="B1220" s="105">
        <v>8</v>
      </c>
      <c r="C1220" s="110">
        <v>0.0018932399690704239</v>
      </c>
      <c r="D1220" s="105" t="s">
        <v>2310</v>
      </c>
      <c r="E1220" s="105" t="b">
        <v>0</v>
      </c>
      <c r="F1220" s="105" t="b">
        <v>0</v>
      </c>
      <c r="G1220" s="105" t="b">
        <v>0</v>
      </c>
    </row>
    <row r="1221" spans="1:7" ht="15">
      <c r="A1221" s="105" t="s">
        <v>2506</v>
      </c>
      <c r="B1221" s="105">
        <v>8</v>
      </c>
      <c r="C1221" s="110">
        <v>0.0018932399690704239</v>
      </c>
      <c r="D1221" s="105" t="s">
        <v>2310</v>
      </c>
      <c r="E1221" s="105" t="b">
        <v>0</v>
      </c>
      <c r="F1221" s="105" t="b">
        <v>0</v>
      </c>
      <c r="G1221" s="105" t="b">
        <v>0</v>
      </c>
    </row>
    <row r="1222" spans="1:7" ht="15">
      <c r="A1222" s="105" t="s">
        <v>2512</v>
      </c>
      <c r="B1222" s="105">
        <v>8</v>
      </c>
      <c r="C1222" s="110">
        <v>0.0020254677628085372</v>
      </c>
      <c r="D1222" s="105" t="s">
        <v>2310</v>
      </c>
      <c r="E1222" s="105" t="b">
        <v>0</v>
      </c>
      <c r="F1222" s="105" t="b">
        <v>0</v>
      </c>
      <c r="G1222" s="105" t="b">
        <v>0</v>
      </c>
    </row>
    <row r="1223" spans="1:7" ht="15">
      <c r="A1223" s="105" t="s">
        <v>2534</v>
      </c>
      <c r="B1223" s="105">
        <v>7</v>
      </c>
      <c r="C1223" s="110">
        <v>0.001710288323756016</v>
      </c>
      <c r="D1223" s="105" t="s">
        <v>2310</v>
      </c>
      <c r="E1223" s="105" t="b">
        <v>0</v>
      </c>
      <c r="F1223" s="105" t="b">
        <v>0</v>
      </c>
      <c r="G1223" s="105" t="b">
        <v>0</v>
      </c>
    </row>
    <row r="1224" spans="1:7" ht="15">
      <c r="A1224" s="105" t="s">
        <v>2547</v>
      </c>
      <c r="B1224" s="105">
        <v>7</v>
      </c>
      <c r="C1224" s="110">
        <v>0.001710288323756016</v>
      </c>
      <c r="D1224" s="105" t="s">
        <v>2310</v>
      </c>
      <c r="E1224" s="105" t="b">
        <v>0</v>
      </c>
      <c r="F1224" s="105" t="b">
        <v>0</v>
      </c>
      <c r="G1224" s="105" t="b">
        <v>0</v>
      </c>
    </row>
    <row r="1225" spans="1:7" ht="15">
      <c r="A1225" s="105" t="s">
        <v>2530</v>
      </c>
      <c r="B1225" s="105">
        <v>7</v>
      </c>
      <c r="C1225" s="110">
        <v>0.0017722842924574702</v>
      </c>
      <c r="D1225" s="105" t="s">
        <v>2310</v>
      </c>
      <c r="E1225" s="105" t="b">
        <v>0</v>
      </c>
      <c r="F1225" s="105" t="b">
        <v>0</v>
      </c>
      <c r="G1225" s="105" t="b">
        <v>0</v>
      </c>
    </row>
    <row r="1226" spans="1:7" ht="15">
      <c r="A1226" s="105" t="s">
        <v>2529</v>
      </c>
      <c r="B1226" s="105">
        <v>7</v>
      </c>
      <c r="C1226" s="110">
        <v>0.001710288323756016</v>
      </c>
      <c r="D1226" s="105" t="s">
        <v>2310</v>
      </c>
      <c r="E1226" s="105" t="b">
        <v>0</v>
      </c>
      <c r="F1226" s="105" t="b">
        <v>0</v>
      </c>
      <c r="G1226" s="105" t="b">
        <v>0</v>
      </c>
    </row>
    <row r="1227" spans="1:7" ht="15">
      <c r="A1227" s="105" t="s">
        <v>2544</v>
      </c>
      <c r="B1227" s="105">
        <v>7</v>
      </c>
      <c r="C1227" s="110">
        <v>0.0017722842924574702</v>
      </c>
      <c r="D1227" s="105" t="s">
        <v>2310</v>
      </c>
      <c r="E1227" s="105" t="b">
        <v>0</v>
      </c>
      <c r="F1227" s="105" t="b">
        <v>0</v>
      </c>
      <c r="G1227" s="105" t="b">
        <v>0</v>
      </c>
    </row>
    <row r="1228" spans="1:7" ht="15">
      <c r="A1228" s="105" t="s">
        <v>2551</v>
      </c>
      <c r="B1228" s="105">
        <v>7</v>
      </c>
      <c r="C1228" s="110">
        <v>0.001710288323756016</v>
      </c>
      <c r="D1228" s="105" t="s">
        <v>2310</v>
      </c>
      <c r="E1228" s="105" t="b">
        <v>0</v>
      </c>
      <c r="F1228" s="105" t="b">
        <v>0</v>
      </c>
      <c r="G1228" s="105" t="b">
        <v>0</v>
      </c>
    </row>
    <row r="1229" spans="1:7" ht="15">
      <c r="A1229" s="105" t="s">
        <v>2533</v>
      </c>
      <c r="B1229" s="105">
        <v>7</v>
      </c>
      <c r="C1229" s="110">
        <v>0.001710288323756016</v>
      </c>
      <c r="D1229" s="105" t="s">
        <v>2310</v>
      </c>
      <c r="E1229" s="105" t="b">
        <v>0</v>
      </c>
      <c r="F1229" s="105" t="b">
        <v>0</v>
      </c>
      <c r="G1229" s="105" t="b">
        <v>0</v>
      </c>
    </row>
    <row r="1230" spans="1:7" ht="15">
      <c r="A1230" s="105" t="s">
        <v>2552</v>
      </c>
      <c r="B1230" s="105">
        <v>7</v>
      </c>
      <c r="C1230" s="110">
        <v>0.001710288323756016</v>
      </c>
      <c r="D1230" s="105" t="s">
        <v>2310</v>
      </c>
      <c r="E1230" s="105" t="b">
        <v>0</v>
      </c>
      <c r="F1230" s="105" t="b">
        <v>0</v>
      </c>
      <c r="G1230" s="105" t="b">
        <v>0</v>
      </c>
    </row>
    <row r="1231" spans="1:7" ht="15">
      <c r="A1231" s="105" t="s">
        <v>2556</v>
      </c>
      <c r="B1231" s="105">
        <v>7</v>
      </c>
      <c r="C1231" s="110">
        <v>0.001710288323756016</v>
      </c>
      <c r="D1231" s="105" t="s">
        <v>2310</v>
      </c>
      <c r="E1231" s="105" t="b">
        <v>0</v>
      </c>
      <c r="F1231" s="105" t="b">
        <v>0</v>
      </c>
      <c r="G1231" s="105" t="b">
        <v>0</v>
      </c>
    </row>
    <row r="1232" spans="1:7" ht="15">
      <c r="A1232" s="105" t="s">
        <v>2549</v>
      </c>
      <c r="B1232" s="105">
        <v>7</v>
      </c>
      <c r="C1232" s="110">
        <v>0.001710288323756016</v>
      </c>
      <c r="D1232" s="105" t="s">
        <v>2310</v>
      </c>
      <c r="E1232" s="105" t="b">
        <v>0</v>
      </c>
      <c r="F1232" s="105" t="b">
        <v>0</v>
      </c>
      <c r="G1232" s="105" t="b">
        <v>0</v>
      </c>
    </row>
    <row r="1233" spans="1:7" ht="15">
      <c r="A1233" s="105" t="s">
        <v>2554</v>
      </c>
      <c r="B1233" s="105">
        <v>7</v>
      </c>
      <c r="C1233" s="110">
        <v>0.001710288323756016</v>
      </c>
      <c r="D1233" s="105" t="s">
        <v>2310</v>
      </c>
      <c r="E1233" s="105" t="b">
        <v>0</v>
      </c>
      <c r="F1233" s="105" t="b">
        <v>0</v>
      </c>
      <c r="G1233" s="105" t="b">
        <v>0</v>
      </c>
    </row>
    <row r="1234" spans="1:7" ht="15">
      <c r="A1234" s="105" t="s">
        <v>2545</v>
      </c>
      <c r="B1234" s="105">
        <v>7</v>
      </c>
      <c r="C1234" s="110">
        <v>0.001710288323756016</v>
      </c>
      <c r="D1234" s="105" t="s">
        <v>2310</v>
      </c>
      <c r="E1234" s="105" t="b">
        <v>0</v>
      </c>
      <c r="F1234" s="105" t="b">
        <v>0</v>
      </c>
      <c r="G1234" s="105" t="b">
        <v>0</v>
      </c>
    </row>
    <row r="1235" spans="1:7" ht="15">
      <c r="A1235" s="105" t="s">
        <v>2535</v>
      </c>
      <c r="B1235" s="105">
        <v>7</v>
      </c>
      <c r="C1235" s="110">
        <v>0.001710288323756016</v>
      </c>
      <c r="D1235" s="105" t="s">
        <v>2310</v>
      </c>
      <c r="E1235" s="105" t="b">
        <v>1</v>
      </c>
      <c r="F1235" s="105" t="b">
        <v>0</v>
      </c>
      <c r="G1235" s="105" t="b">
        <v>0</v>
      </c>
    </row>
    <row r="1236" spans="1:7" ht="15">
      <c r="A1236" s="105" t="s">
        <v>2559</v>
      </c>
      <c r="B1236" s="105">
        <v>7</v>
      </c>
      <c r="C1236" s="110">
        <v>0.001710288323756016</v>
      </c>
      <c r="D1236" s="105" t="s">
        <v>2310</v>
      </c>
      <c r="E1236" s="105" t="b">
        <v>0</v>
      </c>
      <c r="F1236" s="105" t="b">
        <v>0</v>
      </c>
      <c r="G1236" s="105" t="b">
        <v>0</v>
      </c>
    </row>
    <row r="1237" spans="1:7" ht="15">
      <c r="A1237" s="105" t="s">
        <v>2555</v>
      </c>
      <c r="B1237" s="105">
        <v>7</v>
      </c>
      <c r="C1237" s="110">
        <v>0.0018456099601824832</v>
      </c>
      <c r="D1237" s="105" t="s">
        <v>2310</v>
      </c>
      <c r="E1237" s="105" t="b">
        <v>0</v>
      </c>
      <c r="F1237" s="105" t="b">
        <v>0</v>
      </c>
      <c r="G1237" s="105" t="b">
        <v>0</v>
      </c>
    </row>
    <row r="1238" spans="1:7" ht="15">
      <c r="A1238" s="105" t="s">
        <v>2538</v>
      </c>
      <c r="B1238" s="105">
        <v>7</v>
      </c>
      <c r="C1238" s="110">
        <v>0.0017722842924574702</v>
      </c>
      <c r="D1238" s="105" t="s">
        <v>2310</v>
      </c>
      <c r="E1238" s="105" t="b">
        <v>0</v>
      </c>
      <c r="F1238" s="105" t="b">
        <v>0</v>
      </c>
      <c r="G1238" s="105" t="b">
        <v>0</v>
      </c>
    </row>
    <row r="1239" spans="1:7" ht="15">
      <c r="A1239" s="105" t="s">
        <v>2536</v>
      </c>
      <c r="B1239" s="105">
        <v>7</v>
      </c>
      <c r="C1239" s="110">
        <v>0.001710288323756016</v>
      </c>
      <c r="D1239" s="105" t="s">
        <v>2310</v>
      </c>
      <c r="E1239" s="105" t="b">
        <v>0</v>
      </c>
      <c r="F1239" s="105" t="b">
        <v>0</v>
      </c>
      <c r="G1239" s="105" t="b">
        <v>0</v>
      </c>
    </row>
    <row r="1240" spans="1:7" ht="15">
      <c r="A1240" s="105" t="s">
        <v>2540</v>
      </c>
      <c r="B1240" s="105">
        <v>7</v>
      </c>
      <c r="C1240" s="110">
        <v>0.0017722842924574702</v>
      </c>
      <c r="D1240" s="105" t="s">
        <v>2310</v>
      </c>
      <c r="E1240" s="105" t="b">
        <v>0</v>
      </c>
      <c r="F1240" s="105" t="b">
        <v>0</v>
      </c>
      <c r="G1240" s="105" t="b">
        <v>0</v>
      </c>
    </row>
    <row r="1241" spans="1:7" ht="15">
      <c r="A1241" s="105" t="s">
        <v>2548</v>
      </c>
      <c r="B1241" s="105">
        <v>7</v>
      </c>
      <c r="C1241" s="110">
        <v>0.001710288323756016</v>
      </c>
      <c r="D1241" s="105" t="s">
        <v>2310</v>
      </c>
      <c r="E1241" s="105" t="b">
        <v>0</v>
      </c>
      <c r="F1241" s="105" t="b">
        <v>0</v>
      </c>
      <c r="G1241" s="105" t="b">
        <v>0</v>
      </c>
    </row>
    <row r="1242" spans="1:7" ht="15">
      <c r="A1242" s="105" t="s">
        <v>2539</v>
      </c>
      <c r="B1242" s="105">
        <v>7</v>
      </c>
      <c r="C1242" s="110">
        <v>0.001710288323756016</v>
      </c>
      <c r="D1242" s="105" t="s">
        <v>2310</v>
      </c>
      <c r="E1242" s="105" t="b">
        <v>0</v>
      </c>
      <c r="F1242" s="105" t="b">
        <v>0</v>
      </c>
      <c r="G1242" s="105" t="b">
        <v>0</v>
      </c>
    </row>
    <row r="1243" spans="1:7" ht="15">
      <c r="A1243" s="105" t="s">
        <v>2537</v>
      </c>
      <c r="B1243" s="105">
        <v>7</v>
      </c>
      <c r="C1243" s="110">
        <v>0.001710288323756016</v>
      </c>
      <c r="D1243" s="105" t="s">
        <v>2310</v>
      </c>
      <c r="E1243" s="105" t="b">
        <v>0</v>
      </c>
      <c r="F1243" s="105" t="b">
        <v>0</v>
      </c>
      <c r="G1243" s="105" t="b">
        <v>0</v>
      </c>
    </row>
    <row r="1244" spans="1:7" ht="15">
      <c r="A1244" s="105" t="s">
        <v>2542</v>
      </c>
      <c r="B1244" s="105">
        <v>7</v>
      </c>
      <c r="C1244" s="110">
        <v>0.001710288323756016</v>
      </c>
      <c r="D1244" s="105" t="s">
        <v>2310</v>
      </c>
      <c r="E1244" s="105" t="b">
        <v>0</v>
      </c>
      <c r="F1244" s="105" t="b">
        <v>0</v>
      </c>
      <c r="G1244" s="105" t="b">
        <v>0</v>
      </c>
    </row>
    <row r="1245" spans="1:7" ht="15">
      <c r="A1245" s="105" t="s">
        <v>2532</v>
      </c>
      <c r="B1245" s="105">
        <v>7</v>
      </c>
      <c r="C1245" s="110">
        <v>0.001710288323756016</v>
      </c>
      <c r="D1245" s="105" t="s">
        <v>2310</v>
      </c>
      <c r="E1245" s="105" t="b">
        <v>0</v>
      </c>
      <c r="F1245" s="105" t="b">
        <v>0</v>
      </c>
      <c r="G1245" s="105" t="b">
        <v>0</v>
      </c>
    </row>
    <row r="1246" spans="1:7" ht="15">
      <c r="A1246" s="105" t="s">
        <v>2541</v>
      </c>
      <c r="B1246" s="105">
        <v>7</v>
      </c>
      <c r="C1246" s="110">
        <v>0.001710288323756016</v>
      </c>
      <c r="D1246" s="105" t="s">
        <v>2310</v>
      </c>
      <c r="E1246" s="105" t="b">
        <v>0</v>
      </c>
      <c r="F1246" s="105" t="b">
        <v>0</v>
      </c>
      <c r="G1246" s="105" t="b">
        <v>0</v>
      </c>
    </row>
    <row r="1247" spans="1:7" ht="15">
      <c r="A1247" s="105" t="s">
        <v>2558</v>
      </c>
      <c r="B1247" s="105">
        <v>7</v>
      </c>
      <c r="C1247" s="110">
        <v>0.001710288323756016</v>
      </c>
      <c r="D1247" s="105" t="s">
        <v>2310</v>
      </c>
      <c r="E1247" s="105" t="b">
        <v>0</v>
      </c>
      <c r="F1247" s="105" t="b">
        <v>0</v>
      </c>
      <c r="G1247" s="105" t="b">
        <v>0</v>
      </c>
    </row>
    <row r="1248" spans="1:7" ht="15">
      <c r="A1248" s="105" t="s">
        <v>2531</v>
      </c>
      <c r="B1248" s="105">
        <v>7</v>
      </c>
      <c r="C1248" s="110">
        <v>0.001710288323756016</v>
      </c>
      <c r="D1248" s="105" t="s">
        <v>2310</v>
      </c>
      <c r="E1248" s="105" t="b">
        <v>0</v>
      </c>
      <c r="F1248" s="105" t="b">
        <v>0</v>
      </c>
      <c r="G1248" s="105" t="b">
        <v>0</v>
      </c>
    </row>
    <row r="1249" spans="1:7" ht="15">
      <c r="A1249" s="105" t="s">
        <v>2557</v>
      </c>
      <c r="B1249" s="105">
        <v>7</v>
      </c>
      <c r="C1249" s="110">
        <v>0.0017722842924574702</v>
      </c>
      <c r="D1249" s="105" t="s">
        <v>2310</v>
      </c>
      <c r="E1249" s="105" t="b">
        <v>0</v>
      </c>
      <c r="F1249" s="105" t="b">
        <v>0</v>
      </c>
      <c r="G1249" s="105" t="b">
        <v>0</v>
      </c>
    </row>
    <row r="1250" spans="1:7" ht="15">
      <c r="A1250" s="105" t="s">
        <v>2528</v>
      </c>
      <c r="B1250" s="105">
        <v>7</v>
      </c>
      <c r="C1250" s="110">
        <v>0.001710288323756016</v>
      </c>
      <c r="D1250" s="105" t="s">
        <v>2310</v>
      </c>
      <c r="E1250" s="105" t="b">
        <v>0</v>
      </c>
      <c r="F1250" s="105" t="b">
        <v>0</v>
      </c>
      <c r="G1250" s="105" t="b">
        <v>0</v>
      </c>
    </row>
    <row r="1251" spans="1:7" ht="15">
      <c r="A1251" s="105" t="s">
        <v>2543</v>
      </c>
      <c r="B1251" s="105">
        <v>7</v>
      </c>
      <c r="C1251" s="110">
        <v>0.0017722842924574702</v>
      </c>
      <c r="D1251" s="105" t="s">
        <v>2310</v>
      </c>
      <c r="E1251" s="105" t="b">
        <v>0</v>
      </c>
      <c r="F1251" s="105" t="b">
        <v>0</v>
      </c>
      <c r="G1251" s="105" t="b">
        <v>0</v>
      </c>
    </row>
    <row r="1252" spans="1:7" ht="15">
      <c r="A1252" s="105" t="s">
        <v>2546</v>
      </c>
      <c r="B1252" s="105">
        <v>7</v>
      </c>
      <c r="C1252" s="110">
        <v>0.001710288323756016</v>
      </c>
      <c r="D1252" s="105" t="s">
        <v>2310</v>
      </c>
      <c r="E1252" s="105" t="b">
        <v>0</v>
      </c>
      <c r="F1252" s="105" t="b">
        <v>0</v>
      </c>
      <c r="G1252" s="105" t="b">
        <v>0</v>
      </c>
    </row>
    <row r="1253" spans="1:7" ht="15">
      <c r="A1253" s="105" t="s">
        <v>2553</v>
      </c>
      <c r="B1253" s="105">
        <v>7</v>
      </c>
      <c r="C1253" s="110">
        <v>0.001710288323756016</v>
      </c>
      <c r="D1253" s="105" t="s">
        <v>2310</v>
      </c>
      <c r="E1253" s="105" t="b">
        <v>0</v>
      </c>
      <c r="F1253" s="105" t="b">
        <v>0</v>
      </c>
      <c r="G1253" s="105" t="b">
        <v>0</v>
      </c>
    </row>
    <row r="1254" spans="1:7" ht="15">
      <c r="A1254" s="105" t="s">
        <v>2550</v>
      </c>
      <c r="B1254" s="105">
        <v>7</v>
      </c>
      <c r="C1254" s="110">
        <v>0.001710288323756016</v>
      </c>
      <c r="D1254" s="105" t="s">
        <v>2310</v>
      </c>
      <c r="E1254" s="105" t="b">
        <v>0</v>
      </c>
      <c r="F1254" s="105" t="b">
        <v>0</v>
      </c>
      <c r="G1254" s="105" t="b">
        <v>0</v>
      </c>
    </row>
    <row r="1255" spans="1:7" ht="15">
      <c r="A1255" s="105" t="s">
        <v>2562</v>
      </c>
      <c r="B1255" s="105">
        <v>6</v>
      </c>
      <c r="C1255" s="110">
        <v>0.001519100822106403</v>
      </c>
      <c r="D1255" s="105" t="s">
        <v>2310</v>
      </c>
      <c r="E1255" s="105" t="b">
        <v>0</v>
      </c>
      <c r="F1255" s="105" t="b">
        <v>0</v>
      </c>
      <c r="G1255" s="105" t="b">
        <v>0</v>
      </c>
    </row>
    <row r="1256" spans="1:7" ht="15">
      <c r="A1256" s="105" t="s">
        <v>2587</v>
      </c>
      <c r="B1256" s="105">
        <v>6</v>
      </c>
      <c r="C1256" s="110">
        <v>0.001519100822106403</v>
      </c>
      <c r="D1256" s="105" t="s">
        <v>2310</v>
      </c>
      <c r="E1256" s="105" t="b">
        <v>0</v>
      </c>
      <c r="F1256" s="105" t="b">
        <v>0</v>
      </c>
      <c r="G1256" s="105" t="b">
        <v>0</v>
      </c>
    </row>
    <row r="1257" spans="1:7" ht="15">
      <c r="A1257" s="105" t="s">
        <v>2591</v>
      </c>
      <c r="B1257" s="105">
        <v>6</v>
      </c>
      <c r="C1257" s="110">
        <v>0.001519100822106403</v>
      </c>
      <c r="D1257" s="105" t="s">
        <v>2310</v>
      </c>
      <c r="E1257" s="105" t="b">
        <v>0</v>
      </c>
      <c r="F1257" s="105" t="b">
        <v>0</v>
      </c>
      <c r="G1257" s="105" t="b">
        <v>0</v>
      </c>
    </row>
    <row r="1258" spans="1:7" ht="15">
      <c r="A1258" s="105" t="s">
        <v>2583</v>
      </c>
      <c r="B1258" s="105">
        <v>6</v>
      </c>
      <c r="C1258" s="110">
        <v>0.001519100822106403</v>
      </c>
      <c r="D1258" s="105" t="s">
        <v>2310</v>
      </c>
      <c r="E1258" s="105" t="b">
        <v>0</v>
      </c>
      <c r="F1258" s="105" t="b">
        <v>0</v>
      </c>
      <c r="G1258" s="105" t="b">
        <v>0</v>
      </c>
    </row>
    <row r="1259" spans="1:7" ht="15">
      <c r="A1259" s="105" t="s">
        <v>2573</v>
      </c>
      <c r="B1259" s="105">
        <v>6</v>
      </c>
      <c r="C1259" s="110">
        <v>0.001519100822106403</v>
      </c>
      <c r="D1259" s="105" t="s">
        <v>2310</v>
      </c>
      <c r="E1259" s="105" t="b">
        <v>0</v>
      </c>
      <c r="F1259" s="105" t="b">
        <v>0</v>
      </c>
      <c r="G1259" s="105" t="b">
        <v>0</v>
      </c>
    </row>
    <row r="1260" spans="1:7" ht="15">
      <c r="A1260" s="105" t="s">
        <v>2563</v>
      </c>
      <c r="B1260" s="105">
        <v>6</v>
      </c>
      <c r="C1260" s="110">
        <v>0.0015819513944421285</v>
      </c>
      <c r="D1260" s="105" t="s">
        <v>2310</v>
      </c>
      <c r="E1260" s="105" t="b">
        <v>1</v>
      </c>
      <c r="F1260" s="105" t="b">
        <v>0</v>
      </c>
      <c r="G1260" s="105" t="b">
        <v>0</v>
      </c>
    </row>
    <row r="1261" spans="1:7" ht="15">
      <c r="A1261" s="105" t="s">
        <v>2588</v>
      </c>
      <c r="B1261" s="105">
        <v>6</v>
      </c>
      <c r="C1261" s="110">
        <v>0.001519100822106403</v>
      </c>
      <c r="D1261" s="105" t="s">
        <v>2310</v>
      </c>
      <c r="E1261" s="105" t="b">
        <v>0</v>
      </c>
      <c r="F1261" s="105" t="b">
        <v>0</v>
      </c>
      <c r="G1261" s="105" t="b">
        <v>0</v>
      </c>
    </row>
    <row r="1262" spans="1:7" ht="15">
      <c r="A1262" s="105" t="s">
        <v>2571</v>
      </c>
      <c r="B1262" s="105">
        <v>6</v>
      </c>
      <c r="C1262" s="110">
        <v>0.001519100822106403</v>
      </c>
      <c r="D1262" s="105" t="s">
        <v>2310</v>
      </c>
      <c r="E1262" s="105" t="b">
        <v>0</v>
      </c>
      <c r="F1262" s="105" t="b">
        <v>0</v>
      </c>
      <c r="G1262" s="105" t="b">
        <v>0</v>
      </c>
    </row>
    <row r="1263" spans="1:7" ht="15">
      <c r="A1263" s="105" t="s">
        <v>2568</v>
      </c>
      <c r="B1263" s="105">
        <v>6</v>
      </c>
      <c r="C1263" s="110">
        <v>0.001519100822106403</v>
      </c>
      <c r="D1263" s="105" t="s">
        <v>2310</v>
      </c>
      <c r="E1263" s="105" t="b">
        <v>0</v>
      </c>
      <c r="F1263" s="105" t="b">
        <v>0</v>
      </c>
      <c r="G1263" s="105" t="b">
        <v>0</v>
      </c>
    </row>
    <row r="1264" spans="1:7" ht="15">
      <c r="A1264" s="105" t="s">
        <v>2607</v>
      </c>
      <c r="B1264" s="105">
        <v>6</v>
      </c>
      <c r="C1264" s="110">
        <v>0.001519100822106403</v>
      </c>
      <c r="D1264" s="105" t="s">
        <v>2310</v>
      </c>
      <c r="E1264" s="105" t="b">
        <v>0</v>
      </c>
      <c r="F1264" s="105" t="b">
        <v>0</v>
      </c>
      <c r="G1264" s="105" t="b">
        <v>0</v>
      </c>
    </row>
    <row r="1265" spans="1:7" ht="15">
      <c r="A1265" s="105" t="s">
        <v>2596</v>
      </c>
      <c r="B1265" s="105">
        <v>6</v>
      </c>
      <c r="C1265" s="110">
        <v>0.0016588742781633006</v>
      </c>
      <c r="D1265" s="105" t="s">
        <v>2310</v>
      </c>
      <c r="E1265" s="105" t="b">
        <v>0</v>
      </c>
      <c r="F1265" s="105" t="b">
        <v>0</v>
      </c>
      <c r="G1265" s="105" t="b">
        <v>0</v>
      </c>
    </row>
    <row r="1266" spans="1:7" ht="15">
      <c r="A1266" s="105" t="s">
        <v>2585</v>
      </c>
      <c r="B1266" s="105">
        <v>6</v>
      </c>
      <c r="C1266" s="110">
        <v>0.001519100822106403</v>
      </c>
      <c r="D1266" s="105" t="s">
        <v>2310</v>
      </c>
      <c r="E1266" s="105" t="b">
        <v>0</v>
      </c>
      <c r="F1266" s="105" t="b">
        <v>0</v>
      </c>
      <c r="G1266" s="105" t="b">
        <v>0</v>
      </c>
    </row>
    <row r="1267" spans="1:7" ht="15">
      <c r="A1267" s="105" t="s">
        <v>2599</v>
      </c>
      <c r="B1267" s="105">
        <v>6</v>
      </c>
      <c r="C1267" s="110">
        <v>0.001519100822106403</v>
      </c>
      <c r="D1267" s="105" t="s">
        <v>2310</v>
      </c>
      <c r="E1267" s="105" t="b">
        <v>1</v>
      </c>
      <c r="F1267" s="105" t="b">
        <v>0</v>
      </c>
      <c r="G1267" s="105" t="b">
        <v>0</v>
      </c>
    </row>
    <row r="1268" spans="1:7" ht="15">
      <c r="A1268" s="105" t="s">
        <v>2576</v>
      </c>
      <c r="B1268" s="105">
        <v>6</v>
      </c>
      <c r="C1268" s="110">
        <v>0.001519100822106403</v>
      </c>
      <c r="D1268" s="105" t="s">
        <v>2310</v>
      </c>
      <c r="E1268" s="105" t="b">
        <v>0</v>
      </c>
      <c r="F1268" s="105" t="b">
        <v>0</v>
      </c>
      <c r="G1268" s="105" t="b">
        <v>0</v>
      </c>
    </row>
    <row r="1269" spans="1:7" ht="15">
      <c r="A1269" s="105" t="s">
        <v>2603</v>
      </c>
      <c r="B1269" s="105">
        <v>6</v>
      </c>
      <c r="C1269" s="110">
        <v>0.0016588742781633006</v>
      </c>
      <c r="D1269" s="105" t="s">
        <v>2310</v>
      </c>
      <c r="E1269" s="105" t="b">
        <v>0</v>
      </c>
      <c r="F1269" s="105" t="b">
        <v>0</v>
      </c>
      <c r="G1269" s="105" t="b">
        <v>0</v>
      </c>
    </row>
    <row r="1270" spans="1:7" ht="15">
      <c r="A1270" s="105" t="s">
        <v>2601</v>
      </c>
      <c r="B1270" s="105">
        <v>6</v>
      </c>
      <c r="C1270" s="110">
        <v>0.001519100822106403</v>
      </c>
      <c r="D1270" s="105" t="s">
        <v>2310</v>
      </c>
      <c r="E1270" s="105" t="b">
        <v>0</v>
      </c>
      <c r="F1270" s="105" t="b">
        <v>0</v>
      </c>
      <c r="G1270" s="105" t="b">
        <v>0</v>
      </c>
    </row>
    <row r="1271" spans="1:7" ht="15">
      <c r="A1271" s="105" t="s">
        <v>2565</v>
      </c>
      <c r="B1271" s="105">
        <v>6</v>
      </c>
      <c r="C1271" s="110">
        <v>0.001519100822106403</v>
      </c>
      <c r="D1271" s="105" t="s">
        <v>2310</v>
      </c>
      <c r="E1271" s="105" t="b">
        <v>0</v>
      </c>
      <c r="F1271" s="105" t="b">
        <v>0</v>
      </c>
      <c r="G1271" s="105" t="b">
        <v>0</v>
      </c>
    </row>
    <row r="1272" spans="1:7" ht="15">
      <c r="A1272" s="105" t="s">
        <v>2567</v>
      </c>
      <c r="B1272" s="105">
        <v>6</v>
      </c>
      <c r="C1272" s="110">
        <v>0.001519100822106403</v>
      </c>
      <c r="D1272" s="105" t="s">
        <v>2310</v>
      </c>
      <c r="E1272" s="105" t="b">
        <v>0</v>
      </c>
      <c r="F1272" s="105" t="b">
        <v>0</v>
      </c>
      <c r="G1272" s="105" t="b">
        <v>0</v>
      </c>
    </row>
    <row r="1273" spans="1:7" ht="15">
      <c r="A1273" s="105" t="s">
        <v>2577</v>
      </c>
      <c r="B1273" s="105">
        <v>6</v>
      </c>
      <c r="C1273" s="110">
        <v>0.0015819513944421285</v>
      </c>
      <c r="D1273" s="105" t="s">
        <v>2310</v>
      </c>
      <c r="E1273" s="105" t="b">
        <v>0</v>
      </c>
      <c r="F1273" s="105" t="b">
        <v>0</v>
      </c>
      <c r="G1273" s="105" t="b">
        <v>0</v>
      </c>
    </row>
    <row r="1274" spans="1:7" ht="15">
      <c r="A1274" s="105" t="s">
        <v>2592</v>
      </c>
      <c r="B1274" s="105">
        <v>6</v>
      </c>
      <c r="C1274" s="110">
        <v>0.001519100822106403</v>
      </c>
      <c r="D1274" s="105" t="s">
        <v>2310</v>
      </c>
      <c r="E1274" s="105" t="b">
        <v>0</v>
      </c>
      <c r="F1274" s="105" t="b">
        <v>0</v>
      </c>
      <c r="G1274" s="105" t="b">
        <v>0</v>
      </c>
    </row>
    <row r="1275" spans="1:7" ht="15">
      <c r="A1275" s="105" t="s">
        <v>2578</v>
      </c>
      <c r="B1275" s="105">
        <v>6</v>
      </c>
      <c r="C1275" s="110">
        <v>0.001519100822106403</v>
      </c>
      <c r="D1275" s="105" t="s">
        <v>2310</v>
      </c>
      <c r="E1275" s="105" t="b">
        <v>0</v>
      </c>
      <c r="F1275" s="105" t="b">
        <v>0</v>
      </c>
      <c r="G1275" s="105" t="b">
        <v>0</v>
      </c>
    </row>
    <row r="1276" spans="1:7" ht="15">
      <c r="A1276" s="105" t="s">
        <v>2589</v>
      </c>
      <c r="B1276" s="105">
        <v>6</v>
      </c>
      <c r="C1276" s="110">
        <v>0.0016588742781633006</v>
      </c>
      <c r="D1276" s="105" t="s">
        <v>2310</v>
      </c>
      <c r="E1276" s="105" t="b">
        <v>0</v>
      </c>
      <c r="F1276" s="105" t="b">
        <v>0</v>
      </c>
      <c r="G1276" s="105" t="b">
        <v>0</v>
      </c>
    </row>
    <row r="1277" spans="1:7" ht="15">
      <c r="A1277" s="105" t="s">
        <v>2570</v>
      </c>
      <c r="B1277" s="105">
        <v>6</v>
      </c>
      <c r="C1277" s="110">
        <v>0.0015819513944421285</v>
      </c>
      <c r="D1277" s="105" t="s">
        <v>2310</v>
      </c>
      <c r="E1277" s="105" t="b">
        <v>1</v>
      </c>
      <c r="F1277" s="105" t="b">
        <v>0</v>
      </c>
      <c r="G1277" s="105" t="b">
        <v>0</v>
      </c>
    </row>
    <row r="1278" spans="1:7" ht="15">
      <c r="A1278" s="105" t="s">
        <v>2593</v>
      </c>
      <c r="B1278" s="105">
        <v>6</v>
      </c>
      <c r="C1278" s="110">
        <v>0.001519100822106403</v>
      </c>
      <c r="D1278" s="105" t="s">
        <v>2310</v>
      </c>
      <c r="E1278" s="105" t="b">
        <v>1</v>
      </c>
      <c r="F1278" s="105" t="b">
        <v>0</v>
      </c>
      <c r="G1278" s="105" t="b">
        <v>0</v>
      </c>
    </row>
    <row r="1279" spans="1:7" ht="15">
      <c r="A1279" s="105" t="s">
        <v>2574</v>
      </c>
      <c r="B1279" s="105">
        <v>6</v>
      </c>
      <c r="C1279" s="110">
        <v>0.001519100822106403</v>
      </c>
      <c r="D1279" s="105" t="s">
        <v>2310</v>
      </c>
      <c r="E1279" s="105" t="b">
        <v>0</v>
      </c>
      <c r="F1279" s="105" t="b">
        <v>0</v>
      </c>
      <c r="G1279" s="105" t="b">
        <v>0</v>
      </c>
    </row>
    <row r="1280" spans="1:7" ht="15">
      <c r="A1280" s="105" t="s">
        <v>2595</v>
      </c>
      <c r="B1280" s="105">
        <v>6</v>
      </c>
      <c r="C1280" s="110">
        <v>0.0016588742781633006</v>
      </c>
      <c r="D1280" s="105" t="s">
        <v>2310</v>
      </c>
      <c r="E1280" s="105" t="b">
        <v>0</v>
      </c>
      <c r="F1280" s="105" t="b">
        <v>0</v>
      </c>
      <c r="G1280" s="105" t="b">
        <v>0</v>
      </c>
    </row>
    <row r="1281" spans="1:7" ht="15">
      <c r="A1281" s="105" t="s">
        <v>2604</v>
      </c>
      <c r="B1281" s="105">
        <v>6</v>
      </c>
      <c r="C1281" s="110">
        <v>0.001519100822106403</v>
      </c>
      <c r="D1281" s="105" t="s">
        <v>2310</v>
      </c>
      <c r="E1281" s="105" t="b">
        <v>0</v>
      </c>
      <c r="F1281" s="105" t="b">
        <v>0</v>
      </c>
      <c r="G1281" s="105" t="b">
        <v>0</v>
      </c>
    </row>
    <row r="1282" spans="1:7" ht="15">
      <c r="A1282" s="105" t="s">
        <v>2598</v>
      </c>
      <c r="B1282" s="105">
        <v>6</v>
      </c>
      <c r="C1282" s="110">
        <v>0.001519100822106403</v>
      </c>
      <c r="D1282" s="105" t="s">
        <v>2310</v>
      </c>
      <c r="E1282" s="105" t="b">
        <v>0</v>
      </c>
      <c r="F1282" s="105" t="b">
        <v>0</v>
      </c>
      <c r="G1282" s="105" t="b">
        <v>0</v>
      </c>
    </row>
    <row r="1283" spans="1:7" ht="15">
      <c r="A1283" s="105" t="s">
        <v>2572</v>
      </c>
      <c r="B1283" s="105">
        <v>6</v>
      </c>
      <c r="C1283" s="110">
        <v>0.001519100822106403</v>
      </c>
      <c r="D1283" s="105" t="s">
        <v>2310</v>
      </c>
      <c r="E1283" s="105" t="b">
        <v>0</v>
      </c>
      <c r="F1283" s="105" t="b">
        <v>0</v>
      </c>
      <c r="G1283" s="105" t="b">
        <v>0</v>
      </c>
    </row>
    <row r="1284" spans="1:7" ht="15">
      <c r="A1284" s="105" t="s">
        <v>2561</v>
      </c>
      <c r="B1284" s="105">
        <v>6</v>
      </c>
      <c r="C1284" s="110">
        <v>0.001519100822106403</v>
      </c>
      <c r="D1284" s="105" t="s">
        <v>2310</v>
      </c>
      <c r="E1284" s="105" t="b">
        <v>0</v>
      </c>
      <c r="F1284" s="105" t="b">
        <v>0</v>
      </c>
      <c r="G1284" s="105" t="b">
        <v>0</v>
      </c>
    </row>
    <row r="1285" spans="1:7" ht="15">
      <c r="A1285" s="105" t="s">
        <v>2594</v>
      </c>
      <c r="B1285" s="105">
        <v>6</v>
      </c>
      <c r="C1285" s="110">
        <v>0.001519100822106403</v>
      </c>
      <c r="D1285" s="105" t="s">
        <v>2310</v>
      </c>
      <c r="E1285" s="105" t="b">
        <v>0</v>
      </c>
      <c r="F1285" s="105" t="b">
        <v>0</v>
      </c>
      <c r="G1285" s="105" t="b">
        <v>0</v>
      </c>
    </row>
    <row r="1286" spans="1:7" ht="15">
      <c r="A1286" s="105" t="s">
        <v>2606</v>
      </c>
      <c r="B1286" s="105">
        <v>6</v>
      </c>
      <c r="C1286" s="110">
        <v>0.0015819513944421285</v>
      </c>
      <c r="D1286" s="105" t="s">
        <v>2310</v>
      </c>
      <c r="E1286" s="105" t="b">
        <v>0</v>
      </c>
      <c r="F1286" s="105" t="b">
        <v>0</v>
      </c>
      <c r="G1286" s="105" t="b">
        <v>0</v>
      </c>
    </row>
    <row r="1287" spans="1:7" ht="15">
      <c r="A1287" s="105" t="s">
        <v>2584</v>
      </c>
      <c r="B1287" s="105">
        <v>6</v>
      </c>
      <c r="C1287" s="110">
        <v>0.001519100822106403</v>
      </c>
      <c r="D1287" s="105" t="s">
        <v>2310</v>
      </c>
      <c r="E1287" s="105" t="b">
        <v>0</v>
      </c>
      <c r="F1287" s="105" t="b">
        <v>0</v>
      </c>
      <c r="G1287" s="105" t="b">
        <v>0</v>
      </c>
    </row>
    <row r="1288" spans="1:7" ht="15">
      <c r="A1288" s="105" t="s">
        <v>2575</v>
      </c>
      <c r="B1288" s="105">
        <v>6</v>
      </c>
      <c r="C1288" s="110">
        <v>0.001519100822106403</v>
      </c>
      <c r="D1288" s="105" t="s">
        <v>2310</v>
      </c>
      <c r="E1288" s="105" t="b">
        <v>0</v>
      </c>
      <c r="F1288" s="105" t="b">
        <v>0</v>
      </c>
      <c r="G1288" s="105" t="b">
        <v>0</v>
      </c>
    </row>
    <row r="1289" spans="1:7" ht="15">
      <c r="A1289" s="105" t="s">
        <v>2600</v>
      </c>
      <c r="B1289" s="105">
        <v>6</v>
      </c>
      <c r="C1289" s="110">
        <v>0.001519100822106403</v>
      </c>
      <c r="D1289" s="105" t="s">
        <v>2310</v>
      </c>
      <c r="E1289" s="105" t="b">
        <v>0</v>
      </c>
      <c r="F1289" s="105" t="b">
        <v>0</v>
      </c>
      <c r="G1289" s="105" t="b">
        <v>0</v>
      </c>
    </row>
    <row r="1290" spans="1:7" ht="15">
      <c r="A1290" s="105" t="s">
        <v>2605</v>
      </c>
      <c r="B1290" s="105">
        <v>6</v>
      </c>
      <c r="C1290" s="110">
        <v>0.001519100822106403</v>
      </c>
      <c r="D1290" s="105" t="s">
        <v>2310</v>
      </c>
      <c r="E1290" s="105" t="b">
        <v>0</v>
      </c>
      <c r="F1290" s="105" t="b">
        <v>0</v>
      </c>
      <c r="G1290" s="105" t="b">
        <v>0</v>
      </c>
    </row>
    <row r="1291" spans="1:7" ht="15">
      <c r="A1291" s="105" t="s">
        <v>2566</v>
      </c>
      <c r="B1291" s="105">
        <v>6</v>
      </c>
      <c r="C1291" s="110">
        <v>0.001519100822106403</v>
      </c>
      <c r="D1291" s="105" t="s">
        <v>2310</v>
      </c>
      <c r="E1291" s="105" t="b">
        <v>0</v>
      </c>
      <c r="F1291" s="105" t="b">
        <v>0</v>
      </c>
      <c r="G1291" s="105" t="b">
        <v>0</v>
      </c>
    </row>
    <row r="1292" spans="1:7" ht="15">
      <c r="A1292" s="105" t="s">
        <v>2580</v>
      </c>
      <c r="B1292" s="105">
        <v>6</v>
      </c>
      <c r="C1292" s="110">
        <v>0.001519100822106403</v>
      </c>
      <c r="D1292" s="105" t="s">
        <v>2310</v>
      </c>
      <c r="E1292" s="105" t="b">
        <v>0</v>
      </c>
      <c r="F1292" s="105" t="b">
        <v>0</v>
      </c>
      <c r="G1292" s="105" t="b">
        <v>0</v>
      </c>
    </row>
    <row r="1293" spans="1:7" ht="15">
      <c r="A1293" s="105" t="s">
        <v>2579</v>
      </c>
      <c r="B1293" s="105">
        <v>6</v>
      </c>
      <c r="C1293" s="110">
        <v>0.001519100822106403</v>
      </c>
      <c r="D1293" s="105" t="s">
        <v>2310</v>
      </c>
      <c r="E1293" s="105" t="b">
        <v>0</v>
      </c>
      <c r="F1293" s="105" t="b">
        <v>0</v>
      </c>
      <c r="G1293" s="105" t="b">
        <v>0</v>
      </c>
    </row>
    <row r="1294" spans="1:7" ht="15">
      <c r="A1294" s="105" t="s">
        <v>2586</v>
      </c>
      <c r="B1294" s="105">
        <v>6</v>
      </c>
      <c r="C1294" s="110">
        <v>0.0015819513944421285</v>
      </c>
      <c r="D1294" s="105" t="s">
        <v>2310</v>
      </c>
      <c r="E1294" s="105" t="b">
        <v>0</v>
      </c>
      <c r="F1294" s="105" t="b">
        <v>0</v>
      </c>
      <c r="G1294" s="105" t="b">
        <v>0</v>
      </c>
    </row>
    <row r="1295" spans="1:7" ht="15">
      <c r="A1295" s="105" t="s">
        <v>2582</v>
      </c>
      <c r="B1295" s="105">
        <v>6</v>
      </c>
      <c r="C1295" s="110">
        <v>0.001519100822106403</v>
      </c>
      <c r="D1295" s="105" t="s">
        <v>2310</v>
      </c>
      <c r="E1295" s="105" t="b">
        <v>0</v>
      </c>
      <c r="F1295" s="105" t="b">
        <v>0</v>
      </c>
      <c r="G1295" s="105" t="b">
        <v>0</v>
      </c>
    </row>
    <row r="1296" spans="1:7" ht="15">
      <c r="A1296" s="105" t="s">
        <v>2590</v>
      </c>
      <c r="B1296" s="105">
        <v>6</v>
      </c>
      <c r="C1296" s="110">
        <v>0.001519100822106403</v>
      </c>
      <c r="D1296" s="105" t="s">
        <v>2310</v>
      </c>
      <c r="E1296" s="105" t="b">
        <v>0</v>
      </c>
      <c r="F1296" s="105" t="b">
        <v>0</v>
      </c>
      <c r="G1296" s="105" t="b">
        <v>0</v>
      </c>
    </row>
    <row r="1297" spans="1:7" ht="15">
      <c r="A1297" s="105" t="s">
        <v>2564</v>
      </c>
      <c r="B1297" s="105">
        <v>6</v>
      </c>
      <c r="C1297" s="110">
        <v>0.001519100822106403</v>
      </c>
      <c r="D1297" s="105" t="s">
        <v>2310</v>
      </c>
      <c r="E1297" s="105" t="b">
        <v>1</v>
      </c>
      <c r="F1297" s="105" t="b">
        <v>0</v>
      </c>
      <c r="G1297" s="105" t="b">
        <v>0</v>
      </c>
    </row>
    <row r="1298" spans="1:7" ht="15">
      <c r="A1298" s="105" t="s">
        <v>2581</v>
      </c>
      <c r="B1298" s="105">
        <v>6</v>
      </c>
      <c r="C1298" s="110">
        <v>0.001519100822106403</v>
      </c>
      <c r="D1298" s="105" t="s">
        <v>2310</v>
      </c>
      <c r="E1298" s="105" t="b">
        <v>0</v>
      </c>
      <c r="F1298" s="105" t="b">
        <v>0</v>
      </c>
      <c r="G1298" s="105" t="b">
        <v>0</v>
      </c>
    </row>
    <row r="1299" spans="1:7" ht="15">
      <c r="A1299" s="105" t="s">
        <v>2560</v>
      </c>
      <c r="B1299" s="105">
        <v>6</v>
      </c>
      <c r="C1299" s="110">
        <v>0.001519100822106403</v>
      </c>
      <c r="D1299" s="105" t="s">
        <v>2310</v>
      </c>
      <c r="E1299" s="105" t="b">
        <v>0</v>
      </c>
      <c r="F1299" s="105" t="b">
        <v>0</v>
      </c>
      <c r="G1299" s="105" t="b">
        <v>0</v>
      </c>
    </row>
    <row r="1300" spans="1:7" ht="15">
      <c r="A1300" s="105" t="s">
        <v>2569</v>
      </c>
      <c r="B1300" s="105">
        <v>6</v>
      </c>
      <c r="C1300" s="110">
        <v>0.0015819513944421285</v>
      </c>
      <c r="D1300" s="105" t="s">
        <v>2310</v>
      </c>
      <c r="E1300" s="105" t="b">
        <v>1</v>
      </c>
      <c r="F1300" s="105" t="b">
        <v>0</v>
      </c>
      <c r="G1300" s="105" t="b">
        <v>0</v>
      </c>
    </row>
    <row r="1301" spans="1:7" ht="15">
      <c r="A1301" s="105" t="s">
        <v>2602</v>
      </c>
      <c r="B1301" s="105">
        <v>6</v>
      </c>
      <c r="C1301" s="110">
        <v>0.0015819513944421285</v>
      </c>
      <c r="D1301" s="105" t="s">
        <v>2310</v>
      </c>
      <c r="E1301" s="105" t="b">
        <v>0</v>
      </c>
      <c r="F1301" s="105" t="b">
        <v>0</v>
      </c>
      <c r="G1301" s="105" t="b">
        <v>0</v>
      </c>
    </row>
    <row r="1302" spans="1:7" ht="15">
      <c r="A1302" s="105" t="s">
        <v>2597</v>
      </c>
      <c r="B1302" s="105">
        <v>6</v>
      </c>
      <c r="C1302" s="110">
        <v>0.0016588742781633006</v>
      </c>
      <c r="D1302" s="105" t="s">
        <v>2310</v>
      </c>
      <c r="E1302" s="105" t="b">
        <v>0</v>
      </c>
      <c r="F1302" s="105" t="b">
        <v>0</v>
      </c>
      <c r="G1302" s="105" t="b">
        <v>0</v>
      </c>
    </row>
    <row r="1303" spans="1:7" ht="15">
      <c r="A1303" s="105" t="s">
        <v>2639</v>
      </c>
      <c r="B1303" s="105">
        <v>5</v>
      </c>
      <c r="C1303" s="110">
        <v>0.0013182928287017736</v>
      </c>
      <c r="D1303" s="105" t="s">
        <v>2310</v>
      </c>
      <c r="E1303" s="105" t="b">
        <v>0</v>
      </c>
      <c r="F1303" s="105" t="b">
        <v>0</v>
      </c>
      <c r="G1303" s="105" t="b">
        <v>0</v>
      </c>
    </row>
    <row r="1304" spans="1:7" ht="15">
      <c r="A1304" s="105" t="s">
        <v>2633</v>
      </c>
      <c r="B1304" s="105">
        <v>5</v>
      </c>
      <c r="C1304" s="110">
        <v>0.0013182928287017736</v>
      </c>
      <c r="D1304" s="105" t="s">
        <v>2310</v>
      </c>
      <c r="E1304" s="105" t="b">
        <v>0</v>
      </c>
      <c r="F1304" s="105" t="b">
        <v>0</v>
      </c>
      <c r="G1304" s="105" t="b">
        <v>0</v>
      </c>
    </row>
    <row r="1305" spans="1:7" ht="15">
      <c r="A1305" s="105" t="s">
        <v>2645</v>
      </c>
      <c r="B1305" s="105">
        <v>5</v>
      </c>
      <c r="C1305" s="110">
        <v>0.0013182928287017736</v>
      </c>
      <c r="D1305" s="105" t="s">
        <v>2310</v>
      </c>
      <c r="E1305" s="105" t="b">
        <v>0</v>
      </c>
      <c r="F1305" s="105" t="b">
        <v>0</v>
      </c>
      <c r="G1305" s="105" t="b">
        <v>0</v>
      </c>
    </row>
    <row r="1306" spans="1:7" ht="15">
      <c r="A1306" s="105" t="s">
        <v>2638</v>
      </c>
      <c r="B1306" s="105">
        <v>5</v>
      </c>
      <c r="C1306" s="110">
        <v>0.0013182928287017736</v>
      </c>
      <c r="D1306" s="105" t="s">
        <v>2310</v>
      </c>
      <c r="E1306" s="105" t="b">
        <v>0</v>
      </c>
      <c r="F1306" s="105" t="b">
        <v>0</v>
      </c>
      <c r="G1306" s="105" t="b">
        <v>0</v>
      </c>
    </row>
    <row r="1307" spans="1:7" ht="15">
      <c r="A1307" s="105" t="s">
        <v>2666</v>
      </c>
      <c r="B1307" s="105">
        <v>5</v>
      </c>
      <c r="C1307" s="110">
        <v>0.0013182928287017736</v>
      </c>
      <c r="D1307" s="105" t="s">
        <v>2310</v>
      </c>
      <c r="E1307" s="105" t="b">
        <v>0</v>
      </c>
      <c r="F1307" s="105" t="b">
        <v>0</v>
      </c>
      <c r="G1307" s="105" t="b">
        <v>0</v>
      </c>
    </row>
    <row r="1308" spans="1:7" ht="15">
      <c r="A1308" s="105" t="s">
        <v>2636</v>
      </c>
      <c r="B1308" s="105">
        <v>5</v>
      </c>
      <c r="C1308" s="110">
        <v>0.0013182928287017736</v>
      </c>
      <c r="D1308" s="105" t="s">
        <v>2310</v>
      </c>
      <c r="E1308" s="105" t="b">
        <v>0</v>
      </c>
      <c r="F1308" s="105" t="b">
        <v>0</v>
      </c>
      <c r="G1308" s="105" t="b">
        <v>0</v>
      </c>
    </row>
    <row r="1309" spans="1:7" ht="15">
      <c r="A1309" s="105" t="s">
        <v>2620</v>
      </c>
      <c r="B1309" s="105">
        <v>5</v>
      </c>
      <c r="C1309" s="110">
        <v>0.0013182928287017736</v>
      </c>
      <c r="D1309" s="105" t="s">
        <v>2310</v>
      </c>
      <c r="E1309" s="105" t="b">
        <v>0</v>
      </c>
      <c r="F1309" s="105" t="b">
        <v>0</v>
      </c>
      <c r="G1309" s="105" t="b">
        <v>0</v>
      </c>
    </row>
    <row r="1310" spans="1:7" ht="15">
      <c r="A1310" s="105" t="s">
        <v>2618</v>
      </c>
      <c r="B1310" s="105">
        <v>5</v>
      </c>
      <c r="C1310" s="110">
        <v>0.0013182928287017736</v>
      </c>
      <c r="D1310" s="105" t="s">
        <v>2310</v>
      </c>
      <c r="E1310" s="105" t="b">
        <v>0</v>
      </c>
      <c r="F1310" s="105" t="b">
        <v>0</v>
      </c>
      <c r="G1310" s="105" t="b">
        <v>0</v>
      </c>
    </row>
    <row r="1311" spans="1:7" ht="15">
      <c r="A1311" s="105" t="s">
        <v>2669</v>
      </c>
      <c r="B1311" s="105">
        <v>5</v>
      </c>
      <c r="C1311" s="110">
        <v>0.0013182928287017736</v>
      </c>
      <c r="D1311" s="105" t="s">
        <v>2310</v>
      </c>
      <c r="E1311" s="105" t="b">
        <v>0</v>
      </c>
      <c r="F1311" s="105" t="b">
        <v>0</v>
      </c>
      <c r="G1311" s="105" t="b">
        <v>0</v>
      </c>
    </row>
    <row r="1312" spans="1:7" ht="15">
      <c r="A1312" s="105" t="s">
        <v>2670</v>
      </c>
      <c r="B1312" s="105">
        <v>5</v>
      </c>
      <c r="C1312" s="110">
        <v>0.0013182928287017736</v>
      </c>
      <c r="D1312" s="105" t="s">
        <v>2310</v>
      </c>
      <c r="E1312" s="105" t="b">
        <v>0</v>
      </c>
      <c r="F1312" s="105" t="b">
        <v>0</v>
      </c>
      <c r="G1312" s="105" t="b">
        <v>0</v>
      </c>
    </row>
    <row r="1313" spans="1:7" ht="15">
      <c r="A1313" s="105" t="s">
        <v>2649</v>
      </c>
      <c r="B1313" s="105">
        <v>5</v>
      </c>
      <c r="C1313" s="110">
        <v>0.0013182928287017736</v>
      </c>
      <c r="D1313" s="105" t="s">
        <v>2310</v>
      </c>
      <c r="E1313" s="105" t="b">
        <v>0</v>
      </c>
      <c r="F1313" s="105" t="b">
        <v>0</v>
      </c>
      <c r="G1313" s="105" t="b">
        <v>0</v>
      </c>
    </row>
    <row r="1314" spans="1:7" ht="15">
      <c r="A1314" s="105" t="s">
        <v>2674</v>
      </c>
      <c r="B1314" s="105">
        <v>5</v>
      </c>
      <c r="C1314" s="110">
        <v>0.0013823952318027504</v>
      </c>
      <c r="D1314" s="105" t="s">
        <v>2310</v>
      </c>
      <c r="E1314" s="105" t="b">
        <v>0</v>
      </c>
      <c r="F1314" s="105" t="b">
        <v>0</v>
      </c>
      <c r="G1314" s="105" t="b">
        <v>0</v>
      </c>
    </row>
    <row r="1315" spans="1:7" ht="15">
      <c r="A1315" s="105" t="s">
        <v>2626</v>
      </c>
      <c r="B1315" s="105">
        <v>5</v>
      </c>
      <c r="C1315" s="110">
        <v>0.0013182928287017736</v>
      </c>
      <c r="D1315" s="105" t="s">
        <v>2310</v>
      </c>
      <c r="E1315" s="105" t="b">
        <v>0</v>
      </c>
      <c r="F1315" s="105" t="b">
        <v>0</v>
      </c>
      <c r="G1315" s="105" t="b">
        <v>0</v>
      </c>
    </row>
    <row r="1316" spans="1:7" ht="15">
      <c r="A1316" s="105" t="s">
        <v>2647</v>
      </c>
      <c r="B1316" s="105">
        <v>5</v>
      </c>
      <c r="C1316" s="110">
        <v>0.0013182928287017736</v>
      </c>
      <c r="D1316" s="105" t="s">
        <v>2310</v>
      </c>
      <c r="E1316" s="105" t="b">
        <v>0</v>
      </c>
      <c r="F1316" s="105" t="b">
        <v>1</v>
      </c>
      <c r="G1316" s="105" t="b">
        <v>0</v>
      </c>
    </row>
    <row r="1317" spans="1:7" ht="15">
      <c r="A1317" s="105" t="s">
        <v>2615</v>
      </c>
      <c r="B1317" s="105">
        <v>5</v>
      </c>
      <c r="C1317" s="110">
        <v>0.0013182928287017736</v>
      </c>
      <c r="D1317" s="105" t="s">
        <v>2310</v>
      </c>
      <c r="E1317" s="105" t="b">
        <v>0</v>
      </c>
      <c r="F1317" s="105" t="b">
        <v>0</v>
      </c>
      <c r="G1317" s="105" t="b">
        <v>0</v>
      </c>
    </row>
    <row r="1318" spans="1:7" ht="15">
      <c r="A1318" s="105" t="s">
        <v>2643</v>
      </c>
      <c r="B1318" s="105">
        <v>5</v>
      </c>
      <c r="C1318" s="110">
        <v>0.0013182928287017736</v>
      </c>
      <c r="D1318" s="105" t="s">
        <v>2310</v>
      </c>
      <c r="E1318" s="105" t="b">
        <v>0</v>
      </c>
      <c r="F1318" s="105" t="b">
        <v>0</v>
      </c>
      <c r="G1318" s="105" t="b">
        <v>0</v>
      </c>
    </row>
    <row r="1319" spans="1:7" ht="15">
      <c r="A1319" s="105" t="s">
        <v>2642</v>
      </c>
      <c r="B1319" s="105">
        <v>5</v>
      </c>
      <c r="C1319" s="110">
        <v>0.0013182928287017736</v>
      </c>
      <c r="D1319" s="105" t="s">
        <v>2310</v>
      </c>
      <c r="E1319" s="105" t="b">
        <v>0</v>
      </c>
      <c r="F1319" s="105" t="b">
        <v>0</v>
      </c>
      <c r="G1319" s="105" t="b">
        <v>0</v>
      </c>
    </row>
    <row r="1320" spans="1:7" ht="15">
      <c r="A1320" s="105" t="s">
        <v>2653</v>
      </c>
      <c r="B1320" s="105">
        <v>5</v>
      </c>
      <c r="C1320" s="110">
        <v>0.0013823952318027504</v>
      </c>
      <c r="D1320" s="105" t="s">
        <v>2310</v>
      </c>
      <c r="E1320" s="105" t="b">
        <v>0</v>
      </c>
      <c r="F1320" s="105" t="b">
        <v>0</v>
      </c>
      <c r="G1320" s="105" t="b">
        <v>0</v>
      </c>
    </row>
    <row r="1321" spans="1:7" ht="15">
      <c r="A1321" s="105" t="s">
        <v>2650</v>
      </c>
      <c r="B1321" s="105">
        <v>5</v>
      </c>
      <c r="C1321" s="110">
        <v>0.0013823952318027504</v>
      </c>
      <c r="D1321" s="105" t="s">
        <v>2310</v>
      </c>
      <c r="E1321" s="105" t="b">
        <v>0</v>
      </c>
      <c r="F1321" s="105" t="b">
        <v>0</v>
      </c>
      <c r="G1321" s="105" t="b">
        <v>0</v>
      </c>
    </row>
    <row r="1322" spans="1:7" ht="15">
      <c r="A1322" s="105" t="s">
        <v>2625</v>
      </c>
      <c r="B1322" s="105">
        <v>5</v>
      </c>
      <c r="C1322" s="110">
        <v>0.0013182928287017736</v>
      </c>
      <c r="D1322" s="105" t="s">
        <v>2310</v>
      </c>
      <c r="E1322" s="105" t="b">
        <v>0</v>
      </c>
      <c r="F1322" s="105" t="b">
        <v>0</v>
      </c>
      <c r="G1322" s="105" t="b">
        <v>0</v>
      </c>
    </row>
    <row r="1323" spans="1:7" ht="15">
      <c r="A1323" s="105" t="s">
        <v>2665</v>
      </c>
      <c r="B1323" s="105">
        <v>5</v>
      </c>
      <c r="C1323" s="110">
        <v>0.0013182928287017736</v>
      </c>
      <c r="D1323" s="105" t="s">
        <v>2310</v>
      </c>
      <c r="E1323" s="105" t="b">
        <v>0</v>
      </c>
      <c r="F1323" s="105" t="b">
        <v>0</v>
      </c>
      <c r="G1323" s="105" t="b">
        <v>0</v>
      </c>
    </row>
    <row r="1324" spans="1:7" ht="15">
      <c r="A1324" s="105" t="s">
        <v>2655</v>
      </c>
      <c r="B1324" s="105">
        <v>5</v>
      </c>
      <c r="C1324" s="110">
        <v>0.0013182928287017736</v>
      </c>
      <c r="D1324" s="105" t="s">
        <v>2310</v>
      </c>
      <c r="E1324" s="105" t="b">
        <v>0</v>
      </c>
      <c r="F1324" s="105" t="b">
        <v>0</v>
      </c>
      <c r="G1324" s="105" t="b">
        <v>0</v>
      </c>
    </row>
    <row r="1325" spans="1:7" ht="15">
      <c r="A1325" s="105" t="s">
        <v>2673</v>
      </c>
      <c r="B1325" s="105">
        <v>5</v>
      </c>
      <c r="C1325" s="110">
        <v>0.0013823952318027504</v>
      </c>
      <c r="D1325" s="105" t="s">
        <v>2310</v>
      </c>
      <c r="E1325" s="105" t="b">
        <v>0</v>
      </c>
      <c r="F1325" s="105" t="b">
        <v>0</v>
      </c>
      <c r="G1325" s="105" t="b">
        <v>0</v>
      </c>
    </row>
    <row r="1326" spans="1:7" ht="15">
      <c r="A1326" s="105" t="s">
        <v>2634</v>
      </c>
      <c r="B1326" s="105">
        <v>5</v>
      </c>
      <c r="C1326" s="110">
        <v>0.0013823952318027504</v>
      </c>
      <c r="D1326" s="105" t="s">
        <v>2310</v>
      </c>
      <c r="E1326" s="105" t="b">
        <v>1</v>
      </c>
      <c r="F1326" s="105" t="b">
        <v>0</v>
      </c>
      <c r="G1326" s="105" t="b">
        <v>0</v>
      </c>
    </row>
    <row r="1327" spans="1:7" ht="15">
      <c r="A1327" s="105" t="s">
        <v>2667</v>
      </c>
      <c r="B1327" s="105">
        <v>5</v>
      </c>
      <c r="C1327" s="110">
        <v>0.0013182928287017736</v>
      </c>
      <c r="D1327" s="105" t="s">
        <v>2310</v>
      </c>
      <c r="E1327" s="105" t="b">
        <v>0</v>
      </c>
      <c r="F1327" s="105" t="b">
        <v>0</v>
      </c>
      <c r="G1327" s="105" t="b">
        <v>0</v>
      </c>
    </row>
    <row r="1328" spans="1:7" ht="15">
      <c r="A1328" s="105" t="s">
        <v>2659</v>
      </c>
      <c r="B1328" s="105">
        <v>5</v>
      </c>
      <c r="C1328" s="110">
        <v>0.0013182928287017736</v>
      </c>
      <c r="D1328" s="105" t="s">
        <v>2310</v>
      </c>
      <c r="E1328" s="105" t="b">
        <v>0</v>
      </c>
      <c r="F1328" s="105" t="b">
        <v>0</v>
      </c>
      <c r="G1328" s="105" t="b">
        <v>0</v>
      </c>
    </row>
    <row r="1329" spans="1:7" ht="15">
      <c r="A1329" s="105" t="s">
        <v>2662</v>
      </c>
      <c r="B1329" s="105">
        <v>5</v>
      </c>
      <c r="C1329" s="110">
        <v>0.0013182928287017736</v>
      </c>
      <c r="D1329" s="105" t="s">
        <v>2310</v>
      </c>
      <c r="E1329" s="105" t="b">
        <v>0</v>
      </c>
      <c r="F1329" s="105" t="b">
        <v>0</v>
      </c>
      <c r="G1329" s="105" t="b">
        <v>0</v>
      </c>
    </row>
    <row r="1330" spans="1:7" ht="15">
      <c r="A1330" s="105" t="s">
        <v>2660</v>
      </c>
      <c r="B1330" s="105">
        <v>5</v>
      </c>
      <c r="C1330" s="110">
        <v>0.0013182928287017736</v>
      </c>
      <c r="D1330" s="105" t="s">
        <v>2310</v>
      </c>
      <c r="E1330" s="105" t="b">
        <v>0</v>
      </c>
      <c r="F1330" s="105" t="b">
        <v>0</v>
      </c>
      <c r="G1330" s="105" t="b">
        <v>0</v>
      </c>
    </row>
    <row r="1331" spans="1:7" ht="15">
      <c r="A1331" s="105" t="s">
        <v>2608</v>
      </c>
      <c r="B1331" s="105">
        <v>5</v>
      </c>
      <c r="C1331" s="110">
        <v>0.0013182928287017736</v>
      </c>
      <c r="D1331" s="105" t="s">
        <v>2310</v>
      </c>
      <c r="E1331" s="105" t="b">
        <v>0</v>
      </c>
      <c r="F1331" s="105" t="b">
        <v>0</v>
      </c>
      <c r="G1331" s="105" t="b">
        <v>0</v>
      </c>
    </row>
    <row r="1332" spans="1:7" ht="15">
      <c r="A1332" s="105" t="s">
        <v>2664</v>
      </c>
      <c r="B1332" s="105">
        <v>5</v>
      </c>
      <c r="C1332" s="110">
        <v>0.0013823952318027504</v>
      </c>
      <c r="D1332" s="105" t="s">
        <v>2310</v>
      </c>
      <c r="E1332" s="105" t="b">
        <v>0</v>
      </c>
      <c r="F1332" s="105" t="b">
        <v>0</v>
      </c>
      <c r="G1332" s="105" t="b">
        <v>0</v>
      </c>
    </row>
    <row r="1333" spans="1:7" ht="15">
      <c r="A1333" s="105" t="s">
        <v>2623</v>
      </c>
      <c r="B1333" s="105">
        <v>5</v>
      </c>
      <c r="C1333" s="110">
        <v>0.0013182928287017736</v>
      </c>
      <c r="D1333" s="105" t="s">
        <v>2310</v>
      </c>
      <c r="E1333" s="105" t="b">
        <v>0</v>
      </c>
      <c r="F1333" s="105" t="b">
        <v>0</v>
      </c>
      <c r="G1333" s="105" t="b">
        <v>0</v>
      </c>
    </row>
    <row r="1334" spans="1:7" ht="15">
      <c r="A1334" s="105" t="s">
        <v>2616</v>
      </c>
      <c r="B1334" s="105">
        <v>5</v>
      </c>
      <c r="C1334" s="110">
        <v>0.0013182928287017736</v>
      </c>
      <c r="D1334" s="105" t="s">
        <v>2310</v>
      </c>
      <c r="E1334" s="105" t="b">
        <v>0</v>
      </c>
      <c r="F1334" s="105" t="b">
        <v>0</v>
      </c>
      <c r="G1334" s="105" t="b">
        <v>0</v>
      </c>
    </row>
    <row r="1335" spans="1:7" ht="15">
      <c r="A1335" s="105" t="s">
        <v>2654</v>
      </c>
      <c r="B1335" s="105">
        <v>5</v>
      </c>
      <c r="C1335" s="110">
        <v>0.0013182928287017736</v>
      </c>
      <c r="D1335" s="105" t="s">
        <v>2310</v>
      </c>
      <c r="E1335" s="105" t="b">
        <v>0</v>
      </c>
      <c r="F1335" s="105" t="b">
        <v>0</v>
      </c>
      <c r="G1335" s="105" t="b">
        <v>0</v>
      </c>
    </row>
    <row r="1336" spans="1:7" ht="15">
      <c r="A1336" s="105" t="s">
        <v>2628</v>
      </c>
      <c r="B1336" s="105">
        <v>5</v>
      </c>
      <c r="C1336" s="110">
        <v>0.0013182928287017736</v>
      </c>
      <c r="D1336" s="105" t="s">
        <v>2310</v>
      </c>
      <c r="E1336" s="105" t="b">
        <v>0</v>
      </c>
      <c r="F1336" s="105" t="b">
        <v>0</v>
      </c>
      <c r="G1336" s="105" t="b">
        <v>0</v>
      </c>
    </row>
    <row r="1337" spans="1:7" ht="15">
      <c r="A1337" s="105" t="s">
        <v>2663</v>
      </c>
      <c r="B1337" s="105">
        <v>5</v>
      </c>
      <c r="C1337" s="110">
        <v>0.0013182928287017736</v>
      </c>
      <c r="D1337" s="105" t="s">
        <v>2310</v>
      </c>
      <c r="E1337" s="105" t="b">
        <v>0</v>
      </c>
      <c r="F1337" s="105" t="b">
        <v>1</v>
      </c>
      <c r="G1337" s="105" t="b">
        <v>0</v>
      </c>
    </row>
    <row r="1338" spans="1:7" ht="15">
      <c r="A1338" s="105" t="s">
        <v>2622</v>
      </c>
      <c r="B1338" s="105">
        <v>5</v>
      </c>
      <c r="C1338" s="110">
        <v>0.0013182928287017736</v>
      </c>
      <c r="D1338" s="105" t="s">
        <v>2310</v>
      </c>
      <c r="E1338" s="105" t="b">
        <v>0</v>
      </c>
      <c r="F1338" s="105" t="b">
        <v>0</v>
      </c>
      <c r="G1338" s="105" t="b">
        <v>0</v>
      </c>
    </row>
    <row r="1339" spans="1:7" ht="15">
      <c r="A1339" s="105" t="s">
        <v>2644</v>
      </c>
      <c r="B1339" s="105">
        <v>5</v>
      </c>
      <c r="C1339" s="110">
        <v>0.0013182928287017736</v>
      </c>
      <c r="D1339" s="105" t="s">
        <v>2310</v>
      </c>
      <c r="E1339" s="105" t="b">
        <v>0</v>
      </c>
      <c r="F1339" s="105" t="b">
        <v>0</v>
      </c>
      <c r="G1339" s="105" t="b">
        <v>0</v>
      </c>
    </row>
    <row r="1340" spans="1:7" ht="15">
      <c r="A1340" s="105" t="s">
        <v>2651</v>
      </c>
      <c r="B1340" s="105">
        <v>5</v>
      </c>
      <c r="C1340" s="110">
        <v>0.0013182928287017736</v>
      </c>
      <c r="D1340" s="105" t="s">
        <v>2310</v>
      </c>
      <c r="E1340" s="105" t="b">
        <v>0</v>
      </c>
      <c r="F1340" s="105" t="b">
        <v>0</v>
      </c>
      <c r="G1340" s="105" t="b">
        <v>0</v>
      </c>
    </row>
    <row r="1341" spans="1:7" ht="15">
      <c r="A1341" s="105" t="s">
        <v>2640</v>
      </c>
      <c r="B1341" s="105">
        <v>5</v>
      </c>
      <c r="C1341" s="110">
        <v>0.0013823952318027504</v>
      </c>
      <c r="D1341" s="105" t="s">
        <v>2310</v>
      </c>
      <c r="E1341" s="105" t="b">
        <v>0</v>
      </c>
      <c r="F1341" s="105" t="b">
        <v>0</v>
      </c>
      <c r="G1341" s="105" t="b">
        <v>0</v>
      </c>
    </row>
    <row r="1342" spans="1:7" ht="15">
      <c r="A1342" s="105" t="s">
        <v>2609</v>
      </c>
      <c r="B1342" s="105">
        <v>5</v>
      </c>
      <c r="C1342" s="110">
        <v>0.0013182928287017736</v>
      </c>
      <c r="D1342" s="105" t="s">
        <v>2310</v>
      </c>
      <c r="E1342" s="105" t="b">
        <v>0</v>
      </c>
      <c r="F1342" s="105" t="b">
        <v>0</v>
      </c>
      <c r="G1342" s="105" t="b">
        <v>0</v>
      </c>
    </row>
    <row r="1343" spans="1:7" ht="15">
      <c r="A1343" s="105" t="s">
        <v>2624</v>
      </c>
      <c r="B1343" s="105">
        <v>5</v>
      </c>
      <c r="C1343" s="110">
        <v>0.0013823952318027504</v>
      </c>
      <c r="D1343" s="105" t="s">
        <v>2310</v>
      </c>
      <c r="E1343" s="105" t="b">
        <v>0</v>
      </c>
      <c r="F1343" s="105" t="b">
        <v>0</v>
      </c>
      <c r="G1343" s="105" t="b">
        <v>0</v>
      </c>
    </row>
    <row r="1344" spans="1:7" ht="15">
      <c r="A1344" s="105" t="s">
        <v>2629</v>
      </c>
      <c r="B1344" s="105">
        <v>5</v>
      </c>
      <c r="C1344" s="110">
        <v>0.0013182928287017736</v>
      </c>
      <c r="D1344" s="105" t="s">
        <v>2310</v>
      </c>
      <c r="E1344" s="105" t="b">
        <v>0</v>
      </c>
      <c r="F1344" s="105" t="b">
        <v>1</v>
      </c>
      <c r="G1344" s="105" t="b">
        <v>0</v>
      </c>
    </row>
    <row r="1345" spans="1:7" ht="15">
      <c r="A1345" s="105" t="s">
        <v>2614</v>
      </c>
      <c r="B1345" s="105">
        <v>5</v>
      </c>
      <c r="C1345" s="110">
        <v>0.0013182928287017736</v>
      </c>
      <c r="D1345" s="105" t="s">
        <v>2310</v>
      </c>
      <c r="E1345" s="105" t="b">
        <v>0</v>
      </c>
      <c r="F1345" s="105" t="b">
        <v>0</v>
      </c>
      <c r="G1345" s="105" t="b">
        <v>0</v>
      </c>
    </row>
    <row r="1346" spans="1:7" ht="15">
      <c r="A1346" s="105" t="s">
        <v>2668</v>
      </c>
      <c r="B1346" s="105">
        <v>5</v>
      </c>
      <c r="C1346" s="110">
        <v>0.0013823952318027504</v>
      </c>
      <c r="D1346" s="105" t="s">
        <v>2310</v>
      </c>
      <c r="E1346" s="105" t="b">
        <v>0</v>
      </c>
      <c r="F1346" s="105" t="b">
        <v>0</v>
      </c>
      <c r="G1346" s="105" t="b">
        <v>0</v>
      </c>
    </row>
    <row r="1347" spans="1:7" ht="15">
      <c r="A1347" s="105" t="s">
        <v>2671</v>
      </c>
      <c r="B1347" s="105">
        <v>5</v>
      </c>
      <c r="C1347" s="110">
        <v>0.0013182928287017736</v>
      </c>
      <c r="D1347" s="105" t="s">
        <v>2310</v>
      </c>
      <c r="E1347" s="105" t="b">
        <v>0</v>
      </c>
      <c r="F1347" s="105" t="b">
        <v>0</v>
      </c>
      <c r="G1347" s="105" t="b">
        <v>0</v>
      </c>
    </row>
    <row r="1348" spans="1:7" ht="15">
      <c r="A1348" s="105" t="s">
        <v>2672</v>
      </c>
      <c r="B1348" s="105">
        <v>5</v>
      </c>
      <c r="C1348" s="110">
        <v>0.0013182928287017736</v>
      </c>
      <c r="D1348" s="105" t="s">
        <v>2310</v>
      </c>
      <c r="E1348" s="105" t="b">
        <v>0</v>
      </c>
      <c r="F1348" s="105" t="b">
        <v>0</v>
      </c>
      <c r="G1348" s="105" t="b">
        <v>0</v>
      </c>
    </row>
    <row r="1349" spans="1:7" ht="15">
      <c r="A1349" s="105" t="s">
        <v>2652</v>
      </c>
      <c r="B1349" s="105">
        <v>5</v>
      </c>
      <c r="C1349" s="110">
        <v>0.0013182928287017736</v>
      </c>
      <c r="D1349" s="105" t="s">
        <v>2310</v>
      </c>
      <c r="E1349" s="105" t="b">
        <v>1</v>
      </c>
      <c r="F1349" s="105" t="b">
        <v>0</v>
      </c>
      <c r="G1349" s="105" t="b">
        <v>0</v>
      </c>
    </row>
    <row r="1350" spans="1:7" ht="15">
      <c r="A1350" s="105" t="s">
        <v>2646</v>
      </c>
      <c r="B1350" s="105">
        <v>5</v>
      </c>
      <c r="C1350" s="110">
        <v>0.0013182928287017736</v>
      </c>
      <c r="D1350" s="105" t="s">
        <v>2310</v>
      </c>
      <c r="E1350" s="105" t="b">
        <v>0</v>
      </c>
      <c r="F1350" s="105" t="b">
        <v>0</v>
      </c>
      <c r="G1350" s="105" t="b">
        <v>0</v>
      </c>
    </row>
    <row r="1351" spans="1:7" ht="15">
      <c r="A1351" s="105" t="s">
        <v>2621</v>
      </c>
      <c r="B1351" s="105">
        <v>5</v>
      </c>
      <c r="C1351" s="110">
        <v>0.0013182928287017736</v>
      </c>
      <c r="D1351" s="105" t="s">
        <v>2310</v>
      </c>
      <c r="E1351" s="105" t="b">
        <v>0</v>
      </c>
      <c r="F1351" s="105" t="b">
        <v>0</v>
      </c>
      <c r="G1351" s="105" t="b">
        <v>0</v>
      </c>
    </row>
    <row r="1352" spans="1:7" ht="15">
      <c r="A1352" s="105" t="s">
        <v>2637</v>
      </c>
      <c r="B1352" s="105">
        <v>5</v>
      </c>
      <c r="C1352" s="110">
        <v>0.0013182928287017736</v>
      </c>
      <c r="D1352" s="105" t="s">
        <v>2310</v>
      </c>
      <c r="E1352" s="105" t="b">
        <v>0</v>
      </c>
      <c r="F1352" s="105" t="b">
        <v>0</v>
      </c>
      <c r="G1352" s="105" t="b">
        <v>0</v>
      </c>
    </row>
    <row r="1353" spans="1:7" ht="15">
      <c r="A1353" s="105" t="s">
        <v>2648</v>
      </c>
      <c r="B1353" s="105">
        <v>5</v>
      </c>
      <c r="C1353" s="110">
        <v>0.0013182928287017736</v>
      </c>
      <c r="D1353" s="105" t="s">
        <v>2310</v>
      </c>
      <c r="E1353" s="105" t="b">
        <v>0</v>
      </c>
      <c r="F1353" s="105" t="b">
        <v>1</v>
      </c>
      <c r="G1353" s="105" t="b">
        <v>0</v>
      </c>
    </row>
    <row r="1354" spans="1:7" ht="15">
      <c r="A1354" s="105" t="s">
        <v>2611</v>
      </c>
      <c r="B1354" s="105">
        <v>5</v>
      </c>
      <c r="C1354" s="110">
        <v>0.0013182928287017736</v>
      </c>
      <c r="D1354" s="105" t="s">
        <v>2310</v>
      </c>
      <c r="E1354" s="105" t="b">
        <v>0</v>
      </c>
      <c r="F1354" s="105" t="b">
        <v>0</v>
      </c>
      <c r="G1354" s="105" t="b">
        <v>0</v>
      </c>
    </row>
    <row r="1355" spans="1:7" ht="15">
      <c r="A1355" s="105" t="s">
        <v>2635</v>
      </c>
      <c r="B1355" s="105">
        <v>5</v>
      </c>
      <c r="C1355" s="110">
        <v>0.0013182928287017736</v>
      </c>
      <c r="D1355" s="105" t="s">
        <v>2310</v>
      </c>
      <c r="E1355" s="105" t="b">
        <v>0</v>
      </c>
      <c r="F1355" s="105" t="b">
        <v>0</v>
      </c>
      <c r="G1355" s="105" t="b">
        <v>0</v>
      </c>
    </row>
    <row r="1356" spans="1:7" ht="15">
      <c r="A1356" s="105" t="s">
        <v>2627</v>
      </c>
      <c r="B1356" s="105">
        <v>5</v>
      </c>
      <c r="C1356" s="110">
        <v>0.0013182928287017736</v>
      </c>
      <c r="D1356" s="105" t="s">
        <v>2310</v>
      </c>
      <c r="E1356" s="105" t="b">
        <v>0</v>
      </c>
      <c r="F1356" s="105" t="b">
        <v>0</v>
      </c>
      <c r="G1356" s="105" t="b">
        <v>0</v>
      </c>
    </row>
    <row r="1357" spans="1:7" ht="15">
      <c r="A1357" s="105" t="s">
        <v>2641</v>
      </c>
      <c r="B1357" s="105">
        <v>5</v>
      </c>
      <c r="C1357" s="110">
        <v>0.0013182928287017736</v>
      </c>
      <c r="D1357" s="105" t="s">
        <v>2310</v>
      </c>
      <c r="E1357" s="105" t="b">
        <v>0</v>
      </c>
      <c r="F1357" s="105" t="b">
        <v>0</v>
      </c>
      <c r="G1357" s="105" t="b">
        <v>0</v>
      </c>
    </row>
    <row r="1358" spans="1:7" ht="15">
      <c r="A1358" s="105" t="s">
        <v>2610</v>
      </c>
      <c r="B1358" s="105">
        <v>5</v>
      </c>
      <c r="C1358" s="110">
        <v>0.0013182928287017736</v>
      </c>
      <c r="D1358" s="105" t="s">
        <v>2310</v>
      </c>
      <c r="E1358" s="105" t="b">
        <v>0</v>
      </c>
      <c r="F1358" s="105" t="b">
        <v>0</v>
      </c>
      <c r="G1358" s="105" t="b">
        <v>0</v>
      </c>
    </row>
    <row r="1359" spans="1:7" ht="15">
      <c r="A1359" s="105" t="s">
        <v>2617</v>
      </c>
      <c r="B1359" s="105">
        <v>5</v>
      </c>
      <c r="C1359" s="110">
        <v>0.0013823952318027504</v>
      </c>
      <c r="D1359" s="105" t="s">
        <v>2310</v>
      </c>
      <c r="E1359" s="105" t="b">
        <v>0</v>
      </c>
      <c r="F1359" s="105" t="b">
        <v>0</v>
      </c>
      <c r="G1359" s="105" t="b">
        <v>0</v>
      </c>
    </row>
    <row r="1360" spans="1:7" ht="15">
      <c r="A1360" s="105" t="s">
        <v>2661</v>
      </c>
      <c r="B1360" s="105">
        <v>5</v>
      </c>
      <c r="C1360" s="110">
        <v>0.0013823952318027504</v>
      </c>
      <c r="D1360" s="105" t="s">
        <v>2310</v>
      </c>
      <c r="E1360" s="105" t="b">
        <v>0</v>
      </c>
      <c r="F1360" s="105" t="b">
        <v>0</v>
      </c>
      <c r="G1360" s="105" t="b">
        <v>0</v>
      </c>
    </row>
    <row r="1361" spans="1:7" ht="15">
      <c r="A1361" s="105" t="s">
        <v>2630</v>
      </c>
      <c r="B1361" s="105">
        <v>5</v>
      </c>
      <c r="C1361" s="110">
        <v>0.0013182928287017736</v>
      </c>
      <c r="D1361" s="105" t="s">
        <v>2310</v>
      </c>
      <c r="E1361" s="105" t="b">
        <v>0</v>
      </c>
      <c r="F1361" s="105" t="b">
        <v>0</v>
      </c>
      <c r="G1361" s="105" t="b">
        <v>0</v>
      </c>
    </row>
    <row r="1362" spans="1:7" ht="15">
      <c r="A1362" s="105" t="s">
        <v>2631</v>
      </c>
      <c r="B1362" s="105">
        <v>5</v>
      </c>
      <c r="C1362" s="110">
        <v>0.0013823952318027504</v>
      </c>
      <c r="D1362" s="105" t="s">
        <v>2310</v>
      </c>
      <c r="E1362" s="105" t="b">
        <v>0</v>
      </c>
      <c r="F1362" s="105" t="b">
        <v>0</v>
      </c>
      <c r="G1362" s="105" t="b">
        <v>0</v>
      </c>
    </row>
    <row r="1363" spans="1:7" ht="15">
      <c r="A1363" s="105" t="s">
        <v>2613</v>
      </c>
      <c r="B1363" s="105">
        <v>5</v>
      </c>
      <c r="C1363" s="110">
        <v>0.0013823952318027504</v>
      </c>
      <c r="D1363" s="105" t="s">
        <v>2310</v>
      </c>
      <c r="E1363" s="105" t="b">
        <v>0</v>
      </c>
      <c r="F1363" s="105" t="b">
        <v>0</v>
      </c>
      <c r="G1363" s="105" t="b">
        <v>0</v>
      </c>
    </row>
    <row r="1364" spans="1:7" ht="15">
      <c r="A1364" s="105" t="s">
        <v>2632</v>
      </c>
      <c r="B1364" s="105">
        <v>5</v>
      </c>
      <c r="C1364" s="110">
        <v>0.0013182928287017736</v>
      </c>
      <c r="D1364" s="105" t="s">
        <v>2310</v>
      </c>
      <c r="E1364" s="105" t="b">
        <v>0</v>
      </c>
      <c r="F1364" s="105" t="b">
        <v>0</v>
      </c>
      <c r="G1364" s="105" t="b">
        <v>0</v>
      </c>
    </row>
    <row r="1365" spans="1:7" ht="15">
      <c r="A1365" s="105" t="s">
        <v>2658</v>
      </c>
      <c r="B1365" s="105">
        <v>5</v>
      </c>
      <c r="C1365" s="110">
        <v>0.0013182928287017736</v>
      </c>
      <c r="D1365" s="105" t="s">
        <v>2310</v>
      </c>
      <c r="E1365" s="105" t="b">
        <v>0</v>
      </c>
      <c r="F1365" s="105" t="b">
        <v>0</v>
      </c>
      <c r="G1365" s="105" t="b">
        <v>0</v>
      </c>
    </row>
    <row r="1366" spans="1:7" ht="15">
      <c r="A1366" s="105" t="s">
        <v>2657</v>
      </c>
      <c r="B1366" s="105">
        <v>5</v>
      </c>
      <c r="C1366" s="110">
        <v>0.0013823952318027504</v>
      </c>
      <c r="D1366" s="105" t="s">
        <v>2310</v>
      </c>
      <c r="E1366" s="105" t="b">
        <v>0</v>
      </c>
      <c r="F1366" s="105" t="b">
        <v>0</v>
      </c>
      <c r="G1366" s="105" t="b">
        <v>0</v>
      </c>
    </row>
    <row r="1367" spans="1:7" ht="15">
      <c r="A1367" s="105" t="s">
        <v>2619</v>
      </c>
      <c r="B1367" s="105">
        <v>5</v>
      </c>
      <c r="C1367" s="110">
        <v>0.0013823952318027504</v>
      </c>
      <c r="D1367" s="105" t="s">
        <v>2310</v>
      </c>
      <c r="E1367" s="105" t="b">
        <v>0</v>
      </c>
      <c r="F1367" s="105" t="b">
        <v>0</v>
      </c>
      <c r="G1367" s="105" t="b">
        <v>0</v>
      </c>
    </row>
    <row r="1368" spans="1:7" ht="15">
      <c r="A1368" s="105" t="s">
        <v>2656</v>
      </c>
      <c r="B1368" s="105">
        <v>5</v>
      </c>
      <c r="C1368" s="110">
        <v>0.0013823952318027504</v>
      </c>
      <c r="D1368" s="105" t="s">
        <v>2310</v>
      </c>
      <c r="E1368" s="105" t="b">
        <v>0</v>
      </c>
      <c r="F1368" s="105" t="b">
        <v>0</v>
      </c>
      <c r="G1368" s="105" t="b">
        <v>0</v>
      </c>
    </row>
    <row r="1369" spans="1:7" ht="15">
      <c r="A1369" s="105" t="s">
        <v>2612</v>
      </c>
      <c r="B1369" s="105">
        <v>5</v>
      </c>
      <c r="C1369" s="110">
        <v>0.0013823952318027504</v>
      </c>
      <c r="D1369" s="105" t="s">
        <v>2310</v>
      </c>
      <c r="E1369" s="105" t="b">
        <v>0</v>
      </c>
      <c r="F1369" s="105" t="b">
        <v>0</v>
      </c>
      <c r="G1369" s="105" t="b">
        <v>0</v>
      </c>
    </row>
    <row r="1370" spans="1:7" ht="15">
      <c r="A1370" s="105" t="s">
        <v>2765</v>
      </c>
      <c r="B1370" s="105">
        <v>4</v>
      </c>
      <c r="C1370" s="110">
        <v>0.0011059161854422004</v>
      </c>
      <c r="D1370" s="105" t="s">
        <v>2310</v>
      </c>
      <c r="E1370" s="105" t="b">
        <v>0</v>
      </c>
      <c r="F1370" s="105" t="b">
        <v>0</v>
      </c>
      <c r="G1370" s="105" t="b">
        <v>0</v>
      </c>
    </row>
    <row r="1371" spans="1:7" ht="15">
      <c r="A1371" s="105" t="s">
        <v>2696</v>
      </c>
      <c r="B1371" s="105">
        <v>4</v>
      </c>
      <c r="C1371" s="110">
        <v>0.0011059161854422004</v>
      </c>
      <c r="D1371" s="105" t="s">
        <v>2310</v>
      </c>
      <c r="E1371" s="105" t="b">
        <v>0</v>
      </c>
      <c r="F1371" s="105" t="b">
        <v>0</v>
      </c>
      <c r="G1371" s="105" t="b">
        <v>0</v>
      </c>
    </row>
    <row r="1372" spans="1:7" ht="15">
      <c r="A1372" s="105" t="s">
        <v>2679</v>
      </c>
      <c r="B1372" s="105">
        <v>4</v>
      </c>
      <c r="C1372" s="110">
        <v>0.0011059161854422004</v>
      </c>
      <c r="D1372" s="105" t="s">
        <v>2310</v>
      </c>
      <c r="E1372" s="105" t="b">
        <v>0</v>
      </c>
      <c r="F1372" s="105" t="b">
        <v>0</v>
      </c>
      <c r="G1372" s="105" t="b">
        <v>0</v>
      </c>
    </row>
    <row r="1373" spans="1:7" ht="15">
      <c r="A1373" s="105" t="s">
        <v>2766</v>
      </c>
      <c r="B1373" s="105">
        <v>4</v>
      </c>
      <c r="C1373" s="110">
        <v>0.0011059161854422004</v>
      </c>
      <c r="D1373" s="105" t="s">
        <v>2310</v>
      </c>
      <c r="E1373" s="105" t="b">
        <v>0</v>
      </c>
      <c r="F1373" s="105" t="b">
        <v>0</v>
      </c>
      <c r="G1373" s="105" t="b">
        <v>0</v>
      </c>
    </row>
    <row r="1374" spans="1:7" ht="15">
      <c r="A1374" s="105" t="s">
        <v>2724</v>
      </c>
      <c r="B1374" s="105">
        <v>4</v>
      </c>
      <c r="C1374" s="110">
        <v>0.0011059161854422004</v>
      </c>
      <c r="D1374" s="105" t="s">
        <v>2310</v>
      </c>
      <c r="E1374" s="105" t="b">
        <v>0</v>
      </c>
      <c r="F1374" s="105" t="b">
        <v>0</v>
      </c>
      <c r="G1374" s="105" t="b">
        <v>0</v>
      </c>
    </row>
    <row r="1375" spans="1:7" ht="15">
      <c r="A1375" s="105" t="s">
        <v>2731</v>
      </c>
      <c r="B1375" s="105">
        <v>4</v>
      </c>
      <c r="C1375" s="110">
        <v>0.0011059161854422004</v>
      </c>
      <c r="D1375" s="105" t="s">
        <v>2310</v>
      </c>
      <c r="E1375" s="105" t="b">
        <v>1</v>
      </c>
      <c r="F1375" s="105" t="b">
        <v>0</v>
      </c>
      <c r="G1375" s="105" t="b">
        <v>0</v>
      </c>
    </row>
    <row r="1376" spans="1:7" ht="15">
      <c r="A1376" s="105" t="s">
        <v>2745</v>
      </c>
      <c r="B1376" s="105">
        <v>4</v>
      </c>
      <c r="C1376" s="110">
        <v>0.0011059161854422004</v>
      </c>
      <c r="D1376" s="105" t="s">
        <v>2310</v>
      </c>
      <c r="E1376" s="105" t="b">
        <v>0</v>
      </c>
      <c r="F1376" s="105" t="b">
        <v>0</v>
      </c>
      <c r="G1376" s="105" t="b">
        <v>0</v>
      </c>
    </row>
    <row r="1377" spans="1:7" ht="15">
      <c r="A1377" s="105" t="s">
        <v>2678</v>
      </c>
      <c r="B1377" s="105">
        <v>4</v>
      </c>
      <c r="C1377" s="110">
        <v>0.001172030082311257</v>
      </c>
      <c r="D1377" s="105" t="s">
        <v>2310</v>
      </c>
      <c r="E1377" s="105" t="b">
        <v>0</v>
      </c>
      <c r="F1377" s="105" t="b">
        <v>0</v>
      </c>
      <c r="G1377" s="105" t="b">
        <v>0</v>
      </c>
    </row>
    <row r="1378" spans="1:7" ht="15">
      <c r="A1378" s="105" t="s">
        <v>2759</v>
      </c>
      <c r="B1378" s="105">
        <v>4</v>
      </c>
      <c r="C1378" s="110">
        <v>0.0011059161854422004</v>
      </c>
      <c r="D1378" s="105" t="s">
        <v>2310</v>
      </c>
      <c r="E1378" s="105" t="b">
        <v>0</v>
      </c>
      <c r="F1378" s="105" t="b">
        <v>0</v>
      </c>
      <c r="G1378" s="105" t="b">
        <v>0</v>
      </c>
    </row>
    <row r="1379" spans="1:7" ht="15">
      <c r="A1379" s="105" t="s">
        <v>2691</v>
      </c>
      <c r="B1379" s="105">
        <v>4</v>
      </c>
      <c r="C1379" s="110">
        <v>0.0011059161854422004</v>
      </c>
      <c r="D1379" s="105" t="s">
        <v>2310</v>
      </c>
      <c r="E1379" s="105" t="b">
        <v>0</v>
      </c>
      <c r="F1379" s="105" t="b">
        <v>0</v>
      </c>
      <c r="G1379" s="105" t="b">
        <v>0</v>
      </c>
    </row>
    <row r="1380" spans="1:7" ht="15">
      <c r="A1380" s="105" t="s">
        <v>2685</v>
      </c>
      <c r="B1380" s="105">
        <v>4</v>
      </c>
      <c r="C1380" s="110">
        <v>0.0011059161854422004</v>
      </c>
      <c r="D1380" s="105" t="s">
        <v>2310</v>
      </c>
      <c r="E1380" s="105" t="b">
        <v>0</v>
      </c>
      <c r="F1380" s="105" t="b">
        <v>0</v>
      </c>
      <c r="G1380" s="105" t="b">
        <v>0</v>
      </c>
    </row>
    <row r="1381" spans="1:7" ht="15">
      <c r="A1381" s="105" t="s">
        <v>2767</v>
      </c>
      <c r="B1381" s="105">
        <v>4</v>
      </c>
      <c r="C1381" s="110">
        <v>0.0011059161854422004</v>
      </c>
      <c r="D1381" s="105" t="s">
        <v>2310</v>
      </c>
      <c r="E1381" s="105" t="b">
        <v>0</v>
      </c>
      <c r="F1381" s="105" t="b">
        <v>0</v>
      </c>
      <c r="G1381" s="105" t="b">
        <v>0</v>
      </c>
    </row>
    <row r="1382" spans="1:7" ht="15">
      <c r="A1382" s="105" t="s">
        <v>2768</v>
      </c>
      <c r="B1382" s="105">
        <v>4</v>
      </c>
      <c r="C1382" s="110">
        <v>0.0011059161854422004</v>
      </c>
      <c r="D1382" s="105" t="s">
        <v>2310</v>
      </c>
      <c r="E1382" s="105" t="b">
        <v>0</v>
      </c>
      <c r="F1382" s="105" t="b">
        <v>0</v>
      </c>
      <c r="G1382" s="105" t="b">
        <v>0</v>
      </c>
    </row>
    <row r="1383" spans="1:7" ht="15">
      <c r="A1383" s="105" t="s">
        <v>2742</v>
      </c>
      <c r="B1383" s="105">
        <v>4</v>
      </c>
      <c r="C1383" s="110">
        <v>0.0011059161854422004</v>
      </c>
      <c r="D1383" s="105" t="s">
        <v>2310</v>
      </c>
      <c r="E1383" s="105" t="b">
        <v>1</v>
      </c>
      <c r="F1383" s="105" t="b">
        <v>0</v>
      </c>
      <c r="G1383" s="105" t="b">
        <v>0</v>
      </c>
    </row>
    <row r="1384" spans="1:7" ht="15">
      <c r="A1384" s="105" t="s">
        <v>2689</v>
      </c>
      <c r="B1384" s="105">
        <v>4</v>
      </c>
      <c r="C1384" s="110">
        <v>0.0011059161854422004</v>
      </c>
      <c r="D1384" s="105" t="s">
        <v>2310</v>
      </c>
      <c r="E1384" s="105" t="b">
        <v>0</v>
      </c>
      <c r="F1384" s="105" t="b">
        <v>0</v>
      </c>
      <c r="G1384" s="105" t="b">
        <v>0</v>
      </c>
    </row>
    <row r="1385" spans="1:7" ht="15">
      <c r="A1385" s="105" t="s">
        <v>2755</v>
      </c>
      <c r="B1385" s="105">
        <v>4</v>
      </c>
      <c r="C1385" s="110">
        <v>0.0011059161854422004</v>
      </c>
      <c r="D1385" s="105" t="s">
        <v>2310</v>
      </c>
      <c r="E1385" s="105" t="b">
        <v>0</v>
      </c>
      <c r="F1385" s="105" t="b">
        <v>1</v>
      </c>
      <c r="G1385" s="105" t="b">
        <v>0</v>
      </c>
    </row>
    <row r="1386" spans="1:7" ht="15">
      <c r="A1386" s="105" t="s">
        <v>2708</v>
      </c>
      <c r="B1386" s="105">
        <v>4</v>
      </c>
      <c r="C1386" s="110">
        <v>0.001172030082311257</v>
      </c>
      <c r="D1386" s="105" t="s">
        <v>2310</v>
      </c>
      <c r="E1386" s="105" t="b">
        <v>0</v>
      </c>
      <c r="F1386" s="105" t="b">
        <v>0</v>
      </c>
      <c r="G1386" s="105" t="b">
        <v>0</v>
      </c>
    </row>
    <row r="1387" spans="1:7" ht="15">
      <c r="A1387" s="105" t="s">
        <v>2761</v>
      </c>
      <c r="B1387" s="105">
        <v>4</v>
      </c>
      <c r="C1387" s="110">
        <v>0.0011059161854422004</v>
      </c>
      <c r="D1387" s="105" t="s">
        <v>2310</v>
      </c>
      <c r="E1387" s="105" t="b">
        <v>0</v>
      </c>
      <c r="F1387" s="105" t="b">
        <v>0</v>
      </c>
      <c r="G1387" s="105" t="b">
        <v>0</v>
      </c>
    </row>
    <row r="1388" spans="1:7" ht="15">
      <c r="A1388" s="105" t="s">
        <v>2752</v>
      </c>
      <c r="B1388" s="105">
        <v>4</v>
      </c>
      <c r="C1388" s="110">
        <v>0.0011059161854422004</v>
      </c>
      <c r="D1388" s="105" t="s">
        <v>2310</v>
      </c>
      <c r="E1388" s="105" t="b">
        <v>0</v>
      </c>
      <c r="F1388" s="105" t="b">
        <v>0</v>
      </c>
      <c r="G1388" s="105" t="b">
        <v>0</v>
      </c>
    </row>
    <row r="1389" spans="1:7" ht="15">
      <c r="A1389" s="105" t="s">
        <v>2681</v>
      </c>
      <c r="B1389" s="105">
        <v>4</v>
      </c>
      <c r="C1389" s="110">
        <v>0.0011059161854422004</v>
      </c>
      <c r="D1389" s="105" t="s">
        <v>2310</v>
      </c>
      <c r="E1389" s="105" t="b">
        <v>0</v>
      </c>
      <c r="F1389" s="105" t="b">
        <v>0</v>
      </c>
      <c r="G1389" s="105" t="b">
        <v>0</v>
      </c>
    </row>
    <row r="1390" spans="1:7" ht="15">
      <c r="A1390" s="105" t="s">
        <v>2714</v>
      </c>
      <c r="B1390" s="105">
        <v>4</v>
      </c>
      <c r="C1390" s="110">
        <v>0.0011059161854422004</v>
      </c>
      <c r="D1390" s="105" t="s">
        <v>2310</v>
      </c>
      <c r="E1390" s="105" t="b">
        <v>0</v>
      </c>
      <c r="F1390" s="105" t="b">
        <v>0</v>
      </c>
      <c r="G1390" s="105" t="b">
        <v>0</v>
      </c>
    </row>
    <row r="1391" spans="1:7" ht="15">
      <c r="A1391" s="105" t="s">
        <v>2697</v>
      </c>
      <c r="B1391" s="105">
        <v>4</v>
      </c>
      <c r="C1391" s="110">
        <v>0.0011059161854422004</v>
      </c>
      <c r="D1391" s="105" t="s">
        <v>2310</v>
      </c>
      <c r="E1391" s="105" t="b">
        <v>0</v>
      </c>
      <c r="F1391" s="105" t="b">
        <v>0</v>
      </c>
      <c r="G1391" s="105" t="b">
        <v>0</v>
      </c>
    </row>
    <row r="1392" spans="1:7" ht="15">
      <c r="A1392" s="105" t="s">
        <v>2693</v>
      </c>
      <c r="B1392" s="105">
        <v>4</v>
      </c>
      <c r="C1392" s="110">
        <v>0.0011059161854422004</v>
      </c>
      <c r="D1392" s="105" t="s">
        <v>2310</v>
      </c>
      <c r="E1392" s="105" t="b">
        <v>0</v>
      </c>
      <c r="F1392" s="105" t="b">
        <v>0</v>
      </c>
      <c r="G1392" s="105" t="b">
        <v>0</v>
      </c>
    </row>
    <row r="1393" spans="1:7" ht="15">
      <c r="A1393" s="105" t="s">
        <v>2744</v>
      </c>
      <c r="B1393" s="105">
        <v>4</v>
      </c>
      <c r="C1393" s="110">
        <v>0.0011059161854422004</v>
      </c>
      <c r="D1393" s="105" t="s">
        <v>2310</v>
      </c>
      <c r="E1393" s="105" t="b">
        <v>0</v>
      </c>
      <c r="F1393" s="105" t="b">
        <v>1</v>
      </c>
      <c r="G1393" s="105" t="b">
        <v>0</v>
      </c>
    </row>
    <row r="1394" spans="1:7" ht="15">
      <c r="A1394" s="105" t="s">
        <v>2713</v>
      </c>
      <c r="B1394" s="105">
        <v>4</v>
      </c>
      <c r="C1394" s="110">
        <v>0.0011059161854422004</v>
      </c>
      <c r="D1394" s="105" t="s">
        <v>2310</v>
      </c>
      <c r="E1394" s="105" t="b">
        <v>0</v>
      </c>
      <c r="F1394" s="105" t="b">
        <v>0</v>
      </c>
      <c r="G1394" s="105" t="b">
        <v>0</v>
      </c>
    </row>
    <row r="1395" spans="1:7" ht="15">
      <c r="A1395" s="105" t="s">
        <v>2750</v>
      </c>
      <c r="B1395" s="105">
        <v>4</v>
      </c>
      <c r="C1395" s="110">
        <v>0.001172030082311257</v>
      </c>
      <c r="D1395" s="105" t="s">
        <v>2310</v>
      </c>
      <c r="E1395" s="105" t="b">
        <v>0</v>
      </c>
      <c r="F1395" s="105" t="b">
        <v>0</v>
      </c>
      <c r="G1395" s="105" t="b">
        <v>0</v>
      </c>
    </row>
    <row r="1396" spans="1:7" ht="15">
      <c r="A1396" s="105" t="s">
        <v>2699</v>
      </c>
      <c r="B1396" s="105">
        <v>4</v>
      </c>
      <c r="C1396" s="110">
        <v>0.0011059161854422004</v>
      </c>
      <c r="D1396" s="105" t="s">
        <v>2310</v>
      </c>
      <c r="E1396" s="105" t="b">
        <v>0</v>
      </c>
      <c r="F1396" s="105" t="b">
        <v>0</v>
      </c>
      <c r="G1396" s="105" t="b">
        <v>0</v>
      </c>
    </row>
    <row r="1397" spans="1:7" ht="15">
      <c r="A1397" s="105" t="s">
        <v>2721</v>
      </c>
      <c r="B1397" s="105">
        <v>4</v>
      </c>
      <c r="C1397" s="110">
        <v>0.0011059161854422004</v>
      </c>
      <c r="D1397" s="105" t="s">
        <v>2310</v>
      </c>
      <c r="E1397" s="105" t="b">
        <v>0</v>
      </c>
      <c r="F1397" s="105" t="b">
        <v>0</v>
      </c>
      <c r="G1397" s="105" t="b">
        <v>0</v>
      </c>
    </row>
    <row r="1398" spans="1:7" ht="15">
      <c r="A1398" s="105" t="s">
        <v>2757</v>
      </c>
      <c r="B1398" s="105">
        <v>4</v>
      </c>
      <c r="C1398" s="110">
        <v>0.0011059161854422004</v>
      </c>
      <c r="D1398" s="105" t="s">
        <v>2310</v>
      </c>
      <c r="E1398" s="105" t="b">
        <v>1</v>
      </c>
      <c r="F1398" s="105" t="b">
        <v>0</v>
      </c>
      <c r="G1398" s="105" t="b">
        <v>0</v>
      </c>
    </row>
    <row r="1399" spans="1:7" ht="15">
      <c r="A1399" s="105" t="s">
        <v>2729</v>
      </c>
      <c r="B1399" s="105">
        <v>4</v>
      </c>
      <c r="C1399" s="110">
        <v>0.0011059161854422004</v>
      </c>
      <c r="D1399" s="105" t="s">
        <v>2310</v>
      </c>
      <c r="E1399" s="105" t="b">
        <v>0</v>
      </c>
      <c r="F1399" s="105" t="b">
        <v>0</v>
      </c>
      <c r="G1399" s="105" t="b">
        <v>0</v>
      </c>
    </row>
    <row r="1400" spans="1:7" ht="15">
      <c r="A1400" s="105" t="s">
        <v>2739</v>
      </c>
      <c r="B1400" s="105">
        <v>4</v>
      </c>
      <c r="C1400" s="110">
        <v>0.0011059161854422004</v>
      </c>
      <c r="D1400" s="105" t="s">
        <v>2310</v>
      </c>
      <c r="E1400" s="105" t="b">
        <v>0</v>
      </c>
      <c r="F1400" s="105" t="b">
        <v>0</v>
      </c>
      <c r="G1400" s="105" t="b">
        <v>0</v>
      </c>
    </row>
    <row r="1401" spans="1:7" ht="15">
      <c r="A1401" s="105" t="s">
        <v>2690</v>
      </c>
      <c r="B1401" s="105">
        <v>4</v>
      </c>
      <c r="C1401" s="110">
        <v>0.0011059161854422004</v>
      </c>
      <c r="D1401" s="105" t="s">
        <v>2310</v>
      </c>
      <c r="E1401" s="105" t="b">
        <v>0</v>
      </c>
      <c r="F1401" s="105" t="b">
        <v>0</v>
      </c>
      <c r="G1401" s="105" t="b">
        <v>0</v>
      </c>
    </row>
    <row r="1402" spans="1:7" ht="15">
      <c r="A1402" s="105" t="s">
        <v>2754</v>
      </c>
      <c r="B1402" s="105">
        <v>4</v>
      </c>
      <c r="C1402" s="110">
        <v>0.0011059161854422004</v>
      </c>
      <c r="D1402" s="105" t="s">
        <v>2310</v>
      </c>
      <c r="E1402" s="105" t="b">
        <v>0</v>
      </c>
      <c r="F1402" s="105" t="b">
        <v>0</v>
      </c>
      <c r="G1402" s="105" t="b">
        <v>0</v>
      </c>
    </row>
    <row r="1403" spans="1:7" ht="15">
      <c r="A1403" s="105" t="s">
        <v>2751</v>
      </c>
      <c r="B1403" s="105">
        <v>4</v>
      </c>
      <c r="C1403" s="110">
        <v>0.0011059161854422004</v>
      </c>
      <c r="D1403" s="105" t="s">
        <v>2310</v>
      </c>
      <c r="E1403" s="105" t="b">
        <v>0</v>
      </c>
      <c r="F1403" s="105" t="b">
        <v>0</v>
      </c>
      <c r="G1403" s="105" t="b">
        <v>0</v>
      </c>
    </row>
    <row r="1404" spans="1:7" ht="15">
      <c r="A1404" s="105" t="s">
        <v>2709</v>
      </c>
      <c r="B1404" s="105">
        <v>4</v>
      </c>
      <c r="C1404" s="110">
        <v>0.0011059161854422004</v>
      </c>
      <c r="D1404" s="105" t="s">
        <v>2310</v>
      </c>
      <c r="E1404" s="105" t="b">
        <v>0</v>
      </c>
      <c r="F1404" s="105" t="b">
        <v>0</v>
      </c>
      <c r="G1404" s="105" t="b">
        <v>0</v>
      </c>
    </row>
    <row r="1405" spans="1:7" ht="15">
      <c r="A1405" s="105" t="s">
        <v>2707</v>
      </c>
      <c r="B1405" s="105">
        <v>4</v>
      </c>
      <c r="C1405" s="110">
        <v>0.0011059161854422004</v>
      </c>
      <c r="D1405" s="105" t="s">
        <v>2310</v>
      </c>
      <c r="E1405" s="105" t="b">
        <v>0</v>
      </c>
      <c r="F1405" s="105" t="b">
        <v>0</v>
      </c>
      <c r="G1405" s="105" t="b">
        <v>0</v>
      </c>
    </row>
    <row r="1406" spans="1:7" ht="15">
      <c r="A1406" s="105" t="s">
        <v>2702</v>
      </c>
      <c r="B1406" s="105">
        <v>4</v>
      </c>
      <c r="C1406" s="110">
        <v>0.0011059161854422004</v>
      </c>
      <c r="D1406" s="105" t="s">
        <v>2310</v>
      </c>
      <c r="E1406" s="105" t="b">
        <v>0</v>
      </c>
      <c r="F1406" s="105" t="b">
        <v>0</v>
      </c>
      <c r="G1406" s="105" t="b">
        <v>0</v>
      </c>
    </row>
    <row r="1407" spans="1:7" ht="15">
      <c r="A1407" s="105" t="s">
        <v>2677</v>
      </c>
      <c r="B1407" s="105">
        <v>4</v>
      </c>
      <c r="C1407" s="110">
        <v>0.0011059161854422004</v>
      </c>
      <c r="D1407" s="105" t="s">
        <v>2310</v>
      </c>
      <c r="E1407" s="105" t="b">
        <v>0</v>
      </c>
      <c r="F1407" s="105" t="b">
        <v>0</v>
      </c>
      <c r="G1407" s="105" t="b">
        <v>0</v>
      </c>
    </row>
    <row r="1408" spans="1:7" ht="15">
      <c r="A1408" s="105" t="s">
        <v>2746</v>
      </c>
      <c r="B1408" s="105">
        <v>4</v>
      </c>
      <c r="C1408" s="110">
        <v>0.0011059161854422004</v>
      </c>
      <c r="D1408" s="105" t="s">
        <v>2310</v>
      </c>
      <c r="E1408" s="105" t="b">
        <v>0</v>
      </c>
      <c r="F1408" s="105" t="b">
        <v>0</v>
      </c>
      <c r="G1408" s="105" t="b">
        <v>0</v>
      </c>
    </row>
    <row r="1409" spans="1:7" ht="15">
      <c r="A1409" s="105" t="s">
        <v>2740</v>
      </c>
      <c r="B1409" s="105">
        <v>4</v>
      </c>
      <c r="C1409" s="110">
        <v>0.0011059161854422004</v>
      </c>
      <c r="D1409" s="105" t="s">
        <v>2310</v>
      </c>
      <c r="E1409" s="105" t="b">
        <v>0</v>
      </c>
      <c r="F1409" s="105" t="b">
        <v>0</v>
      </c>
      <c r="G1409" s="105" t="b">
        <v>0</v>
      </c>
    </row>
    <row r="1410" spans="1:7" ht="15">
      <c r="A1410" s="105" t="s">
        <v>2683</v>
      </c>
      <c r="B1410" s="105">
        <v>4</v>
      </c>
      <c r="C1410" s="110">
        <v>0.0011059161854422004</v>
      </c>
      <c r="D1410" s="105" t="s">
        <v>2310</v>
      </c>
      <c r="E1410" s="105" t="b">
        <v>0</v>
      </c>
      <c r="F1410" s="105" t="b">
        <v>0</v>
      </c>
      <c r="G1410" s="105" t="b">
        <v>0</v>
      </c>
    </row>
    <row r="1411" spans="1:7" ht="15">
      <c r="A1411" s="105" t="s">
        <v>2718</v>
      </c>
      <c r="B1411" s="105">
        <v>4</v>
      </c>
      <c r="C1411" s="110">
        <v>0.0011059161854422004</v>
      </c>
      <c r="D1411" s="105" t="s">
        <v>2310</v>
      </c>
      <c r="E1411" s="105" t="b">
        <v>1</v>
      </c>
      <c r="F1411" s="105" t="b">
        <v>0</v>
      </c>
      <c r="G1411" s="105" t="b">
        <v>0</v>
      </c>
    </row>
    <row r="1412" spans="1:7" ht="15">
      <c r="A1412" s="105" t="s">
        <v>2753</v>
      </c>
      <c r="B1412" s="105">
        <v>4</v>
      </c>
      <c r="C1412" s="110">
        <v>0.0011059161854422004</v>
      </c>
      <c r="D1412" s="105" t="s">
        <v>2310</v>
      </c>
      <c r="E1412" s="105" t="b">
        <v>0</v>
      </c>
      <c r="F1412" s="105" t="b">
        <v>0</v>
      </c>
      <c r="G1412" s="105" t="b">
        <v>0</v>
      </c>
    </row>
    <row r="1413" spans="1:7" ht="15">
      <c r="A1413" s="105" t="s">
        <v>2760</v>
      </c>
      <c r="B1413" s="105">
        <v>4</v>
      </c>
      <c r="C1413" s="110">
        <v>0.0011059161854422004</v>
      </c>
      <c r="D1413" s="105" t="s">
        <v>2310</v>
      </c>
      <c r="E1413" s="105" t="b">
        <v>0</v>
      </c>
      <c r="F1413" s="105" t="b">
        <v>0</v>
      </c>
      <c r="G1413" s="105" t="b">
        <v>0</v>
      </c>
    </row>
    <row r="1414" spans="1:7" ht="15">
      <c r="A1414" s="105" t="s">
        <v>2722</v>
      </c>
      <c r="B1414" s="105">
        <v>4</v>
      </c>
      <c r="C1414" s="110">
        <v>0.0011059161854422004</v>
      </c>
      <c r="D1414" s="105" t="s">
        <v>2310</v>
      </c>
      <c r="E1414" s="105" t="b">
        <v>0</v>
      </c>
      <c r="F1414" s="105" t="b">
        <v>0</v>
      </c>
      <c r="G1414" s="105" t="b">
        <v>0</v>
      </c>
    </row>
    <row r="1415" spans="1:7" ht="15">
      <c r="A1415" s="105" t="s">
        <v>2747</v>
      </c>
      <c r="B1415" s="105">
        <v>4</v>
      </c>
      <c r="C1415" s="110">
        <v>0.0011059161854422004</v>
      </c>
      <c r="D1415" s="105" t="s">
        <v>2310</v>
      </c>
      <c r="E1415" s="105" t="b">
        <v>0</v>
      </c>
      <c r="F1415" s="105" t="b">
        <v>0</v>
      </c>
      <c r="G1415" s="105" t="b">
        <v>0</v>
      </c>
    </row>
    <row r="1416" spans="1:7" ht="15">
      <c r="A1416" s="105" t="s">
        <v>2732</v>
      </c>
      <c r="B1416" s="105">
        <v>4</v>
      </c>
      <c r="C1416" s="110">
        <v>0.0011059161854422004</v>
      </c>
      <c r="D1416" s="105" t="s">
        <v>2310</v>
      </c>
      <c r="E1416" s="105" t="b">
        <v>0</v>
      </c>
      <c r="F1416" s="105" t="b">
        <v>0</v>
      </c>
      <c r="G1416" s="105" t="b">
        <v>0</v>
      </c>
    </row>
    <row r="1417" spans="1:7" ht="15">
      <c r="A1417" s="105" t="s">
        <v>2704</v>
      </c>
      <c r="B1417" s="105">
        <v>4</v>
      </c>
      <c r="C1417" s="110">
        <v>0.0011059161854422004</v>
      </c>
      <c r="D1417" s="105" t="s">
        <v>2310</v>
      </c>
      <c r="E1417" s="105" t="b">
        <v>0</v>
      </c>
      <c r="F1417" s="105" t="b">
        <v>0</v>
      </c>
      <c r="G1417" s="105" t="b">
        <v>0</v>
      </c>
    </row>
    <row r="1418" spans="1:7" ht="15">
      <c r="A1418" s="105" t="s">
        <v>2727</v>
      </c>
      <c r="B1418" s="105">
        <v>4</v>
      </c>
      <c r="C1418" s="110">
        <v>0.0011059161854422004</v>
      </c>
      <c r="D1418" s="105" t="s">
        <v>2310</v>
      </c>
      <c r="E1418" s="105" t="b">
        <v>0</v>
      </c>
      <c r="F1418" s="105" t="b">
        <v>0</v>
      </c>
      <c r="G1418" s="105" t="b">
        <v>0</v>
      </c>
    </row>
    <row r="1419" spans="1:7" ht="15">
      <c r="A1419" s="105" t="s">
        <v>2686</v>
      </c>
      <c r="B1419" s="105">
        <v>4</v>
      </c>
      <c r="C1419" s="110">
        <v>0.001172030082311257</v>
      </c>
      <c r="D1419" s="105" t="s">
        <v>2310</v>
      </c>
      <c r="E1419" s="105" t="b">
        <v>0</v>
      </c>
      <c r="F1419" s="105" t="b">
        <v>0</v>
      </c>
      <c r="G1419" s="105" t="b">
        <v>0</v>
      </c>
    </row>
    <row r="1420" spans="1:7" ht="15">
      <c r="A1420" s="105" t="s">
        <v>2675</v>
      </c>
      <c r="B1420" s="105">
        <v>4</v>
      </c>
      <c r="C1420" s="110">
        <v>0.0011059161854422004</v>
      </c>
      <c r="D1420" s="105" t="s">
        <v>2310</v>
      </c>
      <c r="E1420" s="105" t="b">
        <v>0</v>
      </c>
      <c r="F1420" s="105" t="b">
        <v>0</v>
      </c>
      <c r="G1420" s="105" t="b">
        <v>0</v>
      </c>
    </row>
    <row r="1421" spans="1:7" ht="15">
      <c r="A1421" s="105" t="s">
        <v>2756</v>
      </c>
      <c r="B1421" s="105">
        <v>4</v>
      </c>
      <c r="C1421" s="110">
        <v>0.0011059161854422004</v>
      </c>
      <c r="D1421" s="105" t="s">
        <v>2310</v>
      </c>
      <c r="E1421" s="105" t="b">
        <v>0</v>
      </c>
      <c r="F1421" s="105" t="b">
        <v>0</v>
      </c>
      <c r="G1421" s="105" t="b">
        <v>0</v>
      </c>
    </row>
    <row r="1422" spans="1:7" ht="15">
      <c r="A1422" s="105" t="s">
        <v>2762</v>
      </c>
      <c r="B1422" s="105">
        <v>4</v>
      </c>
      <c r="C1422" s="110">
        <v>0.0011059161854422004</v>
      </c>
      <c r="D1422" s="105" t="s">
        <v>2310</v>
      </c>
      <c r="E1422" s="105" t="b">
        <v>0</v>
      </c>
      <c r="F1422" s="105" t="b">
        <v>0</v>
      </c>
      <c r="G1422" s="105" t="b">
        <v>0</v>
      </c>
    </row>
    <row r="1423" spans="1:7" ht="15">
      <c r="A1423" s="105" t="s">
        <v>2763</v>
      </c>
      <c r="B1423" s="105">
        <v>4</v>
      </c>
      <c r="C1423" s="110">
        <v>0.0011059161854422004</v>
      </c>
      <c r="D1423" s="105" t="s">
        <v>2310</v>
      </c>
      <c r="E1423" s="105" t="b">
        <v>0</v>
      </c>
      <c r="F1423" s="105" t="b">
        <v>0</v>
      </c>
      <c r="G1423" s="105" t="b">
        <v>0</v>
      </c>
    </row>
    <row r="1424" spans="1:7" ht="15">
      <c r="A1424" s="105" t="s">
        <v>2764</v>
      </c>
      <c r="B1424" s="105">
        <v>4</v>
      </c>
      <c r="C1424" s="110">
        <v>0.0011059161854422004</v>
      </c>
      <c r="D1424" s="105" t="s">
        <v>2310</v>
      </c>
      <c r="E1424" s="105" t="b">
        <v>0</v>
      </c>
      <c r="F1424" s="105" t="b">
        <v>0</v>
      </c>
      <c r="G1424" s="105" t="b">
        <v>0</v>
      </c>
    </row>
    <row r="1425" spans="1:7" ht="15">
      <c r="A1425" s="105" t="s">
        <v>2728</v>
      </c>
      <c r="B1425" s="105">
        <v>4</v>
      </c>
      <c r="C1425" s="110">
        <v>0.0011059161854422004</v>
      </c>
      <c r="D1425" s="105" t="s">
        <v>2310</v>
      </c>
      <c r="E1425" s="105" t="b">
        <v>0</v>
      </c>
      <c r="F1425" s="105" t="b">
        <v>0</v>
      </c>
      <c r="G1425" s="105" t="b">
        <v>0</v>
      </c>
    </row>
    <row r="1426" spans="1:7" ht="15">
      <c r="A1426" s="105" t="s">
        <v>2695</v>
      </c>
      <c r="B1426" s="105">
        <v>4</v>
      </c>
      <c r="C1426" s="110">
        <v>0.0011059161854422004</v>
      </c>
      <c r="D1426" s="105" t="s">
        <v>2310</v>
      </c>
      <c r="E1426" s="105" t="b">
        <v>0</v>
      </c>
      <c r="F1426" s="105" t="b">
        <v>0</v>
      </c>
      <c r="G1426" s="105" t="b">
        <v>0</v>
      </c>
    </row>
    <row r="1427" spans="1:7" ht="15">
      <c r="A1427" s="105" t="s">
        <v>2736</v>
      </c>
      <c r="B1427" s="105">
        <v>4</v>
      </c>
      <c r="C1427" s="110">
        <v>0.0011059161854422004</v>
      </c>
      <c r="D1427" s="105" t="s">
        <v>2310</v>
      </c>
      <c r="E1427" s="105" t="b">
        <v>0</v>
      </c>
      <c r="F1427" s="105" t="b">
        <v>0</v>
      </c>
      <c r="G1427" s="105" t="b">
        <v>0</v>
      </c>
    </row>
    <row r="1428" spans="1:7" ht="15">
      <c r="A1428" s="105" t="s">
        <v>2720</v>
      </c>
      <c r="B1428" s="105">
        <v>4</v>
      </c>
      <c r="C1428" s="110">
        <v>0.0011059161854422004</v>
      </c>
      <c r="D1428" s="105" t="s">
        <v>2310</v>
      </c>
      <c r="E1428" s="105" t="b">
        <v>0</v>
      </c>
      <c r="F1428" s="105" t="b">
        <v>0</v>
      </c>
      <c r="G1428" s="105" t="b">
        <v>0</v>
      </c>
    </row>
    <row r="1429" spans="1:7" ht="15">
      <c r="A1429" s="105" t="s">
        <v>2748</v>
      </c>
      <c r="B1429" s="105">
        <v>4</v>
      </c>
      <c r="C1429" s="110">
        <v>0.001172030082311257</v>
      </c>
      <c r="D1429" s="105" t="s">
        <v>2310</v>
      </c>
      <c r="E1429" s="105" t="b">
        <v>0</v>
      </c>
      <c r="F1429" s="105" t="b">
        <v>0</v>
      </c>
      <c r="G1429" s="105" t="b">
        <v>0</v>
      </c>
    </row>
    <row r="1430" spans="1:7" ht="15">
      <c r="A1430" s="105" t="s">
        <v>2682</v>
      </c>
      <c r="B1430" s="105">
        <v>4</v>
      </c>
      <c r="C1430" s="110">
        <v>0.0011059161854422004</v>
      </c>
      <c r="D1430" s="105" t="s">
        <v>2310</v>
      </c>
      <c r="E1430" s="105" t="b">
        <v>0</v>
      </c>
      <c r="F1430" s="105" t="b">
        <v>0</v>
      </c>
      <c r="G1430" s="105" t="b">
        <v>0</v>
      </c>
    </row>
    <row r="1431" spans="1:7" ht="15">
      <c r="A1431" s="105" t="s">
        <v>2701</v>
      </c>
      <c r="B1431" s="105">
        <v>4</v>
      </c>
      <c r="C1431" s="110">
        <v>0.0011059161854422004</v>
      </c>
      <c r="D1431" s="105" t="s">
        <v>2310</v>
      </c>
      <c r="E1431" s="105" t="b">
        <v>0</v>
      </c>
      <c r="F1431" s="105" t="b">
        <v>1</v>
      </c>
      <c r="G1431" s="105" t="b">
        <v>0</v>
      </c>
    </row>
    <row r="1432" spans="1:7" ht="15">
      <c r="A1432" s="105" t="s">
        <v>2738</v>
      </c>
      <c r="B1432" s="105">
        <v>4</v>
      </c>
      <c r="C1432" s="110">
        <v>0.0011059161854422004</v>
      </c>
      <c r="D1432" s="105" t="s">
        <v>2310</v>
      </c>
      <c r="E1432" s="105" t="b">
        <v>0</v>
      </c>
      <c r="F1432" s="105" t="b">
        <v>0</v>
      </c>
      <c r="G1432" s="105" t="b">
        <v>0</v>
      </c>
    </row>
    <row r="1433" spans="1:7" ht="15">
      <c r="A1433" s="105" t="s">
        <v>2735</v>
      </c>
      <c r="B1433" s="105">
        <v>4</v>
      </c>
      <c r="C1433" s="110">
        <v>0.0011059161854422004</v>
      </c>
      <c r="D1433" s="105" t="s">
        <v>2310</v>
      </c>
      <c r="E1433" s="105" t="b">
        <v>0</v>
      </c>
      <c r="F1433" s="105" t="b">
        <v>0</v>
      </c>
      <c r="G1433" s="105" t="b">
        <v>0</v>
      </c>
    </row>
    <row r="1434" spans="1:7" ht="15">
      <c r="A1434" s="105" t="s">
        <v>2758</v>
      </c>
      <c r="B1434" s="105">
        <v>4</v>
      </c>
      <c r="C1434" s="110">
        <v>0.0011059161854422004</v>
      </c>
      <c r="D1434" s="105" t="s">
        <v>2310</v>
      </c>
      <c r="E1434" s="105" t="b">
        <v>0</v>
      </c>
      <c r="F1434" s="105" t="b">
        <v>0</v>
      </c>
      <c r="G1434" s="105" t="b">
        <v>0</v>
      </c>
    </row>
    <row r="1435" spans="1:7" ht="15">
      <c r="A1435" s="105" t="s">
        <v>2723</v>
      </c>
      <c r="B1435" s="105">
        <v>4</v>
      </c>
      <c r="C1435" s="110">
        <v>0.0011059161854422004</v>
      </c>
      <c r="D1435" s="105" t="s">
        <v>2310</v>
      </c>
      <c r="E1435" s="105" t="b">
        <v>0</v>
      </c>
      <c r="F1435" s="105" t="b">
        <v>0</v>
      </c>
      <c r="G1435" s="105" t="b">
        <v>0</v>
      </c>
    </row>
    <row r="1436" spans="1:7" ht="15">
      <c r="A1436" s="105" t="s">
        <v>2743</v>
      </c>
      <c r="B1436" s="105">
        <v>4</v>
      </c>
      <c r="C1436" s="110">
        <v>0.0011059161854422004</v>
      </c>
      <c r="D1436" s="105" t="s">
        <v>2310</v>
      </c>
      <c r="E1436" s="105" t="b">
        <v>0</v>
      </c>
      <c r="F1436" s="105" t="b">
        <v>0</v>
      </c>
      <c r="G1436" s="105" t="b">
        <v>0</v>
      </c>
    </row>
    <row r="1437" spans="1:7" ht="15">
      <c r="A1437" s="105" t="s">
        <v>2703</v>
      </c>
      <c r="B1437" s="105">
        <v>4</v>
      </c>
      <c r="C1437" s="110">
        <v>0.0011059161854422004</v>
      </c>
      <c r="D1437" s="105" t="s">
        <v>2310</v>
      </c>
      <c r="E1437" s="105" t="b">
        <v>0</v>
      </c>
      <c r="F1437" s="105" t="b">
        <v>0</v>
      </c>
      <c r="G1437" s="105" t="b">
        <v>0</v>
      </c>
    </row>
    <row r="1438" spans="1:7" ht="15">
      <c r="A1438" s="105" t="s">
        <v>2698</v>
      </c>
      <c r="B1438" s="105">
        <v>4</v>
      </c>
      <c r="C1438" s="110">
        <v>0.001172030082311257</v>
      </c>
      <c r="D1438" s="105" t="s">
        <v>2310</v>
      </c>
      <c r="E1438" s="105" t="b">
        <v>0</v>
      </c>
      <c r="F1438" s="105" t="b">
        <v>1</v>
      </c>
      <c r="G1438" s="105" t="b">
        <v>0</v>
      </c>
    </row>
    <row r="1439" spans="1:7" ht="15">
      <c r="A1439" s="105" t="s">
        <v>2687</v>
      </c>
      <c r="B1439" s="105">
        <v>4</v>
      </c>
      <c r="C1439" s="110">
        <v>0.001172030082311257</v>
      </c>
      <c r="D1439" s="105" t="s">
        <v>2310</v>
      </c>
      <c r="E1439" s="105" t="b">
        <v>0</v>
      </c>
      <c r="F1439" s="105" t="b">
        <v>0</v>
      </c>
      <c r="G1439" s="105" t="b">
        <v>0</v>
      </c>
    </row>
    <row r="1440" spans="1:7" ht="15">
      <c r="A1440" s="105" t="s">
        <v>2684</v>
      </c>
      <c r="B1440" s="105">
        <v>4</v>
      </c>
      <c r="C1440" s="110">
        <v>0.0011059161854422004</v>
      </c>
      <c r="D1440" s="105" t="s">
        <v>2310</v>
      </c>
      <c r="E1440" s="105" t="b">
        <v>0</v>
      </c>
      <c r="F1440" s="105" t="b">
        <v>0</v>
      </c>
      <c r="G1440" s="105" t="b">
        <v>0</v>
      </c>
    </row>
    <row r="1441" spans="1:7" ht="15">
      <c r="A1441" s="105" t="s">
        <v>2694</v>
      </c>
      <c r="B1441" s="105">
        <v>4</v>
      </c>
      <c r="C1441" s="110">
        <v>0.0011059161854422004</v>
      </c>
      <c r="D1441" s="105" t="s">
        <v>2310</v>
      </c>
      <c r="E1441" s="105" t="b">
        <v>1</v>
      </c>
      <c r="F1441" s="105" t="b">
        <v>0</v>
      </c>
      <c r="G1441" s="105" t="b">
        <v>0</v>
      </c>
    </row>
    <row r="1442" spans="1:7" ht="15">
      <c r="A1442" s="105" t="s">
        <v>2712</v>
      </c>
      <c r="B1442" s="105">
        <v>4</v>
      </c>
      <c r="C1442" s="110">
        <v>0.0011059161854422004</v>
      </c>
      <c r="D1442" s="105" t="s">
        <v>2310</v>
      </c>
      <c r="E1442" s="105" t="b">
        <v>0</v>
      </c>
      <c r="F1442" s="105" t="b">
        <v>0</v>
      </c>
      <c r="G1442" s="105" t="b">
        <v>0</v>
      </c>
    </row>
    <row r="1443" spans="1:7" ht="15">
      <c r="A1443" s="105" t="s">
        <v>2706</v>
      </c>
      <c r="B1443" s="105">
        <v>4</v>
      </c>
      <c r="C1443" s="110">
        <v>0.0011059161854422004</v>
      </c>
      <c r="D1443" s="105" t="s">
        <v>2310</v>
      </c>
      <c r="E1443" s="105" t="b">
        <v>0</v>
      </c>
      <c r="F1443" s="105" t="b">
        <v>0</v>
      </c>
      <c r="G1443" s="105" t="b">
        <v>0</v>
      </c>
    </row>
    <row r="1444" spans="1:7" ht="15">
      <c r="A1444" s="105" t="s">
        <v>2680</v>
      </c>
      <c r="B1444" s="105">
        <v>4</v>
      </c>
      <c r="C1444" s="110">
        <v>0.0011059161854422004</v>
      </c>
      <c r="D1444" s="105" t="s">
        <v>2310</v>
      </c>
      <c r="E1444" s="105" t="b">
        <v>0</v>
      </c>
      <c r="F1444" s="105" t="b">
        <v>0</v>
      </c>
      <c r="G1444" s="105" t="b">
        <v>0</v>
      </c>
    </row>
    <row r="1445" spans="1:7" ht="15">
      <c r="A1445" s="105" t="s">
        <v>2676</v>
      </c>
      <c r="B1445" s="105">
        <v>4</v>
      </c>
      <c r="C1445" s="110">
        <v>0.0011059161854422004</v>
      </c>
      <c r="D1445" s="105" t="s">
        <v>2310</v>
      </c>
      <c r="E1445" s="105" t="b">
        <v>0</v>
      </c>
      <c r="F1445" s="105" t="b">
        <v>0</v>
      </c>
      <c r="G1445" s="105" t="b">
        <v>0</v>
      </c>
    </row>
    <row r="1446" spans="1:7" ht="15">
      <c r="A1446" s="105" t="s">
        <v>2711</v>
      </c>
      <c r="B1446" s="105">
        <v>4</v>
      </c>
      <c r="C1446" s="110">
        <v>0.0011059161854422004</v>
      </c>
      <c r="D1446" s="105" t="s">
        <v>2310</v>
      </c>
      <c r="E1446" s="105" t="b">
        <v>0</v>
      </c>
      <c r="F1446" s="105" t="b">
        <v>0</v>
      </c>
      <c r="G1446" s="105" t="b">
        <v>0</v>
      </c>
    </row>
    <row r="1447" spans="1:7" ht="15">
      <c r="A1447" s="105" t="s">
        <v>2715</v>
      </c>
      <c r="B1447" s="105">
        <v>4</v>
      </c>
      <c r="C1447" s="110">
        <v>0.0011059161854422004</v>
      </c>
      <c r="D1447" s="105" t="s">
        <v>2310</v>
      </c>
      <c r="E1447" s="105" t="b">
        <v>0</v>
      </c>
      <c r="F1447" s="105" t="b">
        <v>0</v>
      </c>
      <c r="G1447" s="105" t="b">
        <v>0</v>
      </c>
    </row>
    <row r="1448" spans="1:7" ht="15">
      <c r="A1448" s="105" t="s">
        <v>2705</v>
      </c>
      <c r="B1448" s="105">
        <v>4</v>
      </c>
      <c r="C1448" s="110">
        <v>0.001172030082311257</v>
      </c>
      <c r="D1448" s="105" t="s">
        <v>2310</v>
      </c>
      <c r="E1448" s="105" t="b">
        <v>0</v>
      </c>
      <c r="F1448" s="105" t="b">
        <v>0</v>
      </c>
      <c r="G1448" s="105" t="b">
        <v>0</v>
      </c>
    </row>
    <row r="1449" spans="1:7" ht="15">
      <c r="A1449" s="105" t="s">
        <v>2749</v>
      </c>
      <c r="B1449" s="105">
        <v>4</v>
      </c>
      <c r="C1449" s="110">
        <v>0.0011059161854422004</v>
      </c>
      <c r="D1449" s="105" t="s">
        <v>2310</v>
      </c>
      <c r="E1449" s="105" t="b">
        <v>0</v>
      </c>
      <c r="F1449" s="105" t="b">
        <v>0</v>
      </c>
      <c r="G1449" s="105" t="b">
        <v>0</v>
      </c>
    </row>
    <row r="1450" spans="1:7" ht="15">
      <c r="A1450" s="105" t="s">
        <v>2737</v>
      </c>
      <c r="B1450" s="105">
        <v>4</v>
      </c>
      <c r="C1450" s="110">
        <v>0.001172030082311257</v>
      </c>
      <c r="D1450" s="105" t="s">
        <v>2310</v>
      </c>
      <c r="E1450" s="105" t="b">
        <v>0</v>
      </c>
      <c r="F1450" s="105" t="b">
        <v>1</v>
      </c>
      <c r="G1450" s="105" t="b">
        <v>0</v>
      </c>
    </row>
    <row r="1451" spans="1:7" ht="15">
      <c r="A1451" s="105" t="s">
        <v>2688</v>
      </c>
      <c r="B1451" s="105">
        <v>4</v>
      </c>
      <c r="C1451" s="110">
        <v>0.0011059161854422004</v>
      </c>
      <c r="D1451" s="105" t="s">
        <v>2310</v>
      </c>
      <c r="E1451" s="105" t="b">
        <v>0</v>
      </c>
      <c r="F1451" s="105" t="b">
        <v>0</v>
      </c>
      <c r="G1451" s="105" t="b">
        <v>0</v>
      </c>
    </row>
    <row r="1452" spans="1:7" ht="15">
      <c r="A1452" s="105" t="s">
        <v>2700</v>
      </c>
      <c r="B1452" s="105">
        <v>4</v>
      </c>
      <c r="C1452" s="110">
        <v>0.0011059161854422004</v>
      </c>
      <c r="D1452" s="105" t="s">
        <v>2310</v>
      </c>
      <c r="E1452" s="105" t="b">
        <v>0</v>
      </c>
      <c r="F1452" s="105" t="b">
        <v>0</v>
      </c>
      <c r="G1452" s="105" t="b">
        <v>0</v>
      </c>
    </row>
    <row r="1453" spans="1:7" ht="15">
      <c r="A1453" s="105" t="s">
        <v>2725</v>
      </c>
      <c r="B1453" s="105">
        <v>4</v>
      </c>
      <c r="C1453" s="110">
        <v>0.0011059161854422004</v>
      </c>
      <c r="D1453" s="105" t="s">
        <v>2310</v>
      </c>
      <c r="E1453" s="105" t="b">
        <v>0</v>
      </c>
      <c r="F1453" s="105" t="b">
        <v>0</v>
      </c>
      <c r="G1453" s="105" t="b">
        <v>0</v>
      </c>
    </row>
    <row r="1454" spans="1:7" ht="15">
      <c r="A1454" s="105" t="s">
        <v>2730</v>
      </c>
      <c r="B1454" s="105">
        <v>4</v>
      </c>
      <c r="C1454" s="110">
        <v>0.0011059161854422004</v>
      </c>
      <c r="D1454" s="105" t="s">
        <v>2310</v>
      </c>
      <c r="E1454" s="105" t="b">
        <v>0</v>
      </c>
      <c r="F1454" s="105" t="b">
        <v>0</v>
      </c>
      <c r="G1454" s="105" t="b">
        <v>0</v>
      </c>
    </row>
    <row r="1455" spans="1:7" ht="15">
      <c r="A1455" s="105" t="s">
        <v>2734</v>
      </c>
      <c r="B1455" s="105">
        <v>4</v>
      </c>
      <c r="C1455" s="110">
        <v>0.0011059161854422004</v>
      </c>
      <c r="D1455" s="105" t="s">
        <v>2310</v>
      </c>
      <c r="E1455" s="105" t="b">
        <v>0</v>
      </c>
      <c r="F1455" s="105" t="b">
        <v>1</v>
      </c>
      <c r="G1455" s="105" t="b">
        <v>0</v>
      </c>
    </row>
    <row r="1456" spans="1:7" ht="15">
      <c r="A1456" s="105" t="s">
        <v>2716</v>
      </c>
      <c r="B1456" s="105">
        <v>4</v>
      </c>
      <c r="C1456" s="110">
        <v>0.0011059161854422004</v>
      </c>
      <c r="D1456" s="105" t="s">
        <v>2310</v>
      </c>
      <c r="E1456" s="105" t="b">
        <v>0</v>
      </c>
      <c r="F1456" s="105" t="b">
        <v>0</v>
      </c>
      <c r="G1456" s="105" t="b">
        <v>0</v>
      </c>
    </row>
    <row r="1457" spans="1:7" ht="15">
      <c r="A1457" s="105" t="s">
        <v>2741</v>
      </c>
      <c r="B1457" s="105">
        <v>4</v>
      </c>
      <c r="C1457" s="110">
        <v>0.0012652123863491887</v>
      </c>
      <c r="D1457" s="105" t="s">
        <v>2310</v>
      </c>
      <c r="E1457" s="105" t="b">
        <v>0</v>
      </c>
      <c r="F1457" s="105" t="b">
        <v>0</v>
      </c>
      <c r="G1457" s="105" t="b">
        <v>0</v>
      </c>
    </row>
    <row r="1458" spans="1:7" ht="15">
      <c r="A1458" s="105" t="s">
        <v>2733</v>
      </c>
      <c r="B1458" s="105">
        <v>4</v>
      </c>
      <c r="C1458" s="110">
        <v>0.0012652123863491887</v>
      </c>
      <c r="D1458" s="105" t="s">
        <v>2310</v>
      </c>
      <c r="E1458" s="105" t="b">
        <v>0</v>
      </c>
      <c r="F1458" s="105" t="b">
        <v>0</v>
      </c>
      <c r="G1458" s="105" t="b">
        <v>0</v>
      </c>
    </row>
    <row r="1459" spans="1:7" ht="15">
      <c r="A1459" s="105" t="s">
        <v>2726</v>
      </c>
      <c r="B1459" s="105">
        <v>4</v>
      </c>
      <c r="C1459" s="110">
        <v>0.001172030082311257</v>
      </c>
      <c r="D1459" s="105" t="s">
        <v>2310</v>
      </c>
      <c r="E1459" s="105" t="b">
        <v>0</v>
      </c>
      <c r="F1459" s="105" t="b">
        <v>0</v>
      </c>
      <c r="G1459" s="105" t="b">
        <v>0</v>
      </c>
    </row>
    <row r="1460" spans="1:7" ht="15">
      <c r="A1460" s="105" t="s">
        <v>2692</v>
      </c>
      <c r="B1460" s="105">
        <v>4</v>
      </c>
      <c r="C1460" s="110">
        <v>0.0011059161854422004</v>
      </c>
      <c r="D1460" s="105" t="s">
        <v>2310</v>
      </c>
      <c r="E1460" s="105" t="b">
        <v>0</v>
      </c>
      <c r="F1460" s="105" t="b">
        <v>0</v>
      </c>
      <c r="G1460" s="105" t="b">
        <v>0</v>
      </c>
    </row>
    <row r="1461" spans="1:7" ht="15">
      <c r="A1461" s="105" t="s">
        <v>2717</v>
      </c>
      <c r="B1461" s="105">
        <v>4</v>
      </c>
      <c r="C1461" s="110">
        <v>0.0011059161854422004</v>
      </c>
      <c r="D1461" s="105" t="s">
        <v>2310</v>
      </c>
      <c r="E1461" s="105" t="b">
        <v>0</v>
      </c>
      <c r="F1461" s="105" t="b">
        <v>0</v>
      </c>
      <c r="G1461" s="105" t="b">
        <v>0</v>
      </c>
    </row>
    <row r="1462" spans="1:7" ht="15">
      <c r="A1462" s="105" t="s">
        <v>2719</v>
      </c>
      <c r="B1462" s="105">
        <v>4</v>
      </c>
      <c r="C1462" s="110">
        <v>0.0011059161854422004</v>
      </c>
      <c r="D1462" s="105" t="s">
        <v>2310</v>
      </c>
      <c r="E1462" s="105" t="b">
        <v>0</v>
      </c>
      <c r="F1462" s="105" t="b">
        <v>0</v>
      </c>
      <c r="G1462" s="105" t="b">
        <v>0</v>
      </c>
    </row>
    <row r="1463" spans="1:7" ht="15">
      <c r="A1463" s="105" t="s">
        <v>2710</v>
      </c>
      <c r="B1463" s="105">
        <v>4</v>
      </c>
      <c r="C1463" s="110">
        <v>0.0011059161854422004</v>
      </c>
      <c r="D1463" s="105" t="s">
        <v>2310</v>
      </c>
      <c r="E1463" s="105" t="b">
        <v>0</v>
      </c>
      <c r="F1463" s="105" t="b">
        <v>0</v>
      </c>
      <c r="G1463" s="105" t="b">
        <v>0</v>
      </c>
    </row>
    <row r="1464" spans="1:7" ht="15">
      <c r="A1464" s="105" t="s">
        <v>2840</v>
      </c>
      <c r="B1464" s="105">
        <v>3</v>
      </c>
      <c r="C1464" s="110">
        <v>0.0008790225617334428</v>
      </c>
      <c r="D1464" s="105" t="s">
        <v>2310</v>
      </c>
      <c r="E1464" s="105" t="b">
        <v>0</v>
      </c>
      <c r="F1464" s="105" t="b">
        <v>1</v>
      </c>
      <c r="G1464" s="105" t="b">
        <v>0</v>
      </c>
    </row>
    <row r="1465" spans="1:7" ht="15">
      <c r="A1465" s="105" t="s">
        <v>2927</v>
      </c>
      <c r="B1465" s="105">
        <v>3</v>
      </c>
      <c r="C1465" s="110">
        <v>0.0008790225617334428</v>
      </c>
      <c r="D1465" s="105" t="s">
        <v>2310</v>
      </c>
      <c r="E1465" s="105" t="b">
        <v>0</v>
      </c>
      <c r="F1465" s="105" t="b">
        <v>0</v>
      </c>
      <c r="G1465" s="105" t="b">
        <v>0</v>
      </c>
    </row>
    <row r="1466" spans="1:7" ht="15">
      <c r="A1466" s="105" t="s">
        <v>2965</v>
      </c>
      <c r="B1466" s="105">
        <v>3</v>
      </c>
      <c r="C1466" s="110">
        <v>0.0009489092897618915</v>
      </c>
      <c r="D1466" s="105" t="s">
        <v>2310</v>
      </c>
      <c r="E1466" s="105" t="b">
        <v>0</v>
      </c>
      <c r="F1466" s="105" t="b">
        <v>0</v>
      </c>
      <c r="G1466" s="105" t="b">
        <v>0</v>
      </c>
    </row>
    <row r="1467" spans="1:7" ht="15">
      <c r="A1467" s="105" t="s">
        <v>2966</v>
      </c>
      <c r="B1467" s="105">
        <v>3</v>
      </c>
      <c r="C1467" s="110">
        <v>0.0009489092897618915</v>
      </c>
      <c r="D1467" s="105" t="s">
        <v>2310</v>
      </c>
      <c r="E1467" s="105" t="b">
        <v>0</v>
      </c>
      <c r="F1467" s="105" t="b">
        <v>0</v>
      </c>
      <c r="G1467" s="105" t="b">
        <v>0</v>
      </c>
    </row>
    <row r="1468" spans="1:7" ht="15">
      <c r="A1468" s="105" t="s">
        <v>2770</v>
      </c>
      <c r="B1468" s="105">
        <v>3</v>
      </c>
      <c r="C1468" s="110">
        <v>0.0008790225617334428</v>
      </c>
      <c r="D1468" s="105" t="s">
        <v>2310</v>
      </c>
      <c r="E1468" s="105" t="b">
        <v>0</v>
      </c>
      <c r="F1468" s="105" t="b">
        <v>0</v>
      </c>
      <c r="G1468" s="105" t="b">
        <v>0</v>
      </c>
    </row>
    <row r="1469" spans="1:7" ht="15">
      <c r="A1469" s="105" t="s">
        <v>2866</v>
      </c>
      <c r="B1469" s="105">
        <v>3</v>
      </c>
      <c r="C1469" s="110">
        <v>0.0008790225617334428</v>
      </c>
      <c r="D1469" s="105" t="s">
        <v>2310</v>
      </c>
      <c r="E1469" s="105" t="b">
        <v>0</v>
      </c>
      <c r="F1469" s="105" t="b">
        <v>1</v>
      </c>
      <c r="G1469" s="105" t="b">
        <v>0</v>
      </c>
    </row>
    <row r="1470" spans="1:7" ht="15">
      <c r="A1470" s="105" t="s">
        <v>2921</v>
      </c>
      <c r="B1470" s="105">
        <v>3</v>
      </c>
      <c r="C1470" s="110">
        <v>0.0008790225617334428</v>
      </c>
      <c r="D1470" s="105" t="s">
        <v>2310</v>
      </c>
      <c r="E1470" s="105" t="b">
        <v>0</v>
      </c>
      <c r="F1470" s="105" t="b">
        <v>0</v>
      </c>
      <c r="G1470" s="105" t="b">
        <v>0</v>
      </c>
    </row>
    <row r="1471" spans="1:7" ht="15">
      <c r="A1471" s="105" t="s">
        <v>2798</v>
      </c>
      <c r="B1471" s="105">
        <v>3</v>
      </c>
      <c r="C1471" s="110">
        <v>0.0008790225617334428</v>
      </c>
      <c r="D1471" s="105" t="s">
        <v>2310</v>
      </c>
      <c r="E1471" s="105" t="b">
        <v>0</v>
      </c>
      <c r="F1471" s="105" t="b">
        <v>0</v>
      </c>
      <c r="G1471" s="105" t="b">
        <v>0</v>
      </c>
    </row>
    <row r="1472" spans="1:7" ht="15">
      <c r="A1472" s="105" t="s">
        <v>2911</v>
      </c>
      <c r="B1472" s="105">
        <v>3</v>
      </c>
      <c r="C1472" s="110">
        <v>0.0008790225617334428</v>
      </c>
      <c r="D1472" s="105" t="s">
        <v>2310</v>
      </c>
      <c r="E1472" s="105" t="b">
        <v>0</v>
      </c>
      <c r="F1472" s="105" t="b">
        <v>0</v>
      </c>
      <c r="G1472" s="105" t="b">
        <v>0</v>
      </c>
    </row>
    <row r="1473" spans="1:7" ht="15">
      <c r="A1473" s="105" t="s">
        <v>2934</v>
      </c>
      <c r="B1473" s="105">
        <v>3</v>
      </c>
      <c r="C1473" s="110">
        <v>0.0008790225617334428</v>
      </c>
      <c r="D1473" s="105" t="s">
        <v>2310</v>
      </c>
      <c r="E1473" s="105" t="b">
        <v>0</v>
      </c>
      <c r="F1473" s="105" t="b">
        <v>0</v>
      </c>
      <c r="G1473" s="105" t="b">
        <v>0</v>
      </c>
    </row>
    <row r="1474" spans="1:7" ht="15">
      <c r="A1474" s="105" t="s">
        <v>2962</v>
      </c>
      <c r="B1474" s="105">
        <v>3</v>
      </c>
      <c r="C1474" s="110">
        <v>0.0008790225617334428</v>
      </c>
      <c r="D1474" s="105" t="s">
        <v>2310</v>
      </c>
      <c r="E1474" s="105" t="b">
        <v>0</v>
      </c>
      <c r="F1474" s="105" t="b">
        <v>0</v>
      </c>
      <c r="G1474" s="105" t="b">
        <v>0</v>
      </c>
    </row>
    <row r="1475" spans="1:7" ht="15">
      <c r="A1475" s="105" t="s">
        <v>2860</v>
      </c>
      <c r="B1475" s="105">
        <v>3</v>
      </c>
      <c r="C1475" s="110">
        <v>0.0008790225617334428</v>
      </c>
      <c r="D1475" s="105" t="s">
        <v>2310</v>
      </c>
      <c r="E1475" s="105" t="b">
        <v>0</v>
      </c>
      <c r="F1475" s="105" t="b">
        <v>0</v>
      </c>
      <c r="G1475" s="105" t="b">
        <v>0</v>
      </c>
    </row>
    <row r="1476" spans="1:7" ht="15">
      <c r="A1476" s="105" t="s">
        <v>2786</v>
      </c>
      <c r="B1476" s="105">
        <v>3</v>
      </c>
      <c r="C1476" s="110">
        <v>0.0009489092897618915</v>
      </c>
      <c r="D1476" s="105" t="s">
        <v>2310</v>
      </c>
      <c r="E1476" s="105" t="b">
        <v>0</v>
      </c>
      <c r="F1476" s="105" t="b">
        <v>0</v>
      </c>
      <c r="G1476" s="105" t="b">
        <v>0</v>
      </c>
    </row>
    <row r="1477" spans="1:7" ht="15">
      <c r="A1477" s="105" t="s">
        <v>2781</v>
      </c>
      <c r="B1477" s="105">
        <v>3</v>
      </c>
      <c r="C1477" s="110">
        <v>0.0008790225617334428</v>
      </c>
      <c r="D1477" s="105" t="s">
        <v>2310</v>
      </c>
      <c r="E1477" s="105" t="b">
        <v>0</v>
      </c>
      <c r="F1477" s="105" t="b">
        <v>0</v>
      </c>
      <c r="G1477" s="105" t="b">
        <v>0</v>
      </c>
    </row>
    <row r="1478" spans="1:7" ht="15">
      <c r="A1478" s="105" t="s">
        <v>2863</v>
      </c>
      <c r="B1478" s="105">
        <v>3</v>
      </c>
      <c r="C1478" s="110">
        <v>0.0008790225617334428</v>
      </c>
      <c r="D1478" s="105" t="s">
        <v>2310</v>
      </c>
      <c r="E1478" s="105" t="b">
        <v>0</v>
      </c>
      <c r="F1478" s="105" t="b">
        <v>0</v>
      </c>
      <c r="G1478" s="105" t="b">
        <v>0</v>
      </c>
    </row>
    <row r="1479" spans="1:7" ht="15">
      <c r="A1479" s="105" t="s">
        <v>2872</v>
      </c>
      <c r="B1479" s="105">
        <v>3</v>
      </c>
      <c r="C1479" s="110">
        <v>0.0008790225617334428</v>
      </c>
      <c r="D1479" s="105" t="s">
        <v>2310</v>
      </c>
      <c r="E1479" s="105" t="b">
        <v>0</v>
      </c>
      <c r="F1479" s="105" t="b">
        <v>0</v>
      </c>
      <c r="G1479" s="105" t="b">
        <v>0</v>
      </c>
    </row>
    <row r="1480" spans="1:7" ht="15">
      <c r="A1480" s="105" t="s">
        <v>2916</v>
      </c>
      <c r="B1480" s="105">
        <v>3</v>
      </c>
      <c r="C1480" s="110">
        <v>0.0008790225617334428</v>
      </c>
      <c r="D1480" s="105" t="s">
        <v>2310</v>
      </c>
      <c r="E1480" s="105" t="b">
        <v>0</v>
      </c>
      <c r="F1480" s="105" t="b">
        <v>0</v>
      </c>
      <c r="G1480" s="105" t="b">
        <v>0</v>
      </c>
    </row>
    <row r="1481" spans="1:7" ht="15">
      <c r="A1481" s="105" t="s">
        <v>2813</v>
      </c>
      <c r="B1481" s="105">
        <v>3</v>
      </c>
      <c r="C1481" s="110">
        <v>0.0008790225617334428</v>
      </c>
      <c r="D1481" s="105" t="s">
        <v>2310</v>
      </c>
      <c r="E1481" s="105" t="b">
        <v>0</v>
      </c>
      <c r="F1481" s="105" t="b">
        <v>0</v>
      </c>
      <c r="G1481" s="105" t="b">
        <v>0</v>
      </c>
    </row>
    <row r="1482" spans="1:7" ht="15">
      <c r="A1482" s="105" t="s">
        <v>2964</v>
      </c>
      <c r="B1482" s="105">
        <v>3</v>
      </c>
      <c r="C1482" s="110">
        <v>0.0008790225617334428</v>
      </c>
      <c r="D1482" s="105" t="s">
        <v>2310</v>
      </c>
      <c r="E1482" s="105" t="b">
        <v>0</v>
      </c>
      <c r="F1482" s="105" t="b">
        <v>0</v>
      </c>
      <c r="G1482" s="105" t="b">
        <v>0</v>
      </c>
    </row>
    <row r="1483" spans="1:7" ht="15">
      <c r="A1483" s="105" t="s">
        <v>2869</v>
      </c>
      <c r="B1483" s="105">
        <v>3</v>
      </c>
      <c r="C1483" s="110">
        <v>0.0008790225617334428</v>
      </c>
      <c r="D1483" s="105" t="s">
        <v>2310</v>
      </c>
      <c r="E1483" s="105" t="b">
        <v>0</v>
      </c>
      <c r="F1483" s="105" t="b">
        <v>0</v>
      </c>
      <c r="G1483" s="105" t="b">
        <v>0</v>
      </c>
    </row>
    <row r="1484" spans="1:7" ht="15">
      <c r="A1484" s="105" t="s">
        <v>2880</v>
      </c>
      <c r="B1484" s="105">
        <v>3</v>
      </c>
      <c r="C1484" s="110">
        <v>0.0008790225617334428</v>
      </c>
      <c r="D1484" s="105" t="s">
        <v>2310</v>
      </c>
      <c r="E1484" s="105" t="b">
        <v>0</v>
      </c>
      <c r="F1484" s="105" t="b">
        <v>0</v>
      </c>
      <c r="G1484" s="105" t="b">
        <v>0</v>
      </c>
    </row>
    <row r="1485" spans="1:7" ht="15">
      <c r="A1485" s="105" t="s">
        <v>2963</v>
      </c>
      <c r="B1485" s="105">
        <v>3</v>
      </c>
      <c r="C1485" s="110">
        <v>0.0008790225617334428</v>
      </c>
      <c r="D1485" s="105" t="s">
        <v>2310</v>
      </c>
      <c r="E1485" s="105" t="b">
        <v>0</v>
      </c>
      <c r="F1485" s="105" t="b">
        <v>1</v>
      </c>
      <c r="G1485" s="105" t="b">
        <v>0</v>
      </c>
    </row>
    <row r="1486" spans="1:7" ht="15">
      <c r="A1486" s="105" t="s">
        <v>2954</v>
      </c>
      <c r="B1486" s="105">
        <v>3</v>
      </c>
      <c r="C1486" s="110">
        <v>0.0008790225617334428</v>
      </c>
      <c r="D1486" s="105" t="s">
        <v>2310</v>
      </c>
      <c r="E1486" s="105" t="b">
        <v>1</v>
      </c>
      <c r="F1486" s="105" t="b">
        <v>0</v>
      </c>
      <c r="G1486" s="105" t="b">
        <v>0</v>
      </c>
    </row>
    <row r="1487" spans="1:7" ht="15">
      <c r="A1487" s="105" t="s">
        <v>2920</v>
      </c>
      <c r="B1487" s="105">
        <v>3</v>
      </c>
      <c r="C1487" s="110">
        <v>0.0009489092897618915</v>
      </c>
      <c r="D1487" s="105" t="s">
        <v>2310</v>
      </c>
      <c r="E1487" s="105" t="b">
        <v>0</v>
      </c>
      <c r="F1487" s="105" t="b">
        <v>0</v>
      </c>
      <c r="G1487" s="105" t="b">
        <v>0</v>
      </c>
    </row>
    <row r="1488" spans="1:7" ht="15">
      <c r="A1488" s="105" t="s">
        <v>2898</v>
      </c>
      <c r="B1488" s="105">
        <v>3</v>
      </c>
      <c r="C1488" s="110">
        <v>0.0008790225617334428</v>
      </c>
      <c r="D1488" s="105" t="s">
        <v>2310</v>
      </c>
      <c r="E1488" s="105" t="b">
        <v>0</v>
      </c>
      <c r="F1488" s="105" t="b">
        <v>0</v>
      </c>
      <c r="G1488" s="105" t="b">
        <v>0</v>
      </c>
    </row>
    <row r="1489" spans="1:7" ht="15">
      <c r="A1489" s="105" t="s">
        <v>2803</v>
      </c>
      <c r="B1489" s="105">
        <v>3</v>
      </c>
      <c r="C1489" s="110">
        <v>0.0008790225617334428</v>
      </c>
      <c r="D1489" s="105" t="s">
        <v>2310</v>
      </c>
      <c r="E1489" s="105" t="b">
        <v>0</v>
      </c>
      <c r="F1489" s="105" t="b">
        <v>1</v>
      </c>
      <c r="G1489" s="105" t="b">
        <v>0</v>
      </c>
    </row>
    <row r="1490" spans="1:7" ht="15">
      <c r="A1490" s="105" t="s">
        <v>2842</v>
      </c>
      <c r="B1490" s="105">
        <v>3</v>
      </c>
      <c r="C1490" s="110">
        <v>0.0008790225617334428</v>
      </c>
      <c r="D1490" s="105" t="s">
        <v>2310</v>
      </c>
      <c r="E1490" s="105" t="b">
        <v>0</v>
      </c>
      <c r="F1490" s="105" t="b">
        <v>0</v>
      </c>
      <c r="G1490" s="105" t="b">
        <v>0</v>
      </c>
    </row>
    <row r="1491" spans="1:7" ht="15">
      <c r="A1491" s="105" t="s">
        <v>2843</v>
      </c>
      <c r="B1491" s="105">
        <v>3</v>
      </c>
      <c r="C1491" s="110">
        <v>0.0008790225617334428</v>
      </c>
      <c r="D1491" s="105" t="s">
        <v>2310</v>
      </c>
      <c r="E1491" s="105" t="b">
        <v>0</v>
      </c>
      <c r="F1491" s="105" t="b">
        <v>0</v>
      </c>
      <c r="G1491" s="105" t="b">
        <v>0</v>
      </c>
    </row>
    <row r="1492" spans="1:7" ht="15">
      <c r="A1492" s="105" t="s">
        <v>2844</v>
      </c>
      <c r="B1492" s="105">
        <v>3</v>
      </c>
      <c r="C1492" s="110">
        <v>0.0008790225617334428</v>
      </c>
      <c r="D1492" s="105" t="s">
        <v>2310</v>
      </c>
      <c r="E1492" s="105" t="b">
        <v>0</v>
      </c>
      <c r="F1492" s="105" t="b">
        <v>0</v>
      </c>
      <c r="G1492" s="105" t="b">
        <v>0</v>
      </c>
    </row>
    <row r="1493" spans="1:7" ht="15">
      <c r="A1493" s="105" t="s">
        <v>2845</v>
      </c>
      <c r="B1493" s="105">
        <v>3</v>
      </c>
      <c r="C1493" s="110">
        <v>0.0008790225617334428</v>
      </c>
      <c r="D1493" s="105" t="s">
        <v>2310</v>
      </c>
      <c r="E1493" s="105" t="b">
        <v>0</v>
      </c>
      <c r="F1493" s="105" t="b">
        <v>0</v>
      </c>
      <c r="G1493" s="105" t="b">
        <v>0</v>
      </c>
    </row>
    <row r="1494" spans="1:7" ht="15">
      <c r="A1494" s="105" t="s">
        <v>2846</v>
      </c>
      <c r="B1494" s="105">
        <v>3</v>
      </c>
      <c r="C1494" s="110">
        <v>0.0008790225617334428</v>
      </c>
      <c r="D1494" s="105" t="s">
        <v>2310</v>
      </c>
      <c r="E1494" s="105" t="b">
        <v>0</v>
      </c>
      <c r="F1494" s="105" t="b">
        <v>0</v>
      </c>
      <c r="G1494" s="105" t="b">
        <v>0</v>
      </c>
    </row>
    <row r="1495" spans="1:7" ht="15">
      <c r="A1495" s="105" t="s">
        <v>2947</v>
      </c>
      <c r="B1495" s="105">
        <v>3</v>
      </c>
      <c r="C1495" s="110">
        <v>0.0009489092897618915</v>
      </c>
      <c r="D1495" s="105" t="s">
        <v>2310</v>
      </c>
      <c r="E1495" s="105" t="b">
        <v>0</v>
      </c>
      <c r="F1495" s="105" t="b">
        <v>0</v>
      </c>
      <c r="G1495" s="105" t="b">
        <v>0</v>
      </c>
    </row>
    <row r="1496" spans="1:7" ht="15">
      <c r="A1496" s="105" t="s">
        <v>2926</v>
      </c>
      <c r="B1496" s="105">
        <v>3</v>
      </c>
      <c r="C1496" s="110">
        <v>0.0008790225617334428</v>
      </c>
      <c r="D1496" s="105" t="s">
        <v>2310</v>
      </c>
      <c r="E1496" s="105" t="b">
        <v>0</v>
      </c>
      <c r="F1496" s="105" t="b">
        <v>0</v>
      </c>
      <c r="G1496" s="105" t="b">
        <v>0</v>
      </c>
    </row>
    <row r="1497" spans="1:7" ht="15">
      <c r="A1497" s="105" t="s">
        <v>2807</v>
      </c>
      <c r="B1497" s="105">
        <v>3</v>
      </c>
      <c r="C1497" s="110">
        <v>0.0008790225617334428</v>
      </c>
      <c r="D1497" s="105" t="s">
        <v>2310</v>
      </c>
      <c r="E1497" s="105" t="b">
        <v>1</v>
      </c>
      <c r="F1497" s="105" t="b">
        <v>0</v>
      </c>
      <c r="G1497" s="105" t="b">
        <v>0</v>
      </c>
    </row>
    <row r="1498" spans="1:7" ht="15">
      <c r="A1498" s="105" t="s">
        <v>2808</v>
      </c>
      <c r="B1498" s="105">
        <v>3</v>
      </c>
      <c r="C1498" s="110">
        <v>0.0008790225617334428</v>
      </c>
      <c r="D1498" s="105" t="s">
        <v>2310</v>
      </c>
      <c r="E1498" s="105" t="b">
        <v>0</v>
      </c>
      <c r="F1498" s="105" t="b">
        <v>0</v>
      </c>
      <c r="G1498" s="105" t="b">
        <v>0</v>
      </c>
    </row>
    <row r="1499" spans="1:7" ht="15">
      <c r="A1499" s="105" t="s">
        <v>2847</v>
      </c>
      <c r="B1499" s="105">
        <v>3</v>
      </c>
      <c r="C1499" s="110">
        <v>0.0008790225617334428</v>
      </c>
      <c r="D1499" s="105" t="s">
        <v>2310</v>
      </c>
      <c r="E1499" s="105" t="b">
        <v>0</v>
      </c>
      <c r="F1499" s="105" t="b">
        <v>0</v>
      </c>
      <c r="G1499" s="105" t="b">
        <v>0</v>
      </c>
    </row>
    <row r="1500" spans="1:7" ht="15">
      <c r="A1500" s="105" t="s">
        <v>2852</v>
      </c>
      <c r="B1500" s="105">
        <v>3</v>
      </c>
      <c r="C1500" s="110">
        <v>0.0008790225617334428</v>
      </c>
      <c r="D1500" s="105" t="s">
        <v>2310</v>
      </c>
      <c r="E1500" s="105" t="b">
        <v>0</v>
      </c>
      <c r="F1500" s="105" t="b">
        <v>0</v>
      </c>
      <c r="G1500" s="105" t="b">
        <v>0</v>
      </c>
    </row>
    <row r="1501" spans="1:7" ht="15">
      <c r="A1501" s="105" t="s">
        <v>2823</v>
      </c>
      <c r="B1501" s="105">
        <v>3</v>
      </c>
      <c r="C1501" s="110">
        <v>0.0008790225617334428</v>
      </c>
      <c r="D1501" s="105" t="s">
        <v>2310</v>
      </c>
      <c r="E1501" s="105" t="b">
        <v>0</v>
      </c>
      <c r="F1501" s="105" t="b">
        <v>0</v>
      </c>
      <c r="G1501" s="105" t="b">
        <v>0</v>
      </c>
    </row>
    <row r="1502" spans="1:7" ht="15">
      <c r="A1502" s="105" t="s">
        <v>2825</v>
      </c>
      <c r="B1502" s="105">
        <v>3</v>
      </c>
      <c r="C1502" s="110">
        <v>0.0008790225617334428</v>
      </c>
      <c r="D1502" s="105" t="s">
        <v>2310</v>
      </c>
      <c r="E1502" s="105" t="b">
        <v>0</v>
      </c>
      <c r="F1502" s="105" t="b">
        <v>0</v>
      </c>
      <c r="G1502" s="105" t="b">
        <v>0</v>
      </c>
    </row>
    <row r="1503" spans="1:7" ht="15">
      <c r="A1503" s="105" t="s">
        <v>2906</v>
      </c>
      <c r="B1503" s="105">
        <v>3</v>
      </c>
      <c r="C1503" s="110">
        <v>0.0008790225617334428</v>
      </c>
      <c r="D1503" s="105" t="s">
        <v>2310</v>
      </c>
      <c r="E1503" s="105" t="b">
        <v>0</v>
      </c>
      <c r="F1503" s="105" t="b">
        <v>0</v>
      </c>
      <c r="G1503" s="105" t="b">
        <v>0</v>
      </c>
    </row>
    <row r="1504" spans="1:7" ht="15">
      <c r="A1504" s="105" t="s">
        <v>2885</v>
      </c>
      <c r="B1504" s="105">
        <v>3</v>
      </c>
      <c r="C1504" s="110">
        <v>0.0008790225617334428</v>
      </c>
      <c r="D1504" s="105" t="s">
        <v>2310</v>
      </c>
      <c r="E1504" s="105" t="b">
        <v>0</v>
      </c>
      <c r="F1504" s="105" t="b">
        <v>0</v>
      </c>
      <c r="G1504" s="105" t="b">
        <v>0</v>
      </c>
    </row>
    <row r="1505" spans="1:7" ht="15">
      <c r="A1505" s="105" t="s">
        <v>2932</v>
      </c>
      <c r="B1505" s="105">
        <v>3</v>
      </c>
      <c r="C1505" s="110">
        <v>0.0008790225617334428</v>
      </c>
      <c r="D1505" s="105" t="s">
        <v>2310</v>
      </c>
      <c r="E1505" s="105" t="b">
        <v>0</v>
      </c>
      <c r="F1505" s="105" t="b">
        <v>0</v>
      </c>
      <c r="G1505" s="105" t="b">
        <v>0</v>
      </c>
    </row>
    <row r="1506" spans="1:7" ht="15">
      <c r="A1506" s="105" t="s">
        <v>2829</v>
      </c>
      <c r="B1506" s="105">
        <v>3</v>
      </c>
      <c r="C1506" s="110">
        <v>0.0008790225617334428</v>
      </c>
      <c r="D1506" s="105" t="s">
        <v>2310</v>
      </c>
      <c r="E1506" s="105" t="b">
        <v>0</v>
      </c>
      <c r="F1506" s="105" t="b">
        <v>0</v>
      </c>
      <c r="G1506" s="105" t="b">
        <v>0</v>
      </c>
    </row>
    <row r="1507" spans="1:7" ht="15">
      <c r="A1507" s="105" t="s">
        <v>2851</v>
      </c>
      <c r="B1507" s="105">
        <v>3</v>
      </c>
      <c r="C1507" s="110">
        <v>0.0008790225617334428</v>
      </c>
      <c r="D1507" s="105" t="s">
        <v>2310</v>
      </c>
      <c r="E1507" s="105" t="b">
        <v>0</v>
      </c>
      <c r="F1507" s="105" t="b">
        <v>0</v>
      </c>
      <c r="G1507" s="105" t="b">
        <v>0</v>
      </c>
    </row>
    <row r="1508" spans="1:7" ht="15">
      <c r="A1508" s="105" t="s">
        <v>2853</v>
      </c>
      <c r="B1508" s="105">
        <v>3</v>
      </c>
      <c r="C1508" s="110">
        <v>0.0008790225617334428</v>
      </c>
      <c r="D1508" s="105" t="s">
        <v>2310</v>
      </c>
      <c r="E1508" s="105" t="b">
        <v>0</v>
      </c>
      <c r="F1508" s="105" t="b">
        <v>0</v>
      </c>
      <c r="G1508" s="105" t="b">
        <v>0</v>
      </c>
    </row>
    <row r="1509" spans="1:7" ht="15">
      <c r="A1509" s="105" t="s">
        <v>2827</v>
      </c>
      <c r="B1509" s="105">
        <v>3</v>
      </c>
      <c r="C1509" s="110">
        <v>0.0008790225617334428</v>
      </c>
      <c r="D1509" s="105" t="s">
        <v>2310</v>
      </c>
      <c r="E1509" s="105" t="b">
        <v>0</v>
      </c>
      <c r="F1509" s="105" t="b">
        <v>0</v>
      </c>
      <c r="G1509" s="105" t="b">
        <v>0</v>
      </c>
    </row>
    <row r="1510" spans="1:7" ht="15">
      <c r="A1510" s="105" t="s">
        <v>2910</v>
      </c>
      <c r="B1510" s="105">
        <v>3</v>
      </c>
      <c r="C1510" s="110">
        <v>0.0008790225617334428</v>
      </c>
      <c r="D1510" s="105" t="s">
        <v>2310</v>
      </c>
      <c r="E1510" s="105" t="b">
        <v>0</v>
      </c>
      <c r="F1510" s="105" t="b">
        <v>0</v>
      </c>
      <c r="G1510" s="105" t="b">
        <v>0</v>
      </c>
    </row>
    <row r="1511" spans="1:7" ht="15">
      <c r="A1511" s="105" t="s">
        <v>2937</v>
      </c>
      <c r="B1511" s="105">
        <v>3</v>
      </c>
      <c r="C1511" s="110">
        <v>0.0008790225617334428</v>
      </c>
      <c r="D1511" s="105" t="s">
        <v>2310</v>
      </c>
      <c r="E1511" s="105" t="b">
        <v>1</v>
      </c>
      <c r="F1511" s="105" t="b">
        <v>0</v>
      </c>
      <c r="G1511" s="105" t="b">
        <v>0</v>
      </c>
    </row>
    <row r="1512" spans="1:7" ht="15">
      <c r="A1512" s="105" t="s">
        <v>2784</v>
      </c>
      <c r="B1512" s="105">
        <v>3</v>
      </c>
      <c r="C1512" s="110">
        <v>0.0008790225617334428</v>
      </c>
      <c r="D1512" s="105" t="s">
        <v>2310</v>
      </c>
      <c r="E1512" s="105" t="b">
        <v>0</v>
      </c>
      <c r="F1512" s="105" t="b">
        <v>0</v>
      </c>
      <c r="G1512" s="105" t="b">
        <v>0</v>
      </c>
    </row>
    <row r="1513" spans="1:7" ht="15">
      <c r="A1513" s="105" t="s">
        <v>2815</v>
      </c>
      <c r="B1513" s="105">
        <v>3</v>
      </c>
      <c r="C1513" s="110">
        <v>0.0008790225617334428</v>
      </c>
      <c r="D1513" s="105" t="s">
        <v>2310</v>
      </c>
      <c r="E1513" s="105" t="b">
        <v>1</v>
      </c>
      <c r="F1513" s="105" t="b">
        <v>0</v>
      </c>
      <c r="G1513" s="105" t="b">
        <v>0</v>
      </c>
    </row>
    <row r="1514" spans="1:7" ht="15">
      <c r="A1514" s="105" t="s">
        <v>2810</v>
      </c>
      <c r="B1514" s="105">
        <v>3</v>
      </c>
      <c r="C1514" s="110">
        <v>0.0008790225617334428</v>
      </c>
      <c r="D1514" s="105" t="s">
        <v>2310</v>
      </c>
      <c r="E1514" s="105" t="b">
        <v>0</v>
      </c>
      <c r="F1514" s="105" t="b">
        <v>0</v>
      </c>
      <c r="G1514" s="105" t="b">
        <v>0</v>
      </c>
    </row>
    <row r="1515" spans="1:7" ht="15">
      <c r="A1515" s="105" t="s">
        <v>2930</v>
      </c>
      <c r="B1515" s="105">
        <v>3</v>
      </c>
      <c r="C1515" s="110">
        <v>0.0008790225617334428</v>
      </c>
      <c r="D1515" s="105" t="s">
        <v>2310</v>
      </c>
      <c r="E1515" s="105" t="b">
        <v>0</v>
      </c>
      <c r="F1515" s="105" t="b">
        <v>0</v>
      </c>
      <c r="G1515" s="105" t="b">
        <v>0</v>
      </c>
    </row>
    <row r="1516" spans="1:7" ht="15">
      <c r="A1516" s="105" t="s">
        <v>2831</v>
      </c>
      <c r="B1516" s="105">
        <v>3</v>
      </c>
      <c r="C1516" s="110">
        <v>0.0008790225617334428</v>
      </c>
      <c r="D1516" s="105" t="s">
        <v>2310</v>
      </c>
      <c r="E1516" s="105" t="b">
        <v>0</v>
      </c>
      <c r="F1516" s="105" t="b">
        <v>0</v>
      </c>
      <c r="G1516" s="105" t="b">
        <v>0</v>
      </c>
    </row>
    <row r="1517" spans="1:7" ht="15">
      <c r="A1517" s="105" t="s">
        <v>2899</v>
      </c>
      <c r="B1517" s="105">
        <v>3</v>
      </c>
      <c r="C1517" s="110">
        <v>0.0008790225617334428</v>
      </c>
      <c r="D1517" s="105" t="s">
        <v>2310</v>
      </c>
      <c r="E1517" s="105" t="b">
        <v>0</v>
      </c>
      <c r="F1517" s="105" t="b">
        <v>0</v>
      </c>
      <c r="G1517" s="105" t="b">
        <v>0</v>
      </c>
    </row>
    <row r="1518" spans="1:7" ht="15">
      <c r="A1518" s="105" t="s">
        <v>2836</v>
      </c>
      <c r="B1518" s="105">
        <v>3</v>
      </c>
      <c r="C1518" s="110">
        <v>0.0008790225617334428</v>
      </c>
      <c r="D1518" s="105" t="s">
        <v>2310</v>
      </c>
      <c r="E1518" s="105" t="b">
        <v>0</v>
      </c>
      <c r="F1518" s="105" t="b">
        <v>1</v>
      </c>
      <c r="G1518" s="105" t="b">
        <v>0</v>
      </c>
    </row>
    <row r="1519" spans="1:7" ht="15">
      <c r="A1519" s="105" t="s">
        <v>2909</v>
      </c>
      <c r="B1519" s="105">
        <v>3</v>
      </c>
      <c r="C1519" s="110">
        <v>0.0008790225617334428</v>
      </c>
      <c r="D1519" s="105" t="s">
        <v>2310</v>
      </c>
      <c r="E1519" s="105" t="b">
        <v>0</v>
      </c>
      <c r="F1519" s="105" t="b">
        <v>0</v>
      </c>
      <c r="G1519" s="105" t="b">
        <v>0</v>
      </c>
    </row>
    <row r="1520" spans="1:7" ht="15">
      <c r="A1520" s="105" t="s">
        <v>2812</v>
      </c>
      <c r="B1520" s="105">
        <v>3</v>
      </c>
      <c r="C1520" s="110">
        <v>0.0008790225617334428</v>
      </c>
      <c r="D1520" s="105" t="s">
        <v>2310</v>
      </c>
      <c r="E1520" s="105" t="b">
        <v>0</v>
      </c>
      <c r="F1520" s="105" t="b">
        <v>0</v>
      </c>
      <c r="G1520" s="105" t="b">
        <v>0</v>
      </c>
    </row>
    <row r="1521" spans="1:7" ht="15">
      <c r="A1521" s="105" t="s">
        <v>2824</v>
      </c>
      <c r="B1521" s="105">
        <v>3</v>
      </c>
      <c r="C1521" s="110">
        <v>0.0008790225617334428</v>
      </c>
      <c r="D1521" s="105" t="s">
        <v>2310</v>
      </c>
      <c r="E1521" s="105" t="b">
        <v>0</v>
      </c>
      <c r="F1521" s="105" t="b">
        <v>0</v>
      </c>
      <c r="G1521" s="105" t="b">
        <v>0</v>
      </c>
    </row>
    <row r="1522" spans="1:7" ht="15">
      <c r="A1522" s="105" t="s">
        <v>2775</v>
      </c>
      <c r="B1522" s="105">
        <v>3</v>
      </c>
      <c r="C1522" s="110">
        <v>0.0008790225617334428</v>
      </c>
      <c r="D1522" s="105" t="s">
        <v>2310</v>
      </c>
      <c r="E1522" s="105" t="b">
        <v>0</v>
      </c>
      <c r="F1522" s="105" t="b">
        <v>0</v>
      </c>
      <c r="G1522" s="105" t="b">
        <v>0</v>
      </c>
    </row>
    <row r="1523" spans="1:7" ht="15">
      <c r="A1523" s="105" t="s">
        <v>2779</v>
      </c>
      <c r="B1523" s="105">
        <v>3</v>
      </c>
      <c r="C1523" s="110">
        <v>0.0008790225617334428</v>
      </c>
      <c r="D1523" s="105" t="s">
        <v>2310</v>
      </c>
      <c r="E1523" s="105" t="b">
        <v>0</v>
      </c>
      <c r="F1523" s="105" t="b">
        <v>0</v>
      </c>
      <c r="G1523" s="105" t="b">
        <v>0</v>
      </c>
    </row>
    <row r="1524" spans="1:7" ht="15">
      <c r="A1524" s="105" t="s">
        <v>2941</v>
      </c>
      <c r="B1524" s="105">
        <v>3</v>
      </c>
      <c r="C1524" s="110">
        <v>0.0008790225617334428</v>
      </c>
      <c r="D1524" s="105" t="s">
        <v>2310</v>
      </c>
      <c r="E1524" s="105" t="b">
        <v>1</v>
      </c>
      <c r="F1524" s="105" t="b">
        <v>0</v>
      </c>
      <c r="G1524" s="105" t="b">
        <v>0</v>
      </c>
    </row>
    <row r="1525" spans="1:7" ht="15">
      <c r="A1525" s="105" t="s">
        <v>2942</v>
      </c>
      <c r="B1525" s="105">
        <v>3</v>
      </c>
      <c r="C1525" s="110">
        <v>0.0008790225617334428</v>
      </c>
      <c r="D1525" s="105" t="s">
        <v>2310</v>
      </c>
      <c r="E1525" s="105" t="b">
        <v>0</v>
      </c>
      <c r="F1525" s="105" t="b">
        <v>0</v>
      </c>
      <c r="G1525" s="105" t="b">
        <v>0</v>
      </c>
    </row>
    <row r="1526" spans="1:7" ht="15">
      <c r="A1526" s="105" t="s">
        <v>2782</v>
      </c>
      <c r="B1526" s="105">
        <v>3</v>
      </c>
      <c r="C1526" s="110">
        <v>0.0008790225617334428</v>
      </c>
      <c r="D1526" s="105" t="s">
        <v>2310</v>
      </c>
      <c r="E1526" s="105" t="b">
        <v>0</v>
      </c>
      <c r="F1526" s="105" t="b">
        <v>0</v>
      </c>
      <c r="G1526" s="105" t="b">
        <v>0</v>
      </c>
    </row>
    <row r="1527" spans="1:7" ht="15">
      <c r="A1527" s="105" t="s">
        <v>2883</v>
      </c>
      <c r="B1527" s="105">
        <v>3</v>
      </c>
      <c r="C1527" s="110">
        <v>0.0008790225617334428</v>
      </c>
      <c r="D1527" s="105" t="s">
        <v>2310</v>
      </c>
      <c r="E1527" s="105" t="b">
        <v>0</v>
      </c>
      <c r="F1527" s="105" t="b">
        <v>0</v>
      </c>
      <c r="G1527" s="105" t="b">
        <v>0</v>
      </c>
    </row>
    <row r="1528" spans="1:7" ht="15">
      <c r="A1528" s="105" t="s">
        <v>2923</v>
      </c>
      <c r="B1528" s="105">
        <v>3</v>
      </c>
      <c r="C1528" s="110">
        <v>0.0008790225617334428</v>
      </c>
      <c r="D1528" s="105" t="s">
        <v>2310</v>
      </c>
      <c r="E1528" s="105" t="b">
        <v>0</v>
      </c>
      <c r="F1528" s="105" t="b">
        <v>0</v>
      </c>
      <c r="G1528" s="105" t="b">
        <v>0</v>
      </c>
    </row>
    <row r="1529" spans="1:7" ht="15">
      <c r="A1529" s="105" t="s">
        <v>2776</v>
      </c>
      <c r="B1529" s="105">
        <v>3</v>
      </c>
      <c r="C1529" s="110">
        <v>0.0008790225617334428</v>
      </c>
      <c r="D1529" s="105" t="s">
        <v>2310</v>
      </c>
      <c r="E1529" s="105" t="b">
        <v>0</v>
      </c>
      <c r="F1529" s="105" t="b">
        <v>0</v>
      </c>
      <c r="G1529" s="105" t="b">
        <v>0</v>
      </c>
    </row>
    <row r="1530" spans="1:7" ht="15">
      <c r="A1530" s="105" t="s">
        <v>2907</v>
      </c>
      <c r="B1530" s="105">
        <v>3</v>
      </c>
      <c r="C1530" s="110">
        <v>0.0008790225617334428</v>
      </c>
      <c r="D1530" s="105" t="s">
        <v>2310</v>
      </c>
      <c r="E1530" s="105" t="b">
        <v>0</v>
      </c>
      <c r="F1530" s="105" t="b">
        <v>0</v>
      </c>
      <c r="G1530" s="105" t="b">
        <v>0</v>
      </c>
    </row>
    <row r="1531" spans="1:7" ht="15">
      <c r="A1531" s="105" t="s">
        <v>2794</v>
      </c>
      <c r="B1531" s="105">
        <v>3</v>
      </c>
      <c r="C1531" s="110">
        <v>0.0008790225617334428</v>
      </c>
      <c r="D1531" s="105" t="s">
        <v>2310</v>
      </c>
      <c r="E1531" s="105" t="b">
        <v>0</v>
      </c>
      <c r="F1531" s="105" t="b">
        <v>0</v>
      </c>
      <c r="G1531" s="105" t="b">
        <v>0</v>
      </c>
    </row>
    <row r="1532" spans="1:7" ht="15">
      <c r="A1532" s="105" t="s">
        <v>2940</v>
      </c>
      <c r="B1532" s="105">
        <v>3</v>
      </c>
      <c r="C1532" s="110">
        <v>0.0008790225617334428</v>
      </c>
      <c r="D1532" s="105" t="s">
        <v>2310</v>
      </c>
      <c r="E1532" s="105" t="b">
        <v>0</v>
      </c>
      <c r="F1532" s="105" t="b">
        <v>0</v>
      </c>
      <c r="G1532" s="105" t="b">
        <v>0</v>
      </c>
    </row>
    <row r="1533" spans="1:7" ht="15">
      <c r="A1533" s="105" t="s">
        <v>2838</v>
      </c>
      <c r="B1533" s="105">
        <v>3</v>
      </c>
      <c r="C1533" s="110">
        <v>0.0008790225617334428</v>
      </c>
      <c r="D1533" s="105" t="s">
        <v>2310</v>
      </c>
      <c r="E1533" s="105" t="b">
        <v>0</v>
      </c>
      <c r="F1533" s="105" t="b">
        <v>0</v>
      </c>
      <c r="G1533" s="105" t="b">
        <v>0</v>
      </c>
    </row>
    <row r="1534" spans="1:7" ht="15">
      <c r="A1534" s="105" t="s">
        <v>2924</v>
      </c>
      <c r="B1534" s="105">
        <v>3</v>
      </c>
      <c r="C1534" s="110">
        <v>0.0008790225617334428</v>
      </c>
      <c r="D1534" s="105" t="s">
        <v>2310</v>
      </c>
      <c r="E1534" s="105" t="b">
        <v>1</v>
      </c>
      <c r="F1534" s="105" t="b">
        <v>0</v>
      </c>
      <c r="G1534" s="105" t="b">
        <v>0</v>
      </c>
    </row>
    <row r="1535" spans="1:7" ht="15">
      <c r="A1535" s="105" t="s">
        <v>2868</v>
      </c>
      <c r="B1535" s="105">
        <v>3</v>
      </c>
      <c r="C1535" s="110">
        <v>0.0008790225617334428</v>
      </c>
      <c r="D1535" s="105" t="s">
        <v>2310</v>
      </c>
      <c r="E1535" s="105" t="b">
        <v>0</v>
      </c>
      <c r="F1535" s="105" t="b">
        <v>0</v>
      </c>
      <c r="G1535" s="105" t="b">
        <v>0</v>
      </c>
    </row>
    <row r="1536" spans="1:7" ht="15">
      <c r="A1536" s="105" t="s">
        <v>2834</v>
      </c>
      <c r="B1536" s="105">
        <v>3</v>
      </c>
      <c r="C1536" s="110">
        <v>0.0008790225617334428</v>
      </c>
      <c r="D1536" s="105" t="s">
        <v>2310</v>
      </c>
      <c r="E1536" s="105" t="b">
        <v>0</v>
      </c>
      <c r="F1536" s="105" t="b">
        <v>0</v>
      </c>
      <c r="G1536" s="105" t="b">
        <v>0</v>
      </c>
    </row>
    <row r="1537" spans="1:7" ht="15">
      <c r="A1537" s="105" t="s">
        <v>2887</v>
      </c>
      <c r="B1537" s="105">
        <v>3</v>
      </c>
      <c r="C1537" s="110">
        <v>0.0008790225617334428</v>
      </c>
      <c r="D1537" s="105" t="s">
        <v>2310</v>
      </c>
      <c r="E1537" s="105" t="b">
        <v>0</v>
      </c>
      <c r="F1537" s="105" t="b">
        <v>0</v>
      </c>
      <c r="G1537" s="105" t="b">
        <v>0</v>
      </c>
    </row>
    <row r="1538" spans="1:7" ht="15">
      <c r="A1538" s="105" t="s">
        <v>2861</v>
      </c>
      <c r="B1538" s="105">
        <v>3</v>
      </c>
      <c r="C1538" s="110">
        <v>0.0008790225617334428</v>
      </c>
      <c r="D1538" s="105" t="s">
        <v>2310</v>
      </c>
      <c r="E1538" s="105" t="b">
        <v>0</v>
      </c>
      <c r="F1538" s="105" t="b">
        <v>0</v>
      </c>
      <c r="G1538" s="105" t="b">
        <v>0</v>
      </c>
    </row>
    <row r="1539" spans="1:7" ht="15">
      <c r="A1539" s="105" t="s">
        <v>2882</v>
      </c>
      <c r="B1539" s="105">
        <v>3</v>
      </c>
      <c r="C1539" s="110">
        <v>0.0008790225617334428</v>
      </c>
      <c r="D1539" s="105" t="s">
        <v>2310</v>
      </c>
      <c r="E1539" s="105" t="b">
        <v>0</v>
      </c>
      <c r="F1539" s="105" t="b">
        <v>0</v>
      </c>
      <c r="G1539" s="105" t="b">
        <v>0</v>
      </c>
    </row>
    <row r="1540" spans="1:7" ht="15">
      <c r="A1540" s="105" t="s">
        <v>2867</v>
      </c>
      <c r="B1540" s="105">
        <v>3</v>
      </c>
      <c r="C1540" s="110">
        <v>0.0008790225617334428</v>
      </c>
      <c r="D1540" s="105" t="s">
        <v>2310</v>
      </c>
      <c r="E1540" s="105" t="b">
        <v>0</v>
      </c>
      <c r="F1540" s="105" t="b">
        <v>0</v>
      </c>
      <c r="G1540" s="105" t="b">
        <v>0</v>
      </c>
    </row>
    <row r="1541" spans="1:7" ht="15">
      <c r="A1541" s="105" t="s">
        <v>2961</v>
      </c>
      <c r="B1541" s="105">
        <v>3</v>
      </c>
      <c r="C1541" s="110">
        <v>0.0008790225617334428</v>
      </c>
      <c r="D1541" s="105" t="s">
        <v>2310</v>
      </c>
      <c r="E1541" s="105" t="b">
        <v>0</v>
      </c>
      <c r="F1541" s="105" t="b">
        <v>1</v>
      </c>
      <c r="G1541" s="105" t="b">
        <v>0</v>
      </c>
    </row>
    <row r="1542" spans="1:7" ht="15">
      <c r="A1542" s="105" t="s">
        <v>2957</v>
      </c>
      <c r="B1542" s="105">
        <v>3</v>
      </c>
      <c r="C1542" s="110">
        <v>0.0008790225617334428</v>
      </c>
      <c r="D1542" s="105" t="s">
        <v>2310</v>
      </c>
      <c r="E1542" s="105" t="b">
        <v>0</v>
      </c>
      <c r="F1542" s="105" t="b">
        <v>0</v>
      </c>
      <c r="G1542" s="105" t="b">
        <v>0</v>
      </c>
    </row>
    <row r="1543" spans="1:7" ht="15">
      <c r="A1543" s="105" t="s">
        <v>2958</v>
      </c>
      <c r="B1543" s="105">
        <v>3</v>
      </c>
      <c r="C1543" s="110">
        <v>0.0008790225617334428</v>
      </c>
      <c r="D1543" s="105" t="s">
        <v>2310</v>
      </c>
      <c r="E1543" s="105" t="b">
        <v>0</v>
      </c>
      <c r="F1543" s="105" t="b">
        <v>0</v>
      </c>
      <c r="G1543" s="105" t="b">
        <v>0</v>
      </c>
    </row>
    <row r="1544" spans="1:7" ht="15">
      <c r="A1544" s="105" t="s">
        <v>2959</v>
      </c>
      <c r="B1544" s="105">
        <v>3</v>
      </c>
      <c r="C1544" s="110">
        <v>0.0008790225617334428</v>
      </c>
      <c r="D1544" s="105" t="s">
        <v>2310</v>
      </c>
      <c r="E1544" s="105" t="b">
        <v>0</v>
      </c>
      <c r="F1544" s="105" t="b">
        <v>0</v>
      </c>
      <c r="G1544" s="105" t="b">
        <v>0</v>
      </c>
    </row>
    <row r="1545" spans="1:7" ht="15">
      <c r="A1545" s="105" t="s">
        <v>2960</v>
      </c>
      <c r="B1545" s="105">
        <v>3</v>
      </c>
      <c r="C1545" s="110">
        <v>0.0008790225617334428</v>
      </c>
      <c r="D1545" s="105" t="s">
        <v>2310</v>
      </c>
      <c r="E1545" s="105" t="b">
        <v>0</v>
      </c>
      <c r="F1545" s="105" t="b">
        <v>0</v>
      </c>
      <c r="G1545" s="105" t="b">
        <v>0</v>
      </c>
    </row>
    <row r="1546" spans="1:7" ht="15">
      <c r="A1546" s="105" t="s">
        <v>2915</v>
      </c>
      <c r="B1546" s="105">
        <v>3</v>
      </c>
      <c r="C1546" s="110">
        <v>0.0008790225617334428</v>
      </c>
      <c r="D1546" s="105" t="s">
        <v>2310</v>
      </c>
      <c r="E1546" s="105" t="b">
        <v>0</v>
      </c>
      <c r="F1546" s="105" t="b">
        <v>0</v>
      </c>
      <c r="G1546" s="105" t="b">
        <v>0</v>
      </c>
    </row>
    <row r="1547" spans="1:7" ht="15">
      <c r="A1547" s="105" t="s">
        <v>2933</v>
      </c>
      <c r="B1547" s="105">
        <v>3</v>
      </c>
      <c r="C1547" s="110">
        <v>0.0008790225617334428</v>
      </c>
      <c r="D1547" s="105" t="s">
        <v>2310</v>
      </c>
      <c r="E1547" s="105" t="b">
        <v>0</v>
      </c>
      <c r="F1547" s="105" t="b">
        <v>0</v>
      </c>
      <c r="G1547" s="105" t="b">
        <v>0</v>
      </c>
    </row>
    <row r="1548" spans="1:7" ht="15">
      <c r="A1548" s="105" t="s">
        <v>2955</v>
      </c>
      <c r="B1548" s="105">
        <v>3</v>
      </c>
      <c r="C1548" s="110">
        <v>0.0008790225617334428</v>
      </c>
      <c r="D1548" s="105" t="s">
        <v>2310</v>
      </c>
      <c r="E1548" s="105" t="b">
        <v>0</v>
      </c>
      <c r="F1548" s="105" t="b">
        <v>1</v>
      </c>
      <c r="G1548" s="105" t="b">
        <v>0</v>
      </c>
    </row>
    <row r="1549" spans="1:7" ht="15">
      <c r="A1549" s="105" t="s">
        <v>2956</v>
      </c>
      <c r="B1549" s="105">
        <v>3</v>
      </c>
      <c r="C1549" s="110">
        <v>0.0008790225617334428</v>
      </c>
      <c r="D1549" s="105" t="s">
        <v>2310</v>
      </c>
      <c r="E1549" s="105" t="b">
        <v>0</v>
      </c>
      <c r="F1549" s="105" t="b">
        <v>0</v>
      </c>
      <c r="G1549" s="105" t="b">
        <v>0</v>
      </c>
    </row>
    <row r="1550" spans="1:7" ht="15">
      <c r="A1550" s="105" t="s">
        <v>2895</v>
      </c>
      <c r="B1550" s="105">
        <v>3</v>
      </c>
      <c r="C1550" s="110">
        <v>0.0008790225617334428</v>
      </c>
      <c r="D1550" s="105" t="s">
        <v>2310</v>
      </c>
      <c r="E1550" s="105" t="b">
        <v>0</v>
      </c>
      <c r="F1550" s="105" t="b">
        <v>0</v>
      </c>
      <c r="G1550" s="105" t="b">
        <v>0</v>
      </c>
    </row>
    <row r="1551" spans="1:7" ht="15">
      <c r="A1551" s="105" t="s">
        <v>2894</v>
      </c>
      <c r="B1551" s="105">
        <v>3</v>
      </c>
      <c r="C1551" s="110">
        <v>0.0008790225617334428</v>
      </c>
      <c r="D1551" s="105" t="s">
        <v>2310</v>
      </c>
      <c r="E1551" s="105" t="b">
        <v>0</v>
      </c>
      <c r="F1551" s="105" t="b">
        <v>0</v>
      </c>
      <c r="G1551" s="105" t="b">
        <v>0</v>
      </c>
    </row>
    <row r="1552" spans="1:7" ht="15">
      <c r="A1552" s="105" t="s">
        <v>2914</v>
      </c>
      <c r="B1552" s="105">
        <v>3</v>
      </c>
      <c r="C1552" s="110">
        <v>0.0008790225617334428</v>
      </c>
      <c r="D1552" s="105" t="s">
        <v>2310</v>
      </c>
      <c r="E1552" s="105" t="b">
        <v>0</v>
      </c>
      <c r="F1552" s="105" t="b">
        <v>0</v>
      </c>
      <c r="G1552" s="105" t="b">
        <v>0</v>
      </c>
    </row>
    <row r="1553" spans="1:7" ht="15">
      <c r="A1553" s="105" t="s">
        <v>2884</v>
      </c>
      <c r="B1553" s="105">
        <v>3</v>
      </c>
      <c r="C1553" s="110">
        <v>0.0009489092897618915</v>
      </c>
      <c r="D1553" s="105" t="s">
        <v>2310</v>
      </c>
      <c r="E1553" s="105" t="b">
        <v>0</v>
      </c>
      <c r="F1553" s="105" t="b">
        <v>0</v>
      </c>
      <c r="G1553" s="105" t="b">
        <v>0</v>
      </c>
    </row>
    <row r="1554" spans="1:7" ht="15">
      <c r="A1554" s="105" t="s">
        <v>2772</v>
      </c>
      <c r="B1554" s="105">
        <v>3</v>
      </c>
      <c r="C1554" s="110">
        <v>0.0009489092897618915</v>
      </c>
      <c r="D1554" s="105" t="s">
        <v>2310</v>
      </c>
      <c r="E1554" s="105" t="b">
        <v>0</v>
      </c>
      <c r="F1554" s="105" t="b">
        <v>0</v>
      </c>
      <c r="G1554" s="105" t="b">
        <v>0</v>
      </c>
    </row>
    <row r="1555" spans="1:7" ht="15">
      <c r="A1555" s="105" t="s">
        <v>2850</v>
      </c>
      <c r="B1555" s="105">
        <v>3</v>
      </c>
      <c r="C1555" s="110">
        <v>0.0008790225617334428</v>
      </c>
      <c r="D1555" s="105" t="s">
        <v>2310</v>
      </c>
      <c r="E1555" s="105" t="b">
        <v>0</v>
      </c>
      <c r="F1555" s="105" t="b">
        <v>0</v>
      </c>
      <c r="G1555" s="105" t="b">
        <v>0</v>
      </c>
    </row>
    <row r="1556" spans="1:7" ht="15">
      <c r="A1556" s="105" t="s">
        <v>2864</v>
      </c>
      <c r="B1556" s="105">
        <v>3</v>
      </c>
      <c r="C1556" s="110">
        <v>0.0008790225617334428</v>
      </c>
      <c r="D1556" s="105" t="s">
        <v>2310</v>
      </c>
      <c r="E1556" s="105" t="b">
        <v>0</v>
      </c>
      <c r="F1556" s="105" t="b">
        <v>0</v>
      </c>
      <c r="G1556" s="105" t="b">
        <v>0</v>
      </c>
    </row>
    <row r="1557" spans="1:7" ht="15">
      <c r="A1557" s="105" t="s">
        <v>2936</v>
      </c>
      <c r="B1557" s="105">
        <v>3</v>
      </c>
      <c r="C1557" s="110">
        <v>0.0009489092897618915</v>
      </c>
      <c r="D1557" s="105" t="s">
        <v>2310</v>
      </c>
      <c r="E1557" s="105" t="b">
        <v>0</v>
      </c>
      <c r="F1557" s="105" t="b">
        <v>0</v>
      </c>
      <c r="G1557" s="105" t="b">
        <v>0</v>
      </c>
    </row>
    <row r="1558" spans="1:7" ht="15">
      <c r="A1558" s="105" t="s">
        <v>2820</v>
      </c>
      <c r="B1558" s="105">
        <v>3</v>
      </c>
      <c r="C1558" s="110">
        <v>0.0008790225617334428</v>
      </c>
      <c r="D1558" s="105" t="s">
        <v>2310</v>
      </c>
      <c r="E1558" s="105" t="b">
        <v>0</v>
      </c>
      <c r="F1558" s="105" t="b">
        <v>0</v>
      </c>
      <c r="G1558" s="105" t="b">
        <v>0</v>
      </c>
    </row>
    <row r="1559" spans="1:7" ht="15">
      <c r="A1559" s="105" t="s">
        <v>2809</v>
      </c>
      <c r="B1559" s="105">
        <v>3</v>
      </c>
      <c r="C1559" s="110">
        <v>0.0008790225617334428</v>
      </c>
      <c r="D1559" s="105" t="s">
        <v>2310</v>
      </c>
      <c r="E1559" s="105" t="b">
        <v>0</v>
      </c>
      <c r="F1559" s="105" t="b">
        <v>0</v>
      </c>
      <c r="G1559" s="105" t="b">
        <v>0</v>
      </c>
    </row>
    <row r="1560" spans="1:7" ht="15">
      <c r="A1560" s="105" t="s">
        <v>2948</v>
      </c>
      <c r="B1560" s="105">
        <v>3</v>
      </c>
      <c r="C1560" s="110">
        <v>0.0008790225617334428</v>
      </c>
      <c r="D1560" s="105" t="s">
        <v>2310</v>
      </c>
      <c r="E1560" s="105" t="b">
        <v>0</v>
      </c>
      <c r="F1560" s="105" t="b">
        <v>0</v>
      </c>
      <c r="G1560" s="105" t="b">
        <v>0</v>
      </c>
    </row>
    <row r="1561" spans="1:7" ht="15">
      <c r="A1561" s="105" t="s">
        <v>2949</v>
      </c>
      <c r="B1561" s="105">
        <v>3</v>
      </c>
      <c r="C1561" s="110">
        <v>0.0008790225617334428</v>
      </c>
      <c r="D1561" s="105" t="s">
        <v>2310</v>
      </c>
      <c r="E1561" s="105" t="b">
        <v>0</v>
      </c>
      <c r="F1561" s="105" t="b">
        <v>0</v>
      </c>
      <c r="G1561" s="105" t="b">
        <v>0</v>
      </c>
    </row>
    <row r="1562" spans="1:7" ht="15">
      <c r="A1562" s="105" t="s">
        <v>2950</v>
      </c>
      <c r="B1562" s="105">
        <v>3</v>
      </c>
      <c r="C1562" s="110">
        <v>0.0008790225617334428</v>
      </c>
      <c r="D1562" s="105" t="s">
        <v>2310</v>
      </c>
      <c r="E1562" s="105" t="b">
        <v>0</v>
      </c>
      <c r="F1562" s="105" t="b">
        <v>0</v>
      </c>
      <c r="G1562" s="105" t="b">
        <v>0</v>
      </c>
    </row>
    <row r="1563" spans="1:7" ht="15">
      <c r="A1563" s="105" t="s">
        <v>2951</v>
      </c>
      <c r="B1563" s="105">
        <v>3</v>
      </c>
      <c r="C1563" s="110">
        <v>0.0008790225617334428</v>
      </c>
      <c r="D1563" s="105" t="s">
        <v>2310</v>
      </c>
      <c r="E1563" s="105" t="b">
        <v>0</v>
      </c>
      <c r="F1563" s="105" t="b">
        <v>0</v>
      </c>
      <c r="G1563" s="105" t="b">
        <v>0</v>
      </c>
    </row>
    <row r="1564" spans="1:7" ht="15">
      <c r="A1564" s="105" t="s">
        <v>2952</v>
      </c>
      <c r="B1564" s="105">
        <v>3</v>
      </c>
      <c r="C1564" s="110">
        <v>0.0008790225617334428</v>
      </c>
      <c r="D1564" s="105" t="s">
        <v>2310</v>
      </c>
      <c r="E1564" s="105" t="b">
        <v>0</v>
      </c>
      <c r="F1564" s="105" t="b">
        <v>0</v>
      </c>
      <c r="G1564" s="105" t="b">
        <v>0</v>
      </c>
    </row>
    <row r="1565" spans="1:7" ht="15">
      <c r="A1565" s="105" t="s">
        <v>2889</v>
      </c>
      <c r="B1565" s="105">
        <v>3</v>
      </c>
      <c r="C1565" s="110">
        <v>0.0008790225617334428</v>
      </c>
      <c r="D1565" s="105" t="s">
        <v>2310</v>
      </c>
      <c r="E1565" s="105" t="b">
        <v>0</v>
      </c>
      <c r="F1565" s="105" t="b">
        <v>0</v>
      </c>
      <c r="G1565" s="105" t="b">
        <v>0</v>
      </c>
    </row>
    <row r="1566" spans="1:7" ht="15">
      <c r="A1566" s="105" t="s">
        <v>2830</v>
      </c>
      <c r="B1566" s="105">
        <v>3</v>
      </c>
      <c r="C1566" s="110">
        <v>0.0008790225617334428</v>
      </c>
      <c r="D1566" s="105" t="s">
        <v>2310</v>
      </c>
      <c r="E1566" s="105" t="b">
        <v>1</v>
      </c>
      <c r="F1566" s="105" t="b">
        <v>0</v>
      </c>
      <c r="G1566" s="105" t="b">
        <v>0</v>
      </c>
    </row>
    <row r="1567" spans="1:7" ht="15">
      <c r="A1567" s="105" t="s">
        <v>2903</v>
      </c>
      <c r="B1567" s="105">
        <v>3</v>
      </c>
      <c r="C1567" s="110">
        <v>0.0008790225617334428</v>
      </c>
      <c r="D1567" s="105" t="s">
        <v>2310</v>
      </c>
      <c r="E1567" s="105" t="b">
        <v>0</v>
      </c>
      <c r="F1567" s="105" t="b">
        <v>0</v>
      </c>
      <c r="G1567" s="105" t="b">
        <v>0</v>
      </c>
    </row>
    <row r="1568" spans="1:7" ht="15">
      <c r="A1568" s="105" t="s">
        <v>2953</v>
      </c>
      <c r="B1568" s="105">
        <v>3</v>
      </c>
      <c r="C1568" s="110">
        <v>0.0008790225617334428</v>
      </c>
      <c r="D1568" s="105" t="s">
        <v>2310</v>
      </c>
      <c r="E1568" s="105" t="b">
        <v>0</v>
      </c>
      <c r="F1568" s="105" t="b">
        <v>0</v>
      </c>
      <c r="G1568" s="105" t="b">
        <v>0</v>
      </c>
    </row>
    <row r="1569" spans="1:7" ht="15">
      <c r="A1569" s="105" t="s">
        <v>2944</v>
      </c>
      <c r="B1569" s="105">
        <v>3</v>
      </c>
      <c r="C1569" s="110">
        <v>0.0008790225617334428</v>
      </c>
      <c r="D1569" s="105" t="s">
        <v>2310</v>
      </c>
      <c r="E1569" s="105" t="b">
        <v>0</v>
      </c>
      <c r="F1569" s="105" t="b">
        <v>0</v>
      </c>
      <c r="G1569" s="105" t="b">
        <v>0</v>
      </c>
    </row>
    <row r="1570" spans="1:7" ht="15">
      <c r="A1570" s="105" t="s">
        <v>2783</v>
      </c>
      <c r="B1570" s="105">
        <v>3</v>
      </c>
      <c r="C1570" s="110">
        <v>0.0008790225617334428</v>
      </c>
      <c r="D1570" s="105" t="s">
        <v>2310</v>
      </c>
      <c r="E1570" s="105" t="b">
        <v>0</v>
      </c>
      <c r="F1570" s="105" t="b">
        <v>0</v>
      </c>
      <c r="G1570" s="105" t="b">
        <v>0</v>
      </c>
    </row>
    <row r="1571" spans="1:7" ht="15">
      <c r="A1571" s="105" t="s">
        <v>2799</v>
      </c>
      <c r="B1571" s="105">
        <v>3</v>
      </c>
      <c r="C1571" s="110">
        <v>0.0008790225617334428</v>
      </c>
      <c r="D1571" s="105" t="s">
        <v>2310</v>
      </c>
      <c r="E1571" s="105" t="b">
        <v>0</v>
      </c>
      <c r="F1571" s="105" t="b">
        <v>0</v>
      </c>
      <c r="G1571" s="105" t="b">
        <v>0</v>
      </c>
    </row>
    <row r="1572" spans="1:7" ht="15">
      <c r="A1572" s="105" t="s">
        <v>2946</v>
      </c>
      <c r="B1572" s="105">
        <v>3</v>
      </c>
      <c r="C1572" s="110">
        <v>0.0008790225617334428</v>
      </c>
      <c r="D1572" s="105" t="s">
        <v>2310</v>
      </c>
      <c r="E1572" s="105" t="b">
        <v>0</v>
      </c>
      <c r="F1572" s="105" t="b">
        <v>0</v>
      </c>
      <c r="G1572" s="105" t="b">
        <v>0</v>
      </c>
    </row>
    <row r="1573" spans="1:7" ht="15">
      <c r="A1573" s="105" t="s">
        <v>2819</v>
      </c>
      <c r="B1573" s="105">
        <v>3</v>
      </c>
      <c r="C1573" s="110">
        <v>0.0008790225617334428</v>
      </c>
      <c r="D1573" s="105" t="s">
        <v>2310</v>
      </c>
      <c r="E1573" s="105" t="b">
        <v>1</v>
      </c>
      <c r="F1573" s="105" t="b">
        <v>0</v>
      </c>
      <c r="G1573" s="105" t="b">
        <v>0</v>
      </c>
    </row>
    <row r="1574" spans="1:7" ht="15">
      <c r="A1574" s="105" t="s">
        <v>2797</v>
      </c>
      <c r="B1574" s="105">
        <v>3</v>
      </c>
      <c r="C1574" s="110">
        <v>0.0008790225617334428</v>
      </c>
      <c r="D1574" s="105" t="s">
        <v>2310</v>
      </c>
      <c r="E1574" s="105" t="b">
        <v>0</v>
      </c>
      <c r="F1574" s="105" t="b">
        <v>0</v>
      </c>
      <c r="G1574" s="105" t="b">
        <v>0</v>
      </c>
    </row>
    <row r="1575" spans="1:7" ht="15">
      <c r="A1575" s="105" t="s">
        <v>2945</v>
      </c>
      <c r="B1575" s="105">
        <v>3</v>
      </c>
      <c r="C1575" s="110">
        <v>0.0008790225617334428</v>
      </c>
      <c r="D1575" s="105" t="s">
        <v>2310</v>
      </c>
      <c r="E1575" s="105" t="b">
        <v>0</v>
      </c>
      <c r="F1575" s="105" t="b">
        <v>0</v>
      </c>
      <c r="G1575" s="105" t="b">
        <v>0</v>
      </c>
    </row>
    <row r="1576" spans="1:7" ht="15">
      <c r="A1576" s="105" t="s">
        <v>2874</v>
      </c>
      <c r="B1576" s="105">
        <v>3</v>
      </c>
      <c r="C1576" s="110">
        <v>0.0008790225617334428</v>
      </c>
      <c r="D1576" s="105" t="s">
        <v>2310</v>
      </c>
      <c r="E1576" s="105" t="b">
        <v>0</v>
      </c>
      <c r="F1576" s="105" t="b">
        <v>1</v>
      </c>
      <c r="G1576" s="105" t="b">
        <v>0</v>
      </c>
    </row>
    <row r="1577" spans="1:7" ht="15">
      <c r="A1577" s="105" t="s">
        <v>2828</v>
      </c>
      <c r="B1577" s="105">
        <v>3</v>
      </c>
      <c r="C1577" s="110">
        <v>0.0008790225617334428</v>
      </c>
      <c r="D1577" s="105" t="s">
        <v>2310</v>
      </c>
      <c r="E1577" s="105" t="b">
        <v>1</v>
      </c>
      <c r="F1577" s="105" t="b">
        <v>0</v>
      </c>
      <c r="G1577" s="105" t="b">
        <v>0</v>
      </c>
    </row>
    <row r="1578" spans="1:7" ht="15">
      <c r="A1578" s="105" t="s">
        <v>2790</v>
      </c>
      <c r="B1578" s="105">
        <v>3</v>
      </c>
      <c r="C1578" s="110">
        <v>0.0009489092897618915</v>
      </c>
      <c r="D1578" s="105" t="s">
        <v>2310</v>
      </c>
      <c r="E1578" s="105" t="b">
        <v>0</v>
      </c>
      <c r="F1578" s="105" t="b">
        <v>0</v>
      </c>
      <c r="G1578" s="105" t="b">
        <v>0</v>
      </c>
    </row>
    <row r="1579" spans="1:7" ht="15">
      <c r="A1579" s="105" t="s">
        <v>2943</v>
      </c>
      <c r="B1579" s="105">
        <v>3</v>
      </c>
      <c r="C1579" s="110">
        <v>0.0008790225617334428</v>
      </c>
      <c r="D1579" s="105" t="s">
        <v>2310</v>
      </c>
      <c r="E1579" s="105" t="b">
        <v>0</v>
      </c>
      <c r="F1579" s="105" t="b">
        <v>0</v>
      </c>
      <c r="G1579" s="105" t="b">
        <v>0</v>
      </c>
    </row>
    <row r="1580" spans="1:7" ht="15">
      <c r="A1580" s="105" t="s">
        <v>2888</v>
      </c>
      <c r="B1580" s="105">
        <v>3</v>
      </c>
      <c r="C1580" s="110">
        <v>0.0008790225617334428</v>
      </c>
      <c r="D1580" s="105" t="s">
        <v>2310</v>
      </c>
      <c r="E1580" s="105" t="b">
        <v>0</v>
      </c>
      <c r="F1580" s="105" t="b">
        <v>0</v>
      </c>
      <c r="G1580" s="105" t="b">
        <v>0</v>
      </c>
    </row>
    <row r="1581" spans="1:7" ht="15">
      <c r="A1581" s="105" t="s">
        <v>2822</v>
      </c>
      <c r="B1581" s="105">
        <v>3</v>
      </c>
      <c r="C1581" s="110">
        <v>0.0009489092897618915</v>
      </c>
      <c r="D1581" s="105" t="s">
        <v>2310</v>
      </c>
      <c r="E1581" s="105" t="b">
        <v>0</v>
      </c>
      <c r="F1581" s="105" t="b">
        <v>0</v>
      </c>
      <c r="G1581" s="105" t="b">
        <v>0</v>
      </c>
    </row>
    <row r="1582" spans="1:7" ht="15">
      <c r="A1582" s="105" t="s">
        <v>2925</v>
      </c>
      <c r="B1582" s="105">
        <v>3</v>
      </c>
      <c r="C1582" s="110">
        <v>0.0008790225617334428</v>
      </c>
      <c r="D1582" s="105" t="s">
        <v>2310</v>
      </c>
      <c r="E1582" s="105" t="b">
        <v>0</v>
      </c>
      <c r="F1582" s="105" t="b">
        <v>0</v>
      </c>
      <c r="G1582" s="105" t="b">
        <v>0</v>
      </c>
    </row>
    <row r="1583" spans="1:7" ht="15">
      <c r="A1583" s="105" t="s">
        <v>2871</v>
      </c>
      <c r="B1583" s="105">
        <v>3</v>
      </c>
      <c r="C1583" s="110">
        <v>0.0009489092897618915</v>
      </c>
      <c r="D1583" s="105" t="s">
        <v>2310</v>
      </c>
      <c r="E1583" s="105" t="b">
        <v>0</v>
      </c>
      <c r="F1583" s="105" t="b">
        <v>0</v>
      </c>
      <c r="G1583" s="105" t="b">
        <v>0</v>
      </c>
    </row>
    <row r="1584" spans="1:7" ht="15">
      <c r="A1584" s="105" t="s">
        <v>2913</v>
      </c>
      <c r="B1584" s="105">
        <v>3</v>
      </c>
      <c r="C1584" s="110">
        <v>0.0008790225617334428</v>
      </c>
      <c r="D1584" s="105" t="s">
        <v>2310</v>
      </c>
      <c r="E1584" s="105" t="b">
        <v>0</v>
      </c>
      <c r="F1584" s="105" t="b">
        <v>0</v>
      </c>
      <c r="G1584" s="105" t="b">
        <v>0</v>
      </c>
    </row>
    <row r="1585" spans="1:7" ht="15">
      <c r="A1585" s="105" t="s">
        <v>2905</v>
      </c>
      <c r="B1585" s="105">
        <v>3</v>
      </c>
      <c r="C1585" s="110">
        <v>0.0008790225617334428</v>
      </c>
      <c r="D1585" s="105" t="s">
        <v>2310</v>
      </c>
      <c r="E1585" s="105" t="b">
        <v>0</v>
      </c>
      <c r="F1585" s="105" t="b">
        <v>0</v>
      </c>
      <c r="G1585" s="105" t="b">
        <v>0</v>
      </c>
    </row>
    <row r="1586" spans="1:7" ht="15">
      <c r="A1586" s="105" t="s">
        <v>2900</v>
      </c>
      <c r="B1586" s="105">
        <v>3</v>
      </c>
      <c r="C1586" s="110">
        <v>0.0008790225617334428</v>
      </c>
      <c r="D1586" s="105" t="s">
        <v>2310</v>
      </c>
      <c r="E1586" s="105" t="b">
        <v>0</v>
      </c>
      <c r="F1586" s="105" t="b">
        <v>0</v>
      </c>
      <c r="G1586" s="105" t="b">
        <v>0</v>
      </c>
    </row>
    <row r="1587" spans="1:7" ht="15">
      <c r="A1587" s="105" t="s">
        <v>2929</v>
      </c>
      <c r="B1587" s="105">
        <v>3</v>
      </c>
      <c r="C1587" s="110">
        <v>0.0009489092897618915</v>
      </c>
      <c r="D1587" s="105" t="s">
        <v>2310</v>
      </c>
      <c r="E1587" s="105" t="b">
        <v>0</v>
      </c>
      <c r="F1587" s="105" t="b">
        <v>0</v>
      </c>
      <c r="G1587" s="105" t="b">
        <v>0</v>
      </c>
    </row>
    <row r="1588" spans="1:7" ht="15">
      <c r="A1588" s="105" t="s">
        <v>2769</v>
      </c>
      <c r="B1588" s="105">
        <v>3</v>
      </c>
      <c r="C1588" s="110">
        <v>0.0008790225617334428</v>
      </c>
      <c r="D1588" s="105" t="s">
        <v>2310</v>
      </c>
      <c r="E1588" s="105" t="b">
        <v>0</v>
      </c>
      <c r="F1588" s="105" t="b">
        <v>0</v>
      </c>
      <c r="G1588" s="105" t="b">
        <v>0</v>
      </c>
    </row>
    <row r="1589" spans="1:7" ht="15">
      <c r="A1589" s="105" t="s">
        <v>2931</v>
      </c>
      <c r="B1589" s="105">
        <v>3</v>
      </c>
      <c r="C1589" s="110">
        <v>0.0008790225617334428</v>
      </c>
      <c r="D1589" s="105" t="s">
        <v>2310</v>
      </c>
      <c r="E1589" s="105" t="b">
        <v>0</v>
      </c>
      <c r="F1589" s="105" t="b">
        <v>0</v>
      </c>
      <c r="G1589" s="105" t="b">
        <v>0</v>
      </c>
    </row>
    <row r="1590" spans="1:7" ht="15">
      <c r="A1590" s="105" t="s">
        <v>2935</v>
      </c>
      <c r="B1590" s="105">
        <v>3</v>
      </c>
      <c r="C1590" s="110">
        <v>0.0008790225617334428</v>
      </c>
      <c r="D1590" s="105" t="s">
        <v>2310</v>
      </c>
      <c r="E1590" s="105" t="b">
        <v>0</v>
      </c>
      <c r="F1590" s="105" t="b">
        <v>0</v>
      </c>
      <c r="G1590" s="105" t="b">
        <v>0</v>
      </c>
    </row>
    <row r="1591" spans="1:7" ht="15">
      <c r="A1591" s="105" t="s">
        <v>2785</v>
      </c>
      <c r="B1591" s="105">
        <v>3</v>
      </c>
      <c r="C1591" s="110">
        <v>0.0008790225617334428</v>
      </c>
      <c r="D1591" s="105" t="s">
        <v>2310</v>
      </c>
      <c r="E1591" s="105" t="b">
        <v>0</v>
      </c>
      <c r="F1591" s="105" t="b">
        <v>0</v>
      </c>
      <c r="G1591" s="105" t="b">
        <v>0</v>
      </c>
    </row>
    <row r="1592" spans="1:7" ht="15">
      <c r="A1592" s="105" t="s">
        <v>2896</v>
      </c>
      <c r="B1592" s="105">
        <v>3</v>
      </c>
      <c r="C1592" s="110">
        <v>0.0008790225617334428</v>
      </c>
      <c r="D1592" s="105" t="s">
        <v>2310</v>
      </c>
      <c r="E1592" s="105" t="b">
        <v>0</v>
      </c>
      <c r="F1592" s="105" t="b">
        <v>0</v>
      </c>
      <c r="G1592" s="105" t="b">
        <v>0</v>
      </c>
    </row>
    <row r="1593" spans="1:7" ht="15">
      <c r="A1593" s="105" t="s">
        <v>2938</v>
      </c>
      <c r="B1593" s="105">
        <v>3</v>
      </c>
      <c r="C1593" s="110">
        <v>0.0009489092897618915</v>
      </c>
      <c r="D1593" s="105" t="s">
        <v>2310</v>
      </c>
      <c r="E1593" s="105" t="b">
        <v>0</v>
      </c>
      <c r="F1593" s="105" t="b">
        <v>0</v>
      </c>
      <c r="G1593" s="105" t="b">
        <v>0</v>
      </c>
    </row>
    <row r="1594" spans="1:7" ht="15">
      <c r="A1594" s="105" t="s">
        <v>2939</v>
      </c>
      <c r="B1594" s="105">
        <v>3</v>
      </c>
      <c r="C1594" s="110">
        <v>0.0009489092897618915</v>
      </c>
      <c r="D1594" s="105" t="s">
        <v>2310</v>
      </c>
      <c r="E1594" s="105" t="b">
        <v>0</v>
      </c>
      <c r="F1594" s="105" t="b">
        <v>0</v>
      </c>
      <c r="G1594" s="105" t="b">
        <v>0</v>
      </c>
    </row>
    <row r="1595" spans="1:7" ht="15">
      <c r="A1595" s="105" t="s">
        <v>2832</v>
      </c>
      <c r="B1595" s="105">
        <v>3</v>
      </c>
      <c r="C1595" s="110">
        <v>0.0009489092897618915</v>
      </c>
      <c r="D1595" s="105" t="s">
        <v>2310</v>
      </c>
      <c r="E1595" s="105" t="b">
        <v>0</v>
      </c>
      <c r="F1595" s="105" t="b">
        <v>0</v>
      </c>
      <c r="G1595" s="105" t="b">
        <v>0</v>
      </c>
    </row>
    <row r="1596" spans="1:7" ht="15">
      <c r="A1596" s="105" t="s">
        <v>2801</v>
      </c>
      <c r="B1596" s="105">
        <v>3</v>
      </c>
      <c r="C1596" s="110">
        <v>0.0008790225617334428</v>
      </c>
      <c r="D1596" s="105" t="s">
        <v>2310</v>
      </c>
      <c r="E1596" s="105" t="b">
        <v>0</v>
      </c>
      <c r="F1596" s="105" t="b">
        <v>0</v>
      </c>
      <c r="G1596" s="105" t="b">
        <v>0</v>
      </c>
    </row>
    <row r="1597" spans="1:7" ht="15">
      <c r="A1597" s="105" t="s">
        <v>2876</v>
      </c>
      <c r="B1597" s="105">
        <v>3</v>
      </c>
      <c r="C1597" s="110">
        <v>0.0008790225617334428</v>
      </c>
      <c r="D1597" s="105" t="s">
        <v>2310</v>
      </c>
      <c r="E1597" s="105" t="b">
        <v>0</v>
      </c>
      <c r="F1597" s="105" t="b">
        <v>0</v>
      </c>
      <c r="G1597" s="105" t="b">
        <v>0</v>
      </c>
    </row>
    <row r="1598" spans="1:7" ht="15">
      <c r="A1598" s="105" t="s">
        <v>2791</v>
      </c>
      <c r="B1598" s="105">
        <v>3</v>
      </c>
      <c r="C1598" s="110">
        <v>0.0008790225617334428</v>
      </c>
      <c r="D1598" s="105" t="s">
        <v>2310</v>
      </c>
      <c r="E1598" s="105" t="b">
        <v>0</v>
      </c>
      <c r="F1598" s="105" t="b">
        <v>0</v>
      </c>
      <c r="G1598" s="105" t="b">
        <v>0</v>
      </c>
    </row>
    <row r="1599" spans="1:7" ht="15">
      <c r="A1599" s="105" t="s">
        <v>2881</v>
      </c>
      <c r="B1599" s="105">
        <v>3</v>
      </c>
      <c r="C1599" s="110">
        <v>0.0008790225617334428</v>
      </c>
      <c r="D1599" s="105" t="s">
        <v>2310</v>
      </c>
      <c r="E1599" s="105" t="b">
        <v>0</v>
      </c>
      <c r="F1599" s="105" t="b">
        <v>0</v>
      </c>
      <c r="G1599" s="105" t="b">
        <v>0</v>
      </c>
    </row>
    <row r="1600" spans="1:7" ht="15">
      <c r="A1600" s="105" t="s">
        <v>2818</v>
      </c>
      <c r="B1600" s="105">
        <v>3</v>
      </c>
      <c r="C1600" s="110">
        <v>0.0008790225617334428</v>
      </c>
      <c r="D1600" s="105" t="s">
        <v>2310</v>
      </c>
      <c r="E1600" s="105" t="b">
        <v>0</v>
      </c>
      <c r="F1600" s="105" t="b">
        <v>0</v>
      </c>
      <c r="G1600" s="105" t="b">
        <v>0</v>
      </c>
    </row>
    <row r="1601" spans="1:7" ht="15">
      <c r="A1601" s="105" t="s">
        <v>2928</v>
      </c>
      <c r="B1601" s="105">
        <v>3</v>
      </c>
      <c r="C1601" s="110">
        <v>0.0008790225617334428</v>
      </c>
      <c r="D1601" s="105" t="s">
        <v>2310</v>
      </c>
      <c r="E1601" s="105" t="b">
        <v>0</v>
      </c>
      <c r="F1601" s="105" t="b">
        <v>0</v>
      </c>
      <c r="G1601" s="105" t="b">
        <v>0</v>
      </c>
    </row>
    <row r="1602" spans="1:7" ht="15">
      <c r="A1602" s="105" t="s">
        <v>2902</v>
      </c>
      <c r="B1602" s="105">
        <v>3</v>
      </c>
      <c r="C1602" s="110">
        <v>0.0008790225617334428</v>
      </c>
      <c r="D1602" s="105" t="s">
        <v>2310</v>
      </c>
      <c r="E1602" s="105" t="b">
        <v>0</v>
      </c>
      <c r="F1602" s="105" t="b">
        <v>0</v>
      </c>
      <c r="G1602" s="105" t="b">
        <v>0</v>
      </c>
    </row>
    <row r="1603" spans="1:7" ht="15">
      <c r="A1603" s="105" t="s">
        <v>2922</v>
      </c>
      <c r="B1603" s="105">
        <v>3</v>
      </c>
      <c r="C1603" s="110">
        <v>0.0008790225617334428</v>
      </c>
      <c r="D1603" s="105" t="s">
        <v>2310</v>
      </c>
      <c r="E1603" s="105" t="b">
        <v>0</v>
      </c>
      <c r="F1603" s="105" t="b">
        <v>0</v>
      </c>
      <c r="G1603" s="105" t="b">
        <v>0</v>
      </c>
    </row>
    <row r="1604" spans="1:7" ht="15">
      <c r="A1604" s="105" t="s">
        <v>2773</v>
      </c>
      <c r="B1604" s="105">
        <v>3</v>
      </c>
      <c r="C1604" s="110">
        <v>0.0008790225617334428</v>
      </c>
      <c r="D1604" s="105" t="s">
        <v>2310</v>
      </c>
      <c r="E1604" s="105" t="b">
        <v>0</v>
      </c>
      <c r="F1604" s="105" t="b">
        <v>0</v>
      </c>
      <c r="G1604" s="105" t="b">
        <v>0</v>
      </c>
    </row>
    <row r="1605" spans="1:7" ht="15">
      <c r="A1605" s="105" t="s">
        <v>2788</v>
      </c>
      <c r="B1605" s="105">
        <v>3</v>
      </c>
      <c r="C1605" s="110">
        <v>0.0008790225617334428</v>
      </c>
      <c r="D1605" s="105" t="s">
        <v>2310</v>
      </c>
      <c r="E1605" s="105" t="b">
        <v>1</v>
      </c>
      <c r="F1605" s="105" t="b">
        <v>0</v>
      </c>
      <c r="G1605" s="105" t="b">
        <v>0</v>
      </c>
    </row>
    <row r="1606" spans="1:7" ht="15">
      <c r="A1606" s="105" t="s">
        <v>2778</v>
      </c>
      <c r="B1606" s="105">
        <v>3</v>
      </c>
      <c r="C1606" s="110">
        <v>0.0008790225617334428</v>
      </c>
      <c r="D1606" s="105" t="s">
        <v>2310</v>
      </c>
      <c r="E1606" s="105" t="b">
        <v>0</v>
      </c>
      <c r="F1606" s="105" t="b">
        <v>0</v>
      </c>
      <c r="G1606" s="105" t="b">
        <v>0</v>
      </c>
    </row>
    <row r="1607" spans="1:7" ht="15">
      <c r="A1607" s="105" t="s">
        <v>2890</v>
      </c>
      <c r="B1607" s="105">
        <v>3</v>
      </c>
      <c r="C1607" s="110">
        <v>0.0008790225617334428</v>
      </c>
      <c r="D1607" s="105" t="s">
        <v>2310</v>
      </c>
      <c r="E1607" s="105" t="b">
        <v>0</v>
      </c>
      <c r="F1607" s="105" t="b">
        <v>0</v>
      </c>
      <c r="G1607" s="105" t="b">
        <v>0</v>
      </c>
    </row>
    <row r="1608" spans="1:7" ht="15">
      <c r="A1608" s="105" t="s">
        <v>2816</v>
      </c>
      <c r="B1608" s="105">
        <v>3</v>
      </c>
      <c r="C1608" s="110">
        <v>0.0008790225617334428</v>
      </c>
      <c r="D1608" s="105" t="s">
        <v>2310</v>
      </c>
      <c r="E1608" s="105" t="b">
        <v>0</v>
      </c>
      <c r="F1608" s="105" t="b">
        <v>0</v>
      </c>
      <c r="G1608" s="105" t="b">
        <v>0</v>
      </c>
    </row>
    <row r="1609" spans="1:7" ht="15">
      <c r="A1609" s="105" t="s">
        <v>2901</v>
      </c>
      <c r="B1609" s="105">
        <v>3</v>
      </c>
      <c r="C1609" s="110">
        <v>0.0008790225617334428</v>
      </c>
      <c r="D1609" s="105" t="s">
        <v>2310</v>
      </c>
      <c r="E1609" s="105" t="b">
        <v>0</v>
      </c>
      <c r="F1609" s="105" t="b">
        <v>0</v>
      </c>
      <c r="G1609" s="105" t="b">
        <v>0</v>
      </c>
    </row>
    <row r="1610" spans="1:7" ht="15">
      <c r="A1610" s="105" t="s">
        <v>2771</v>
      </c>
      <c r="B1610" s="105">
        <v>3</v>
      </c>
      <c r="C1610" s="110">
        <v>0.0008790225617334428</v>
      </c>
      <c r="D1610" s="105" t="s">
        <v>2310</v>
      </c>
      <c r="E1610" s="105" t="b">
        <v>0</v>
      </c>
      <c r="F1610" s="105" t="b">
        <v>0</v>
      </c>
      <c r="G1610" s="105" t="b">
        <v>0</v>
      </c>
    </row>
    <row r="1611" spans="1:7" ht="15">
      <c r="A1611" s="105" t="s">
        <v>2814</v>
      </c>
      <c r="B1611" s="105">
        <v>3</v>
      </c>
      <c r="C1611" s="110">
        <v>0.0008790225617334428</v>
      </c>
      <c r="D1611" s="105" t="s">
        <v>2310</v>
      </c>
      <c r="E1611" s="105" t="b">
        <v>0</v>
      </c>
      <c r="F1611" s="105" t="b">
        <v>0</v>
      </c>
      <c r="G1611" s="105" t="b">
        <v>0</v>
      </c>
    </row>
    <row r="1612" spans="1:7" ht="15">
      <c r="A1612" s="105" t="s">
        <v>2821</v>
      </c>
      <c r="B1612" s="105">
        <v>3</v>
      </c>
      <c r="C1612" s="110">
        <v>0.0008790225617334428</v>
      </c>
      <c r="D1612" s="105" t="s">
        <v>2310</v>
      </c>
      <c r="E1612" s="105" t="b">
        <v>0</v>
      </c>
      <c r="F1612" s="105" t="b">
        <v>0</v>
      </c>
      <c r="G1612" s="105" t="b">
        <v>0</v>
      </c>
    </row>
    <row r="1613" spans="1:7" ht="15">
      <c r="A1613" s="105" t="s">
        <v>2774</v>
      </c>
      <c r="B1613" s="105">
        <v>3</v>
      </c>
      <c r="C1613" s="110">
        <v>0.0008790225617334428</v>
      </c>
      <c r="D1613" s="105" t="s">
        <v>2310</v>
      </c>
      <c r="E1613" s="105" t="b">
        <v>0</v>
      </c>
      <c r="F1613" s="105" t="b">
        <v>0</v>
      </c>
      <c r="G1613" s="105" t="b">
        <v>0</v>
      </c>
    </row>
    <row r="1614" spans="1:7" ht="15">
      <c r="A1614" s="105" t="s">
        <v>2804</v>
      </c>
      <c r="B1614" s="105">
        <v>3</v>
      </c>
      <c r="C1614" s="110">
        <v>0.0008790225617334428</v>
      </c>
      <c r="D1614" s="105" t="s">
        <v>2310</v>
      </c>
      <c r="E1614" s="105" t="b">
        <v>0</v>
      </c>
      <c r="F1614" s="105" t="b">
        <v>0</v>
      </c>
      <c r="G1614" s="105" t="b">
        <v>0</v>
      </c>
    </row>
    <row r="1615" spans="1:7" ht="15">
      <c r="A1615" s="105" t="s">
        <v>2897</v>
      </c>
      <c r="B1615" s="105">
        <v>3</v>
      </c>
      <c r="C1615" s="110">
        <v>0.0008790225617334428</v>
      </c>
      <c r="D1615" s="105" t="s">
        <v>2310</v>
      </c>
      <c r="E1615" s="105" t="b">
        <v>0</v>
      </c>
      <c r="F1615" s="105" t="b">
        <v>0</v>
      </c>
      <c r="G1615" s="105" t="b">
        <v>0</v>
      </c>
    </row>
    <row r="1616" spans="1:7" ht="15">
      <c r="A1616" s="105" t="s">
        <v>2919</v>
      </c>
      <c r="B1616" s="105">
        <v>3</v>
      </c>
      <c r="C1616" s="110">
        <v>0.0008790225617334428</v>
      </c>
      <c r="D1616" s="105" t="s">
        <v>2310</v>
      </c>
      <c r="E1616" s="105" t="b">
        <v>0</v>
      </c>
      <c r="F1616" s="105" t="b">
        <v>0</v>
      </c>
      <c r="G1616" s="105" t="b">
        <v>0</v>
      </c>
    </row>
    <row r="1617" spans="1:7" ht="15">
      <c r="A1617" s="105" t="s">
        <v>2879</v>
      </c>
      <c r="B1617" s="105">
        <v>3</v>
      </c>
      <c r="C1617" s="110">
        <v>0.0008790225617334428</v>
      </c>
      <c r="D1617" s="105" t="s">
        <v>2310</v>
      </c>
      <c r="E1617" s="105" t="b">
        <v>0</v>
      </c>
      <c r="F1617" s="105" t="b">
        <v>0</v>
      </c>
      <c r="G1617" s="105" t="b">
        <v>0</v>
      </c>
    </row>
    <row r="1618" spans="1:7" ht="15">
      <c r="A1618" s="105" t="s">
        <v>2780</v>
      </c>
      <c r="B1618" s="105">
        <v>3</v>
      </c>
      <c r="C1618" s="110">
        <v>0.0008790225617334428</v>
      </c>
      <c r="D1618" s="105" t="s">
        <v>2310</v>
      </c>
      <c r="E1618" s="105" t="b">
        <v>0</v>
      </c>
      <c r="F1618" s="105" t="b">
        <v>0</v>
      </c>
      <c r="G1618" s="105" t="b">
        <v>0</v>
      </c>
    </row>
    <row r="1619" spans="1:7" ht="15">
      <c r="A1619" s="105" t="s">
        <v>2805</v>
      </c>
      <c r="B1619" s="105">
        <v>3</v>
      </c>
      <c r="C1619" s="110">
        <v>0.0008790225617334428</v>
      </c>
      <c r="D1619" s="105" t="s">
        <v>2310</v>
      </c>
      <c r="E1619" s="105" t="b">
        <v>0</v>
      </c>
      <c r="F1619" s="105" t="b">
        <v>0</v>
      </c>
      <c r="G1619" s="105" t="b">
        <v>0</v>
      </c>
    </row>
    <row r="1620" spans="1:7" ht="15">
      <c r="A1620" s="105" t="s">
        <v>2904</v>
      </c>
      <c r="B1620" s="105">
        <v>3</v>
      </c>
      <c r="C1620" s="110">
        <v>0.0008790225617334428</v>
      </c>
      <c r="D1620" s="105" t="s">
        <v>2310</v>
      </c>
      <c r="E1620" s="105" t="b">
        <v>0</v>
      </c>
      <c r="F1620" s="105" t="b">
        <v>0</v>
      </c>
      <c r="G1620" s="105" t="b">
        <v>0</v>
      </c>
    </row>
    <row r="1621" spans="1:7" ht="15">
      <c r="A1621" s="105" t="s">
        <v>2886</v>
      </c>
      <c r="B1621" s="105">
        <v>3</v>
      </c>
      <c r="C1621" s="110">
        <v>0.0008790225617334428</v>
      </c>
      <c r="D1621" s="105" t="s">
        <v>2310</v>
      </c>
      <c r="E1621" s="105" t="b">
        <v>0</v>
      </c>
      <c r="F1621" s="105" t="b">
        <v>0</v>
      </c>
      <c r="G1621" s="105" t="b">
        <v>0</v>
      </c>
    </row>
    <row r="1622" spans="1:7" ht="15">
      <c r="A1622" s="105" t="s">
        <v>2917</v>
      </c>
      <c r="B1622" s="105">
        <v>3</v>
      </c>
      <c r="C1622" s="110">
        <v>0.0008790225617334428</v>
      </c>
      <c r="D1622" s="105" t="s">
        <v>2310</v>
      </c>
      <c r="E1622" s="105" t="b">
        <v>0</v>
      </c>
      <c r="F1622" s="105" t="b">
        <v>0</v>
      </c>
      <c r="G1622" s="105" t="b">
        <v>0</v>
      </c>
    </row>
    <row r="1623" spans="1:7" ht="15">
      <c r="A1623" s="105" t="s">
        <v>2893</v>
      </c>
      <c r="B1623" s="105">
        <v>3</v>
      </c>
      <c r="C1623" s="110">
        <v>0.0008790225617334428</v>
      </c>
      <c r="D1623" s="105" t="s">
        <v>2310</v>
      </c>
      <c r="E1623" s="105" t="b">
        <v>0</v>
      </c>
      <c r="F1623" s="105" t="b">
        <v>0</v>
      </c>
      <c r="G1623" s="105" t="b">
        <v>0</v>
      </c>
    </row>
    <row r="1624" spans="1:7" ht="15">
      <c r="A1624" s="105" t="s">
        <v>2806</v>
      </c>
      <c r="B1624" s="105">
        <v>3</v>
      </c>
      <c r="C1624" s="110">
        <v>0.0008790225617334428</v>
      </c>
      <c r="D1624" s="105" t="s">
        <v>2310</v>
      </c>
      <c r="E1624" s="105" t="b">
        <v>0</v>
      </c>
      <c r="F1624" s="105" t="b">
        <v>0</v>
      </c>
      <c r="G1624" s="105" t="b">
        <v>0</v>
      </c>
    </row>
    <row r="1625" spans="1:7" ht="15">
      <c r="A1625" s="105" t="s">
        <v>2908</v>
      </c>
      <c r="B1625" s="105">
        <v>3</v>
      </c>
      <c r="C1625" s="110">
        <v>0.0008790225617334428</v>
      </c>
      <c r="D1625" s="105" t="s">
        <v>2310</v>
      </c>
      <c r="E1625" s="105" t="b">
        <v>0</v>
      </c>
      <c r="F1625" s="105" t="b">
        <v>0</v>
      </c>
      <c r="G1625" s="105" t="b">
        <v>0</v>
      </c>
    </row>
    <row r="1626" spans="1:7" ht="15">
      <c r="A1626" s="105" t="s">
        <v>2918</v>
      </c>
      <c r="B1626" s="105">
        <v>3</v>
      </c>
      <c r="C1626" s="110">
        <v>0.0008790225617334428</v>
      </c>
      <c r="D1626" s="105" t="s">
        <v>2310</v>
      </c>
      <c r="E1626" s="105" t="b">
        <v>0</v>
      </c>
      <c r="F1626" s="105" t="b">
        <v>0</v>
      </c>
      <c r="G1626" s="105" t="b">
        <v>0</v>
      </c>
    </row>
    <row r="1627" spans="1:7" ht="15">
      <c r="A1627" s="105" t="s">
        <v>2795</v>
      </c>
      <c r="B1627" s="105">
        <v>3</v>
      </c>
      <c r="C1627" s="110">
        <v>0.0008790225617334428</v>
      </c>
      <c r="D1627" s="105" t="s">
        <v>2310</v>
      </c>
      <c r="E1627" s="105" t="b">
        <v>0</v>
      </c>
      <c r="F1627" s="105" t="b">
        <v>1</v>
      </c>
      <c r="G1627" s="105" t="b">
        <v>0</v>
      </c>
    </row>
    <row r="1628" spans="1:7" ht="15">
      <c r="A1628" s="105" t="s">
        <v>2800</v>
      </c>
      <c r="B1628" s="105">
        <v>3</v>
      </c>
      <c r="C1628" s="110">
        <v>0.0008790225617334428</v>
      </c>
      <c r="D1628" s="105" t="s">
        <v>2310</v>
      </c>
      <c r="E1628" s="105" t="b">
        <v>0</v>
      </c>
      <c r="F1628" s="105" t="b">
        <v>0</v>
      </c>
      <c r="G1628" s="105" t="b">
        <v>0</v>
      </c>
    </row>
    <row r="1629" spans="1:7" ht="15">
      <c r="A1629" s="105" t="s">
        <v>2787</v>
      </c>
      <c r="B1629" s="105">
        <v>3</v>
      </c>
      <c r="C1629" s="110">
        <v>0.0008790225617334428</v>
      </c>
      <c r="D1629" s="105" t="s">
        <v>2310</v>
      </c>
      <c r="E1629" s="105" t="b">
        <v>0</v>
      </c>
      <c r="F1629" s="105" t="b">
        <v>0</v>
      </c>
      <c r="G1629" s="105" t="b">
        <v>0</v>
      </c>
    </row>
    <row r="1630" spans="1:7" ht="15">
      <c r="A1630" s="105" t="s">
        <v>2793</v>
      </c>
      <c r="B1630" s="105">
        <v>3</v>
      </c>
      <c r="C1630" s="110">
        <v>0.0008790225617334428</v>
      </c>
      <c r="D1630" s="105" t="s">
        <v>2310</v>
      </c>
      <c r="E1630" s="105" t="b">
        <v>0</v>
      </c>
      <c r="F1630" s="105" t="b">
        <v>0</v>
      </c>
      <c r="G1630" s="105" t="b">
        <v>0</v>
      </c>
    </row>
    <row r="1631" spans="1:7" ht="15">
      <c r="A1631" s="105" t="s">
        <v>2870</v>
      </c>
      <c r="B1631" s="105">
        <v>3</v>
      </c>
      <c r="C1631" s="110">
        <v>0.0008790225617334428</v>
      </c>
      <c r="D1631" s="105" t="s">
        <v>2310</v>
      </c>
      <c r="E1631" s="105" t="b">
        <v>0</v>
      </c>
      <c r="F1631" s="105" t="b">
        <v>0</v>
      </c>
      <c r="G1631" s="105" t="b">
        <v>0</v>
      </c>
    </row>
    <row r="1632" spans="1:7" ht="15">
      <c r="A1632" s="105" t="s">
        <v>2837</v>
      </c>
      <c r="B1632" s="105">
        <v>3</v>
      </c>
      <c r="C1632" s="110">
        <v>0.0009489092897618915</v>
      </c>
      <c r="D1632" s="105" t="s">
        <v>2310</v>
      </c>
      <c r="E1632" s="105" t="b">
        <v>0</v>
      </c>
      <c r="F1632" s="105" t="b">
        <v>0</v>
      </c>
      <c r="G1632" s="105" t="b">
        <v>0</v>
      </c>
    </row>
    <row r="1633" spans="1:7" ht="15">
      <c r="A1633" s="105" t="s">
        <v>2789</v>
      </c>
      <c r="B1633" s="105">
        <v>3</v>
      </c>
      <c r="C1633" s="110">
        <v>0.0008790225617334428</v>
      </c>
      <c r="D1633" s="105" t="s">
        <v>2310</v>
      </c>
      <c r="E1633" s="105" t="b">
        <v>0</v>
      </c>
      <c r="F1633" s="105" t="b">
        <v>0</v>
      </c>
      <c r="G1633" s="105" t="b">
        <v>0</v>
      </c>
    </row>
    <row r="1634" spans="1:7" ht="15">
      <c r="A1634" s="105" t="s">
        <v>2912</v>
      </c>
      <c r="B1634" s="105">
        <v>3</v>
      </c>
      <c r="C1634" s="110">
        <v>0.0010683814404421326</v>
      </c>
      <c r="D1634" s="105" t="s">
        <v>2310</v>
      </c>
      <c r="E1634" s="105" t="b">
        <v>0</v>
      </c>
      <c r="F1634" s="105" t="b">
        <v>0</v>
      </c>
      <c r="G1634" s="105" t="b">
        <v>0</v>
      </c>
    </row>
    <row r="1635" spans="1:7" ht="15">
      <c r="A1635" s="105" t="s">
        <v>2892</v>
      </c>
      <c r="B1635" s="105">
        <v>3</v>
      </c>
      <c r="C1635" s="110">
        <v>0.0008790225617334428</v>
      </c>
      <c r="D1635" s="105" t="s">
        <v>2310</v>
      </c>
      <c r="E1635" s="105" t="b">
        <v>0</v>
      </c>
      <c r="F1635" s="105" t="b">
        <v>0</v>
      </c>
      <c r="G1635" s="105" t="b">
        <v>0</v>
      </c>
    </row>
    <row r="1636" spans="1:7" ht="15">
      <c r="A1636" s="105" t="s">
        <v>2875</v>
      </c>
      <c r="B1636" s="105">
        <v>3</v>
      </c>
      <c r="C1636" s="110">
        <v>0.0008790225617334428</v>
      </c>
      <c r="D1636" s="105" t="s">
        <v>2310</v>
      </c>
      <c r="E1636" s="105" t="b">
        <v>0</v>
      </c>
      <c r="F1636" s="105" t="b">
        <v>0</v>
      </c>
      <c r="G1636" s="105" t="b">
        <v>0</v>
      </c>
    </row>
    <row r="1637" spans="1:7" ht="15">
      <c r="A1637" s="105" t="s">
        <v>2873</v>
      </c>
      <c r="B1637" s="105">
        <v>3</v>
      </c>
      <c r="C1637" s="110">
        <v>0.0008790225617334428</v>
      </c>
      <c r="D1637" s="105" t="s">
        <v>2310</v>
      </c>
      <c r="E1637" s="105" t="b">
        <v>0</v>
      </c>
      <c r="F1637" s="105" t="b">
        <v>0</v>
      </c>
      <c r="G1637" s="105" t="b">
        <v>0</v>
      </c>
    </row>
    <row r="1638" spans="1:7" ht="15">
      <c r="A1638" s="105" t="s">
        <v>2802</v>
      </c>
      <c r="B1638" s="105">
        <v>3</v>
      </c>
      <c r="C1638" s="110">
        <v>0.0008790225617334428</v>
      </c>
      <c r="D1638" s="105" t="s">
        <v>2310</v>
      </c>
      <c r="E1638" s="105" t="b">
        <v>0</v>
      </c>
      <c r="F1638" s="105" t="b">
        <v>0</v>
      </c>
      <c r="G1638" s="105" t="b">
        <v>0</v>
      </c>
    </row>
    <row r="1639" spans="1:7" ht="15">
      <c r="A1639" s="105" t="s">
        <v>2839</v>
      </c>
      <c r="B1639" s="105">
        <v>3</v>
      </c>
      <c r="C1639" s="110">
        <v>0.0008790225617334428</v>
      </c>
      <c r="D1639" s="105" t="s">
        <v>2310</v>
      </c>
      <c r="E1639" s="105" t="b">
        <v>0</v>
      </c>
      <c r="F1639" s="105" t="b">
        <v>0</v>
      </c>
      <c r="G1639" s="105" t="b">
        <v>0</v>
      </c>
    </row>
    <row r="1640" spans="1:7" ht="15">
      <c r="A1640" s="105" t="s">
        <v>2817</v>
      </c>
      <c r="B1640" s="105">
        <v>3</v>
      </c>
      <c r="C1640" s="110">
        <v>0.0008790225617334428</v>
      </c>
      <c r="D1640" s="105" t="s">
        <v>2310</v>
      </c>
      <c r="E1640" s="105" t="b">
        <v>1</v>
      </c>
      <c r="F1640" s="105" t="b">
        <v>0</v>
      </c>
      <c r="G1640" s="105" t="b">
        <v>0</v>
      </c>
    </row>
    <row r="1641" spans="1:7" ht="15">
      <c r="A1641" s="105" t="s">
        <v>2849</v>
      </c>
      <c r="B1641" s="105">
        <v>3</v>
      </c>
      <c r="C1641" s="110">
        <v>0.0009489092897618915</v>
      </c>
      <c r="D1641" s="105" t="s">
        <v>2310</v>
      </c>
      <c r="E1641" s="105" t="b">
        <v>0</v>
      </c>
      <c r="F1641" s="105" t="b">
        <v>0</v>
      </c>
      <c r="G1641" s="105" t="b">
        <v>0</v>
      </c>
    </row>
    <row r="1642" spans="1:7" ht="15">
      <c r="A1642" s="105" t="s">
        <v>2811</v>
      </c>
      <c r="B1642" s="105">
        <v>3</v>
      </c>
      <c r="C1642" s="110">
        <v>0.0008790225617334428</v>
      </c>
      <c r="D1642" s="105" t="s">
        <v>2310</v>
      </c>
      <c r="E1642" s="105" t="b">
        <v>0</v>
      </c>
      <c r="F1642" s="105" t="b">
        <v>0</v>
      </c>
      <c r="G1642" s="105" t="b">
        <v>0</v>
      </c>
    </row>
    <row r="1643" spans="1:7" ht="15">
      <c r="A1643" s="105" t="s">
        <v>2891</v>
      </c>
      <c r="B1643" s="105">
        <v>3</v>
      </c>
      <c r="C1643" s="110">
        <v>0.0008790225617334428</v>
      </c>
      <c r="D1643" s="105" t="s">
        <v>2310</v>
      </c>
      <c r="E1643" s="105" t="b">
        <v>0</v>
      </c>
      <c r="F1643" s="105" t="b">
        <v>0</v>
      </c>
      <c r="G1643" s="105" t="b">
        <v>0</v>
      </c>
    </row>
    <row r="1644" spans="1:7" ht="15">
      <c r="A1644" s="105" t="s">
        <v>2777</v>
      </c>
      <c r="B1644" s="105">
        <v>3</v>
      </c>
      <c r="C1644" s="110">
        <v>0.0008790225617334428</v>
      </c>
      <c r="D1644" s="105" t="s">
        <v>2310</v>
      </c>
      <c r="E1644" s="105" t="b">
        <v>0</v>
      </c>
      <c r="F1644" s="105" t="b">
        <v>0</v>
      </c>
      <c r="G1644" s="105" t="b">
        <v>0</v>
      </c>
    </row>
    <row r="1645" spans="1:7" ht="15">
      <c r="A1645" s="105" t="s">
        <v>2826</v>
      </c>
      <c r="B1645" s="105">
        <v>3</v>
      </c>
      <c r="C1645" s="110">
        <v>0.0008790225617334428</v>
      </c>
      <c r="D1645" s="105" t="s">
        <v>2310</v>
      </c>
      <c r="E1645" s="105" t="b">
        <v>0</v>
      </c>
      <c r="F1645" s="105" t="b">
        <v>0</v>
      </c>
      <c r="G1645" s="105" t="b">
        <v>0</v>
      </c>
    </row>
    <row r="1646" spans="1:7" ht="15">
      <c r="A1646" s="105" t="s">
        <v>2854</v>
      </c>
      <c r="B1646" s="105">
        <v>3</v>
      </c>
      <c r="C1646" s="110">
        <v>0.0008790225617334428</v>
      </c>
      <c r="D1646" s="105" t="s">
        <v>2310</v>
      </c>
      <c r="E1646" s="105" t="b">
        <v>1</v>
      </c>
      <c r="F1646" s="105" t="b">
        <v>0</v>
      </c>
      <c r="G1646" s="105" t="b">
        <v>0</v>
      </c>
    </row>
    <row r="1647" spans="1:7" ht="15">
      <c r="A1647" s="105" t="s">
        <v>2865</v>
      </c>
      <c r="B1647" s="105">
        <v>3</v>
      </c>
      <c r="C1647" s="110">
        <v>0.0008790225617334428</v>
      </c>
      <c r="D1647" s="105" t="s">
        <v>2310</v>
      </c>
      <c r="E1647" s="105" t="b">
        <v>0</v>
      </c>
      <c r="F1647" s="105" t="b">
        <v>0</v>
      </c>
      <c r="G1647" s="105" t="b">
        <v>0</v>
      </c>
    </row>
    <row r="1648" spans="1:7" ht="15">
      <c r="A1648" s="105" t="s">
        <v>2862</v>
      </c>
      <c r="B1648" s="105">
        <v>3</v>
      </c>
      <c r="C1648" s="110">
        <v>0.0008790225617334428</v>
      </c>
      <c r="D1648" s="105" t="s">
        <v>2310</v>
      </c>
      <c r="E1648" s="105" t="b">
        <v>0</v>
      </c>
      <c r="F1648" s="105" t="b">
        <v>0</v>
      </c>
      <c r="G1648" s="105" t="b">
        <v>0</v>
      </c>
    </row>
    <row r="1649" spans="1:7" ht="15">
      <c r="A1649" s="105" t="s">
        <v>2833</v>
      </c>
      <c r="B1649" s="105">
        <v>3</v>
      </c>
      <c r="C1649" s="110">
        <v>0.0009489092897618915</v>
      </c>
      <c r="D1649" s="105" t="s">
        <v>2310</v>
      </c>
      <c r="E1649" s="105" t="b">
        <v>0</v>
      </c>
      <c r="F1649" s="105" t="b">
        <v>0</v>
      </c>
      <c r="G1649" s="105" t="b">
        <v>0</v>
      </c>
    </row>
    <row r="1650" spans="1:7" ht="15">
      <c r="A1650" s="105" t="s">
        <v>2877</v>
      </c>
      <c r="B1650" s="105">
        <v>3</v>
      </c>
      <c r="C1650" s="110">
        <v>0.0008790225617334428</v>
      </c>
      <c r="D1650" s="105" t="s">
        <v>2310</v>
      </c>
      <c r="E1650" s="105" t="b">
        <v>0</v>
      </c>
      <c r="F1650" s="105" t="b">
        <v>0</v>
      </c>
      <c r="G1650" s="105" t="b">
        <v>0</v>
      </c>
    </row>
    <row r="1651" spans="1:7" ht="15">
      <c r="A1651" s="105" t="s">
        <v>2878</v>
      </c>
      <c r="B1651" s="105">
        <v>3</v>
      </c>
      <c r="C1651" s="110">
        <v>0.0008790225617334428</v>
      </c>
      <c r="D1651" s="105" t="s">
        <v>2310</v>
      </c>
      <c r="E1651" s="105" t="b">
        <v>0</v>
      </c>
      <c r="F1651" s="105" t="b">
        <v>0</v>
      </c>
      <c r="G1651" s="105" t="b">
        <v>0</v>
      </c>
    </row>
    <row r="1652" spans="1:7" ht="15">
      <c r="A1652" s="105" t="s">
        <v>2796</v>
      </c>
      <c r="B1652" s="105">
        <v>3</v>
      </c>
      <c r="C1652" s="110">
        <v>0.0008790225617334428</v>
      </c>
      <c r="D1652" s="105" t="s">
        <v>2310</v>
      </c>
      <c r="E1652" s="105" t="b">
        <v>1</v>
      </c>
      <c r="F1652" s="105" t="b">
        <v>0</v>
      </c>
      <c r="G1652" s="105" t="b">
        <v>0</v>
      </c>
    </row>
    <row r="1653" spans="1:7" ht="15">
      <c r="A1653" s="105" t="s">
        <v>2848</v>
      </c>
      <c r="B1653" s="105">
        <v>3</v>
      </c>
      <c r="C1653" s="110">
        <v>0.0008790225617334428</v>
      </c>
      <c r="D1653" s="105" t="s">
        <v>2310</v>
      </c>
      <c r="E1653" s="105" t="b">
        <v>0</v>
      </c>
      <c r="F1653" s="105" t="b">
        <v>0</v>
      </c>
      <c r="G1653" s="105" t="b">
        <v>0</v>
      </c>
    </row>
    <row r="1654" spans="1:7" ht="15">
      <c r="A1654" s="105" t="s">
        <v>2856</v>
      </c>
      <c r="B1654" s="105">
        <v>3</v>
      </c>
      <c r="C1654" s="110">
        <v>0.0008790225617334428</v>
      </c>
      <c r="D1654" s="105" t="s">
        <v>2310</v>
      </c>
      <c r="E1654" s="105" t="b">
        <v>0</v>
      </c>
      <c r="F1654" s="105" t="b">
        <v>1</v>
      </c>
      <c r="G1654" s="105" t="b">
        <v>0</v>
      </c>
    </row>
    <row r="1655" spans="1:7" ht="15">
      <c r="A1655" s="105" t="s">
        <v>2857</v>
      </c>
      <c r="B1655" s="105">
        <v>3</v>
      </c>
      <c r="C1655" s="110">
        <v>0.0008790225617334428</v>
      </c>
      <c r="D1655" s="105" t="s">
        <v>2310</v>
      </c>
      <c r="E1655" s="105" t="b">
        <v>1</v>
      </c>
      <c r="F1655" s="105" t="b">
        <v>0</v>
      </c>
      <c r="G1655" s="105" t="b">
        <v>0</v>
      </c>
    </row>
    <row r="1656" spans="1:7" ht="15">
      <c r="A1656" s="105" t="s">
        <v>2858</v>
      </c>
      <c r="B1656" s="105">
        <v>3</v>
      </c>
      <c r="C1656" s="110">
        <v>0.0008790225617334428</v>
      </c>
      <c r="D1656" s="105" t="s">
        <v>2310</v>
      </c>
      <c r="E1656" s="105" t="b">
        <v>0</v>
      </c>
      <c r="F1656" s="105" t="b">
        <v>0</v>
      </c>
      <c r="G1656" s="105" t="b">
        <v>0</v>
      </c>
    </row>
    <row r="1657" spans="1:7" ht="15">
      <c r="A1657" s="105" t="s">
        <v>2859</v>
      </c>
      <c r="B1657" s="105">
        <v>3</v>
      </c>
      <c r="C1657" s="110">
        <v>0.0008790225617334428</v>
      </c>
      <c r="D1657" s="105" t="s">
        <v>2310</v>
      </c>
      <c r="E1657" s="105" t="b">
        <v>0</v>
      </c>
      <c r="F1657" s="105" t="b">
        <v>0</v>
      </c>
      <c r="G1657" s="105" t="b">
        <v>0</v>
      </c>
    </row>
    <row r="1658" spans="1:7" ht="15">
      <c r="A1658" s="105" t="s">
        <v>2855</v>
      </c>
      <c r="B1658" s="105">
        <v>3</v>
      </c>
      <c r="C1658" s="110">
        <v>0.0010683814404421326</v>
      </c>
      <c r="D1658" s="105" t="s">
        <v>2310</v>
      </c>
      <c r="E1658" s="105" t="b">
        <v>0</v>
      </c>
      <c r="F1658" s="105" t="b">
        <v>0</v>
      </c>
      <c r="G1658" s="105" t="b">
        <v>0</v>
      </c>
    </row>
    <row r="1659" spans="1:7" ht="15">
      <c r="A1659" s="105" t="s">
        <v>2841</v>
      </c>
      <c r="B1659" s="105">
        <v>3</v>
      </c>
      <c r="C1659" s="110">
        <v>0.0009489092897618915</v>
      </c>
      <c r="D1659" s="105" t="s">
        <v>2310</v>
      </c>
      <c r="E1659" s="105" t="b">
        <v>0</v>
      </c>
      <c r="F1659" s="105" t="b">
        <v>0</v>
      </c>
      <c r="G1659" s="105" t="b">
        <v>0</v>
      </c>
    </row>
    <row r="1660" spans="1:7" ht="15">
      <c r="A1660" s="105" t="s">
        <v>2835</v>
      </c>
      <c r="B1660" s="105">
        <v>3</v>
      </c>
      <c r="C1660" s="110">
        <v>0.0008790225617334428</v>
      </c>
      <c r="D1660" s="105" t="s">
        <v>2310</v>
      </c>
      <c r="E1660" s="105" t="b">
        <v>0</v>
      </c>
      <c r="F1660" s="105" t="b">
        <v>0</v>
      </c>
      <c r="G1660" s="105" t="b">
        <v>0</v>
      </c>
    </row>
    <row r="1661" spans="1:7" ht="15">
      <c r="A1661" s="105" t="s">
        <v>2792</v>
      </c>
      <c r="B1661" s="105">
        <v>3</v>
      </c>
      <c r="C1661" s="110">
        <v>0.0008790225617334428</v>
      </c>
      <c r="D1661" s="105" t="s">
        <v>2310</v>
      </c>
      <c r="E1661" s="105" t="b">
        <v>0</v>
      </c>
      <c r="F1661" s="105" t="b">
        <v>0</v>
      </c>
      <c r="G1661" s="105" t="b">
        <v>0</v>
      </c>
    </row>
    <row r="1662" spans="1:7" ht="15">
      <c r="A1662" s="105" t="s">
        <v>2989</v>
      </c>
      <c r="B1662" s="105">
        <v>2</v>
      </c>
      <c r="C1662" s="110">
        <v>0.0006326061931745943</v>
      </c>
      <c r="D1662" s="105" t="s">
        <v>2310</v>
      </c>
      <c r="E1662" s="105" t="b">
        <v>0</v>
      </c>
      <c r="F1662" s="105" t="b">
        <v>0</v>
      </c>
      <c r="G1662" s="105" t="b">
        <v>0</v>
      </c>
    </row>
    <row r="1663" spans="1:7" ht="15">
      <c r="A1663" s="105" t="s">
        <v>3347</v>
      </c>
      <c r="B1663" s="105">
        <v>2</v>
      </c>
      <c r="C1663" s="110">
        <v>0.0007122542936280884</v>
      </c>
      <c r="D1663" s="105" t="s">
        <v>2310</v>
      </c>
      <c r="E1663" s="105" t="b">
        <v>0</v>
      </c>
      <c r="F1663" s="105" t="b">
        <v>0</v>
      </c>
      <c r="G1663" s="105" t="b">
        <v>0</v>
      </c>
    </row>
    <row r="1664" spans="1:7" ht="15">
      <c r="A1664" s="105" t="s">
        <v>3042</v>
      </c>
      <c r="B1664" s="105">
        <v>2</v>
      </c>
      <c r="C1664" s="110">
        <v>0.0006326061931745943</v>
      </c>
      <c r="D1664" s="105" t="s">
        <v>2310</v>
      </c>
      <c r="E1664" s="105" t="b">
        <v>0</v>
      </c>
      <c r="F1664" s="105" t="b">
        <v>0</v>
      </c>
      <c r="G1664" s="105" t="b">
        <v>0</v>
      </c>
    </row>
    <row r="1665" spans="1:7" ht="15">
      <c r="A1665" s="105" t="s">
        <v>2986</v>
      </c>
      <c r="B1665" s="105">
        <v>2</v>
      </c>
      <c r="C1665" s="110">
        <v>0.0006326061931745943</v>
      </c>
      <c r="D1665" s="105" t="s">
        <v>2310</v>
      </c>
      <c r="E1665" s="105" t="b">
        <v>0</v>
      </c>
      <c r="F1665" s="105" t="b">
        <v>0</v>
      </c>
      <c r="G1665" s="105" t="b">
        <v>0</v>
      </c>
    </row>
    <row r="1666" spans="1:7" ht="15">
      <c r="A1666" s="105" t="s">
        <v>3289</v>
      </c>
      <c r="B1666" s="105">
        <v>2</v>
      </c>
      <c r="C1666" s="110">
        <v>0.0006326061931745943</v>
      </c>
      <c r="D1666" s="105" t="s">
        <v>2310</v>
      </c>
      <c r="E1666" s="105" t="b">
        <v>0</v>
      </c>
      <c r="F1666" s="105" t="b">
        <v>0</v>
      </c>
      <c r="G1666" s="105" t="b">
        <v>0</v>
      </c>
    </row>
    <row r="1667" spans="1:7" ht="15">
      <c r="A1667" s="105" t="s">
        <v>3186</v>
      </c>
      <c r="B1667" s="105">
        <v>2</v>
      </c>
      <c r="C1667" s="110">
        <v>0.0006326061931745943</v>
      </c>
      <c r="D1667" s="105" t="s">
        <v>2310</v>
      </c>
      <c r="E1667" s="105" t="b">
        <v>0</v>
      </c>
      <c r="F1667" s="105" t="b">
        <v>0</v>
      </c>
      <c r="G1667" s="105" t="b">
        <v>0</v>
      </c>
    </row>
    <row r="1668" spans="1:7" ht="15">
      <c r="A1668" s="105" t="s">
        <v>3304</v>
      </c>
      <c r="B1668" s="105">
        <v>2</v>
      </c>
      <c r="C1668" s="110">
        <v>0.0006326061931745943</v>
      </c>
      <c r="D1668" s="105" t="s">
        <v>2310</v>
      </c>
      <c r="E1668" s="105" t="b">
        <v>0</v>
      </c>
      <c r="F1668" s="105" t="b">
        <v>0</v>
      </c>
      <c r="G1668" s="105" t="b">
        <v>0</v>
      </c>
    </row>
    <row r="1669" spans="1:7" ht="15">
      <c r="A1669" s="105" t="s">
        <v>3131</v>
      </c>
      <c r="B1669" s="105">
        <v>2</v>
      </c>
      <c r="C1669" s="110">
        <v>0.0006326061931745943</v>
      </c>
      <c r="D1669" s="105" t="s">
        <v>2310</v>
      </c>
      <c r="E1669" s="105" t="b">
        <v>0</v>
      </c>
      <c r="F1669" s="105" t="b">
        <v>0</v>
      </c>
      <c r="G1669" s="105" t="b">
        <v>0</v>
      </c>
    </row>
    <row r="1670" spans="1:7" ht="15">
      <c r="A1670" s="105" t="s">
        <v>3007</v>
      </c>
      <c r="B1670" s="105">
        <v>2</v>
      </c>
      <c r="C1670" s="110">
        <v>0.0006326061931745943</v>
      </c>
      <c r="D1670" s="105" t="s">
        <v>2310</v>
      </c>
      <c r="E1670" s="105" t="b">
        <v>0</v>
      </c>
      <c r="F1670" s="105" t="b">
        <v>0</v>
      </c>
      <c r="G1670" s="105" t="b">
        <v>0</v>
      </c>
    </row>
    <row r="1671" spans="1:7" ht="15">
      <c r="A1671" s="105" t="s">
        <v>3091</v>
      </c>
      <c r="B1671" s="105">
        <v>2</v>
      </c>
      <c r="C1671" s="110">
        <v>0.0006326061931745943</v>
      </c>
      <c r="D1671" s="105" t="s">
        <v>2310</v>
      </c>
      <c r="E1671" s="105" t="b">
        <v>1</v>
      </c>
      <c r="F1671" s="105" t="b">
        <v>0</v>
      </c>
      <c r="G1671" s="105" t="b">
        <v>0</v>
      </c>
    </row>
    <row r="1672" spans="1:7" ht="15">
      <c r="A1672" s="105" t="s">
        <v>3345</v>
      </c>
      <c r="B1672" s="105">
        <v>2</v>
      </c>
      <c r="C1672" s="110">
        <v>0.0006326061931745943</v>
      </c>
      <c r="D1672" s="105" t="s">
        <v>2310</v>
      </c>
      <c r="E1672" s="105" t="b">
        <v>0</v>
      </c>
      <c r="F1672" s="105" t="b">
        <v>0</v>
      </c>
      <c r="G1672" s="105" t="b">
        <v>0</v>
      </c>
    </row>
    <row r="1673" spans="1:7" ht="15">
      <c r="A1673" s="105" t="s">
        <v>3292</v>
      </c>
      <c r="B1673" s="105">
        <v>2</v>
      </c>
      <c r="C1673" s="110">
        <v>0.0006326061931745943</v>
      </c>
      <c r="D1673" s="105" t="s">
        <v>2310</v>
      </c>
      <c r="E1673" s="105" t="b">
        <v>0</v>
      </c>
      <c r="F1673" s="105" t="b">
        <v>0</v>
      </c>
      <c r="G1673" s="105" t="b">
        <v>0</v>
      </c>
    </row>
    <row r="1674" spans="1:7" ht="15">
      <c r="A1674" s="105" t="s">
        <v>3176</v>
      </c>
      <c r="B1674" s="105">
        <v>2</v>
      </c>
      <c r="C1674" s="110">
        <v>0.0006326061931745943</v>
      </c>
      <c r="D1674" s="105" t="s">
        <v>2310</v>
      </c>
      <c r="E1674" s="105" t="b">
        <v>0</v>
      </c>
      <c r="F1674" s="105" t="b">
        <v>0</v>
      </c>
      <c r="G1674" s="105" t="b">
        <v>0</v>
      </c>
    </row>
    <row r="1675" spans="1:7" ht="15">
      <c r="A1675" s="105" t="s">
        <v>3346</v>
      </c>
      <c r="B1675" s="105">
        <v>2</v>
      </c>
      <c r="C1675" s="110">
        <v>0.0006326061931745943</v>
      </c>
      <c r="D1675" s="105" t="s">
        <v>2310</v>
      </c>
      <c r="E1675" s="105" t="b">
        <v>0</v>
      </c>
      <c r="F1675" s="105" t="b">
        <v>0</v>
      </c>
      <c r="G1675" s="105" t="b">
        <v>0</v>
      </c>
    </row>
    <row r="1676" spans="1:7" ht="15">
      <c r="A1676" s="105" t="s">
        <v>3324</v>
      </c>
      <c r="B1676" s="105">
        <v>2</v>
      </c>
      <c r="C1676" s="110">
        <v>0.0006326061931745943</v>
      </c>
      <c r="D1676" s="105" t="s">
        <v>2310</v>
      </c>
      <c r="E1676" s="105" t="b">
        <v>0</v>
      </c>
      <c r="F1676" s="105" t="b">
        <v>0</v>
      </c>
      <c r="G1676" s="105" t="b">
        <v>0</v>
      </c>
    </row>
    <row r="1677" spans="1:7" ht="15">
      <c r="A1677" s="105" t="s">
        <v>3223</v>
      </c>
      <c r="B1677" s="105">
        <v>2</v>
      </c>
      <c r="C1677" s="110">
        <v>0.0006326061931745943</v>
      </c>
      <c r="D1677" s="105" t="s">
        <v>2310</v>
      </c>
      <c r="E1677" s="105" t="b">
        <v>0</v>
      </c>
      <c r="F1677" s="105" t="b">
        <v>0</v>
      </c>
      <c r="G1677" s="105" t="b">
        <v>0</v>
      </c>
    </row>
    <row r="1678" spans="1:7" ht="15">
      <c r="A1678" s="105" t="s">
        <v>3154</v>
      </c>
      <c r="B1678" s="105">
        <v>2</v>
      </c>
      <c r="C1678" s="110">
        <v>0.0006326061931745943</v>
      </c>
      <c r="D1678" s="105" t="s">
        <v>2310</v>
      </c>
      <c r="E1678" s="105" t="b">
        <v>0</v>
      </c>
      <c r="F1678" s="105" t="b">
        <v>0</v>
      </c>
      <c r="G1678" s="105" t="b">
        <v>0</v>
      </c>
    </row>
    <row r="1679" spans="1:7" ht="15">
      <c r="A1679" s="105" t="s">
        <v>3318</v>
      </c>
      <c r="B1679" s="105">
        <v>2</v>
      </c>
      <c r="C1679" s="110">
        <v>0.0006326061931745943</v>
      </c>
      <c r="D1679" s="105" t="s">
        <v>2310</v>
      </c>
      <c r="E1679" s="105" t="b">
        <v>0</v>
      </c>
      <c r="F1679" s="105" t="b">
        <v>0</v>
      </c>
      <c r="G1679" s="105" t="b">
        <v>0</v>
      </c>
    </row>
    <row r="1680" spans="1:7" ht="15">
      <c r="A1680" s="105" t="s">
        <v>3266</v>
      </c>
      <c r="B1680" s="105">
        <v>2</v>
      </c>
      <c r="C1680" s="110">
        <v>0.0006326061931745943</v>
      </c>
      <c r="D1680" s="105" t="s">
        <v>2310</v>
      </c>
      <c r="E1680" s="105" t="b">
        <v>0</v>
      </c>
      <c r="F1680" s="105" t="b">
        <v>0</v>
      </c>
      <c r="G1680" s="105" t="b">
        <v>0</v>
      </c>
    </row>
    <row r="1681" spans="1:7" ht="15">
      <c r="A1681" s="105" t="s">
        <v>3323</v>
      </c>
      <c r="B1681" s="105">
        <v>2</v>
      </c>
      <c r="C1681" s="110">
        <v>0.0006326061931745943</v>
      </c>
      <c r="D1681" s="105" t="s">
        <v>2310</v>
      </c>
      <c r="E1681" s="105" t="b">
        <v>0</v>
      </c>
      <c r="F1681" s="105" t="b">
        <v>0</v>
      </c>
      <c r="G1681" s="105" t="b">
        <v>0</v>
      </c>
    </row>
    <row r="1682" spans="1:7" ht="15">
      <c r="A1682" s="105" t="s">
        <v>2976</v>
      </c>
      <c r="B1682" s="105">
        <v>2</v>
      </c>
      <c r="C1682" s="110">
        <v>0.0006326061931745943</v>
      </c>
      <c r="D1682" s="105" t="s">
        <v>2310</v>
      </c>
      <c r="E1682" s="105" t="b">
        <v>0</v>
      </c>
      <c r="F1682" s="105" t="b">
        <v>1</v>
      </c>
      <c r="G1682" s="105" t="b">
        <v>0</v>
      </c>
    </row>
    <row r="1683" spans="1:7" ht="15">
      <c r="A1683" s="105" t="s">
        <v>3265</v>
      </c>
      <c r="B1683" s="105">
        <v>2</v>
      </c>
      <c r="C1683" s="110">
        <v>0.0006326061931745943</v>
      </c>
      <c r="D1683" s="105" t="s">
        <v>2310</v>
      </c>
      <c r="E1683" s="105" t="b">
        <v>0</v>
      </c>
      <c r="F1683" s="105" t="b">
        <v>0</v>
      </c>
      <c r="G1683" s="105" t="b">
        <v>0</v>
      </c>
    </row>
    <row r="1684" spans="1:7" ht="15">
      <c r="A1684" s="105" t="s">
        <v>3327</v>
      </c>
      <c r="B1684" s="105">
        <v>2</v>
      </c>
      <c r="C1684" s="110">
        <v>0.0006326061931745943</v>
      </c>
      <c r="D1684" s="105" t="s">
        <v>2310</v>
      </c>
      <c r="E1684" s="105" t="b">
        <v>0</v>
      </c>
      <c r="F1684" s="105" t="b">
        <v>0</v>
      </c>
      <c r="G1684" s="105" t="b">
        <v>0</v>
      </c>
    </row>
    <row r="1685" spans="1:7" ht="15">
      <c r="A1685" s="105" t="s">
        <v>2975</v>
      </c>
      <c r="B1685" s="105">
        <v>2</v>
      </c>
      <c r="C1685" s="110">
        <v>0.0006326061931745943</v>
      </c>
      <c r="D1685" s="105" t="s">
        <v>2310</v>
      </c>
      <c r="E1685" s="105" t="b">
        <v>0</v>
      </c>
      <c r="F1685" s="105" t="b">
        <v>0</v>
      </c>
      <c r="G1685" s="105" t="b">
        <v>0</v>
      </c>
    </row>
    <row r="1686" spans="1:7" ht="15">
      <c r="A1686" s="105" t="s">
        <v>3275</v>
      </c>
      <c r="B1686" s="105">
        <v>2</v>
      </c>
      <c r="C1686" s="110">
        <v>0.0006326061931745943</v>
      </c>
      <c r="D1686" s="105" t="s">
        <v>2310</v>
      </c>
      <c r="E1686" s="105" t="b">
        <v>0</v>
      </c>
      <c r="F1686" s="105" t="b">
        <v>0</v>
      </c>
      <c r="G1686" s="105" t="b">
        <v>0</v>
      </c>
    </row>
    <row r="1687" spans="1:7" ht="15">
      <c r="A1687" s="105" t="s">
        <v>3279</v>
      </c>
      <c r="B1687" s="105">
        <v>2</v>
      </c>
      <c r="C1687" s="110">
        <v>0.0006326061931745943</v>
      </c>
      <c r="D1687" s="105" t="s">
        <v>2310</v>
      </c>
      <c r="E1687" s="105" t="b">
        <v>0</v>
      </c>
      <c r="F1687" s="105" t="b">
        <v>1</v>
      </c>
      <c r="G1687" s="105" t="b">
        <v>0</v>
      </c>
    </row>
    <row r="1688" spans="1:7" ht="15">
      <c r="A1688" s="105" t="s">
        <v>3326</v>
      </c>
      <c r="B1688" s="105">
        <v>2</v>
      </c>
      <c r="C1688" s="110">
        <v>0.0006326061931745943</v>
      </c>
      <c r="D1688" s="105" t="s">
        <v>2310</v>
      </c>
      <c r="E1688" s="105" t="b">
        <v>1</v>
      </c>
      <c r="F1688" s="105" t="b">
        <v>0</v>
      </c>
      <c r="G1688" s="105" t="b">
        <v>0</v>
      </c>
    </row>
    <row r="1689" spans="1:7" ht="15">
      <c r="A1689" s="105" t="s">
        <v>3013</v>
      </c>
      <c r="B1689" s="105">
        <v>2</v>
      </c>
      <c r="C1689" s="110">
        <v>0.0006326061931745943</v>
      </c>
      <c r="D1689" s="105" t="s">
        <v>2310</v>
      </c>
      <c r="E1689" s="105" t="b">
        <v>0</v>
      </c>
      <c r="F1689" s="105" t="b">
        <v>0</v>
      </c>
      <c r="G1689" s="105" t="b">
        <v>0</v>
      </c>
    </row>
    <row r="1690" spans="1:7" ht="15">
      <c r="A1690" s="105" t="s">
        <v>3269</v>
      </c>
      <c r="B1690" s="105">
        <v>2</v>
      </c>
      <c r="C1690" s="110">
        <v>0.0006326061931745943</v>
      </c>
      <c r="D1690" s="105" t="s">
        <v>2310</v>
      </c>
      <c r="E1690" s="105" t="b">
        <v>0</v>
      </c>
      <c r="F1690" s="105" t="b">
        <v>0</v>
      </c>
      <c r="G1690" s="105" t="b">
        <v>0</v>
      </c>
    </row>
    <row r="1691" spans="1:7" ht="15">
      <c r="A1691" s="105" t="s">
        <v>3305</v>
      </c>
      <c r="B1691" s="105">
        <v>2</v>
      </c>
      <c r="C1691" s="110">
        <v>0.0006326061931745943</v>
      </c>
      <c r="D1691" s="105" t="s">
        <v>2310</v>
      </c>
      <c r="E1691" s="105" t="b">
        <v>0</v>
      </c>
      <c r="F1691" s="105" t="b">
        <v>1</v>
      </c>
      <c r="G1691" s="105" t="b">
        <v>0</v>
      </c>
    </row>
    <row r="1692" spans="1:7" ht="15">
      <c r="A1692" s="105" t="s">
        <v>2982</v>
      </c>
      <c r="B1692" s="105">
        <v>2</v>
      </c>
      <c r="C1692" s="110">
        <v>0.0006326061931745943</v>
      </c>
      <c r="D1692" s="105" t="s">
        <v>2310</v>
      </c>
      <c r="E1692" s="105" t="b">
        <v>0</v>
      </c>
      <c r="F1692" s="105" t="b">
        <v>0</v>
      </c>
      <c r="G1692" s="105" t="b">
        <v>0</v>
      </c>
    </row>
    <row r="1693" spans="1:7" ht="15">
      <c r="A1693" s="105" t="s">
        <v>3337</v>
      </c>
      <c r="B1693" s="105">
        <v>2</v>
      </c>
      <c r="C1693" s="110">
        <v>0.0006326061931745943</v>
      </c>
      <c r="D1693" s="105" t="s">
        <v>2310</v>
      </c>
      <c r="E1693" s="105" t="b">
        <v>0</v>
      </c>
      <c r="F1693" s="105" t="b">
        <v>0</v>
      </c>
      <c r="G1693" s="105" t="b">
        <v>0</v>
      </c>
    </row>
    <row r="1694" spans="1:7" ht="15">
      <c r="A1694" s="105" t="s">
        <v>3338</v>
      </c>
      <c r="B1694" s="105">
        <v>2</v>
      </c>
      <c r="C1694" s="110">
        <v>0.0006326061931745943</v>
      </c>
      <c r="D1694" s="105" t="s">
        <v>2310</v>
      </c>
      <c r="E1694" s="105" t="b">
        <v>0</v>
      </c>
      <c r="F1694" s="105" t="b">
        <v>0</v>
      </c>
      <c r="G1694" s="105" t="b">
        <v>0</v>
      </c>
    </row>
    <row r="1695" spans="1:7" ht="15">
      <c r="A1695" s="105" t="s">
        <v>3339</v>
      </c>
      <c r="B1695" s="105">
        <v>2</v>
      </c>
      <c r="C1695" s="110">
        <v>0.0006326061931745943</v>
      </c>
      <c r="D1695" s="105" t="s">
        <v>2310</v>
      </c>
      <c r="E1695" s="105" t="b">
        <v>0</v>
      </c>
      <c r="F1695" s="105" t="b">
        <v>0</v>
      </c>
      <c r="G1695" s="105" t="b">
        <v>0</v>
      </c>
    </row>
    <row r="1696" spans="1:7" ht="15">
      <c r="A1696" s="105" t="s">
        <v>3336</v>
      </c>
      <c r="B1696" s="105">
        <v>2</v>
      </c>
      <c r="C1696" s="110">
        <v>0.0006326061931745943</v>
      </c>
      <c r="D1696" s="105" t="s">
        <v>2310</v>
      </c>
      <c r="E1696" s="105" t="b">
        <v>0</v>
      </c>
      <c r="F1696" s="105" t="b">
        <v>0</v>
      </c>
      <c r="G1696" s="105" t="b">
        <v>0</v>
      </c>
    </row>
    <row r="1697" spans="1:7" ht="15">
      <c r="A1697" s="105" t="s">
        <v>3311</v>
      </c>
      <c r="B1697" s="105">
        <v>2</v>
      </c>
      <c r="C1697" s="110">
        <v>0.0006326061931745943</v>
      </c>
      <c r="D1697" s="105" t="s">
        <v>2310</v>
      </c>
      <c r="E1697" s="105" t="b">
        <v>1</v>
      </c>
      <c r="F1697" s="105" t="b">
        <v>0</v>
      </c>
      <c r="G1697" s="105" t="b">
        <v>0</v>
      </c>
    </row>
    <row r="1698" spans="1:7" ht="15">
      <c r="A1698" s="105" t="s">
        <v>3340</v>
      </c>
      <c r="B1698" s="105">
        <v>2</v>
      </c>
      <c r="C1698" s="110">
        <v>0.0006326061931745943</v>
      </c>
      <c r="D1698" s="105" t="s">
        <v>2310</v>
      </c>
      <c r="E1698" s="105" t="b">
        <v>0</v>
      </c>
      <c r="F1698" s="105" t="b">
        <v>0</v>
      </c>
      <c r="G1698" s="105" t="b">
        <v>0</v>
      </c>
    </row>
    <row r="1699" spans="1:7" ht="15">
      <c r="A1699" s="105" t="s">
        <v>3341</v>
      </c>
      <c r="B1699" s="105">
        <v>2</v>
      </c>
      <c r="C1699" s="110">
        <v>0.0006326061931745943</v>
      </c>
      <c r="D1699" s="105" t="s">
        <v>2310</v>
      </c>
      <c r="E1699" s="105" t="b">
        <v>0</v>
      </c>
      <c r="F1699" s="105" t="b">
        <v>0</v>
      </c>
      <c r="G1699" s="105" t="b">
        <v>0</v>
      </c>
    </row>
    <row r="1700" spans="1:7" ht="15">
      <c r="A1700" s="105" t="s">
        <v>3342</v>
      </c>
      <c r="B1700" s="105">
        <v>2</v>
      </c>
      <c r="C1700" s="110">
        <v>0.0006326061931745943</v>
      </c>
      <c r="D1700" s="105" t="s">
        <v>2310</v>
      </c>
      <c r="E1700" s="105" t="b">
        <v>0</v>
      </c>
      <c r="F1700" s="105" t="b">
        <v>0</v>
      </c>
      <c r="G1700" s="105" t="b">
        <v>0</v>
      </c>
    </row>
    <row r="1701" spans="1:7" ht="15">
      <c r="A1701" s="105" t="s">
        <v>3343</v>
      </c>
      <c r="B1701" s="105">
        <v>2</v>
      </c>
      <c r="C1701" s="110">
        <v>0.0006326061931745943</v>
      </c>
      <c r="D1701" s="105" t="s">
        <v>2310</v>
      </c>
      <c r="E1701" s="105" t="b">
        <v>0</v>
      </c>
      <c r="F1701" s="105" t="b">
        <v>0</v>
      </c>
      <c r="G1701" s="105" t="b">
        <v>0</v>
      </c>
    </row>
    <row r="1702" spans="1:7" ht="15">
      <c r="A1702" s="105" t="s">
        <v>3344</v>
      </c>
      <c r="B1702" s="105">
        <v>2</v>
      </c>
      <c r="C1702" s="110">
        <v>0.0006326061931745943</v>
      </c>
      <c r="D1702" s="105" t="s">
        <v>2310</v>
      </c>
      <c r="E1702" s="105" t="b">
        <v>0</v>
      </c>
      <c r="F1702" s="105" t="b">
        <v>0</v>
      </c>
      <c r="G1702" s="105" t="b">
        <v>0</v>
      </c>
    </row>
    <row r="1703" spans="1:7" ht="15">
      <c r="A1703" s="105" t="s">
        <v>3288</v>
      </c>
      <c r="B1703" s="105">
        <v>2</v>
      </c>
      <c r="C1703" s="110">
        <v>0.0006326061931745943</v>
      </c>
      <c r="D1703" s="105" t="s">
        <v>2310</v>
      </c>
      <c r="E1703" s="105" t="b">
        <v>0</v>
      </c>
      <c r="F1703" s="105" t="b">
        <v>0</v>
      </c>
      <c r="G1703" s="105" t="b">
        <v>0</v>
      </c>
    </row>
    <row r="1704" spans="1:7" ht="15">
      <c r="A1704" s="105" t="s">
        <v>3335</v>
      </c>
      <c r="B1704" s="105">
        <v>2</v>
      </c>
      <c r="C1704" s="110">
        <v>0.0006326061931745943</v>
      </c>
      <c r="D1704" s="105" t="s">
        <v>2310</v>
      </c>
      <c r="E1704" s="105" t="b">
        <v>0</v>
      </c>
      <c r="F1704" s="105" t="b">
        <v>0</v>
      </c>
      <c r="G1704" s="105" t="b">
        <v>0</v>
      </c>
    </row>
    <row r="1705" spans="1:7" ht="15">
      <c r="A1705" s="105" t="s">
        <v>2971</v>
      </c>
      <c r="B1705" s="105">
        <v>2</v>
      </c>
      <c r="C1705" s="110">
        <v>0.0006326061931745943</v>
      </c>
      <c r="D1705" s="105" t="s">
        <v>2310</v>
      </c>
      <c r="E1705" s="105" t="b">
        <v>0</v>
      </c>
      <c r="F1705" s="105" t="b">
        <v>0</v>
      </c>
      <c r="G1705" s="105" t="b">
        <v>0</v>
      </c>
    </row>
    <row r="1706" spans="1:7" ht="15">
      <c r="A1706" s="105" t="s">
        <v>3132</v>
      </c>
      <c r="B1706" s="105">
        <v>2</v>
      </c>
      <c r="C1706" s="110">
        <v>0.0006326061931745943</v>
      </c>
      <c r="D1706" s="105" t="s">
        <v>2310</v>
      </c>
      <c r="E1706" s="105" t="b">
        <v>0</v>
      </c>
      <c r="F1706" s="105" t="b">
        <v>0</v>
      </c>
      <c r="G1706" s="105" t="b">
        <v>0</v>
      </c>
    </row>
    <row r="1707" spans="1:7" ht="15">
      <c r="A1707" s="105" t="s">
        <v>3245</v>
      </c>
      <c r="B1707" s="105">
        <v>2</v>
      </c>
      <c r="C1707" s="110">
        <v>0.0006326061931745943</v>
      </c>
      <c r="D1707" s="105" t="s">
        <v>2310</v>
      </c>
      <c r="E1707" s="105" t="b">
        <v>0</v>
      </c>
      <c r="F1707" s="105" t="b">
        <v>0</v>
      </c>
      <c r="G1707" s="105" t="b">
        <v>0</v>
      </c>
    </row>
    <row r="1708" spans="1:7" ht="15">
      <c r="A1708" s="105" t="s">
        <v>3242</v>
      </c>
      <c r="B1708" s="105">
        <v>2</v>
      </c>
      <c r="C1708" s="110">
        <v>0.0006326061931745943</v>
      </c>
      <c r="D1708" s="105" t="s">
        <v>2310</v>
      </c>
      <c r="E1708" s="105" t="b">
        <v>0</v>
      </c>
      <c r="F1708" s="105" t="b">
        <v>0</v>
      </c>
      <c r="G1708" s="105" t="b">
        <v>0</v>
      </c>
    </row>
    <row r="1709" spans="1:7" ht="15">
      <c r="A1709" s="105" t="s">
        <v>3243</v>
      </c>
      <c r="B1709" s="105">
        <v>2</v>
      </c>
      <c r="C1709" s="110">
        <v>0.0006326061931745943</v>
      </c>
      <c r="D1709" s="105" t="s">
        <v>2310</v>
      </c>
      <c r="E1709" s="105" t="b">
        <v>0</v>
      </c>
      <c r="F1709" s="105" t="b">
        <v>0</v>
      </c>
      <c r="G1709" s="105" t="b">
        <v>0</v>
      </c>
    </row>
    <row r="1710" spans="1:7" ht="15">
      <c r="A1710" s="105" t="s">
        <v>3057</v>
      </c>
      <c r="B1710" s="105">
        <v>2</v>
      </c>
      <c r="C1710" s="110">
        <v>0.0006326061931745943</v>
      </c>
      <c r="D1710" s="105" t="s">
        <v>2310</v>
      </c>
      <c r="E1710" s="105" t="b">
        <v>0</v>
      </c>
      <c r="F1710" s="105" t="b">
        <v>0</v>
      </c>
      <c r="G1710" s="105" t="b">
        <v>0</v>
      </c>
    </row>
    <row r="1711" spans="1:7" ht="15">
      <c r="A1711" s="105" t="s">
        <v>3058</v>
      </c>
      <c r="B1711" s="105">
        <v>2</v>
      </c>
      <c r="C1711" s="110">
        <v>0.0006326061931745943</v>
      </c>
      <c r="D1711" s="105" t="s">
        <v>2310</v>
      </c>
      <c r="E1711" s="105" t="b">
        <v>0</v>
      </c>
      <c r="F1711" s="105" t="b">
        <v>0</v>
      </c>
      <c r="G1711" s="105" t="b">
        <v>0</v>
      </c>
    </row>
    <row r="1712" spans="1:7" ht="15">
      <c r="A1712" s="105" t="s">
        <v>3059</v>
      </c>
      <c r="B1712" s="105">
        <v>2</v>
      </c>
      <c r="C1712" s="110">
        <v>0.0006326061931745943</v>
      </c>
      <c r="D1712" s="105" t="s">
        <v>2310</v>
      </c>
      <c r="E1712" s="105" t="b">
        <v>0</v>
      </c>
      <c r="F1712" s="105" t="b">
        <v>0</v>
      </c>
      <c r="G1712" s="105" t="b">
        <v>0</v>
      </c>
    </row>
    <row r="1713" spans="1:7" ht="15">
      <c r="A1713" s="105" t="s">
        <v>3060</v>
      </c>
      <c r="B1713" s="105">
        <v>2</v>
      </c>
      <c r="C1713" s="110">
        <v>0.0006326061931745943</v>
      </c>
      <c r="D1713" s="105" t="s">
        <v>2310</v>
      </c>
      <c r="E1713" s="105" t="b">
        <v>0</v>
      </c>
      <c r="F1713" s="105" t="b">
        <v>0</v>
      </c>
      <c r="G1713" s="105" t="b">
        <v>0</v>
      </c>
    </row>
    <row r="1714" spans="1:7" ht="15">
      <c r="A1714" s="105" t="s">
        <v>3061</v>
      </c>
      <c r="B1714" s="105">
        <v>2</v>
      </c>
      <c r="C1714" s="110">
        <v>0.0006326061931745943</v>
      </c>
      <c r="D1714" s="105" t="s">
        <v>2310</v>
      </c>
      <c r="E1714" s="105" t="b">
        <v>1</v>
      </c>
      <c r="F1714" s="105" t="b">
        <v>0</v>
      </c>
      <c r="G1714" s="105" t="b">
        <v>0</v>
      </c>
    </row>
    <row r="1715" spans="1:7" ht="15">
      <c r="A1715" s="105" t="s">
        <v>3062</v>
      </c>
      <c r="B1715" s="105">
        <v>2</v>
      </c>
      <c r="C1715" s="110">
        <v>0.0006326061931745943</v>
      </c>
      <c r="D1715" s="105" t="s">
        <v>2310</v>
      </c>
      <c r="E1715" s="105" t="b">
        <v>1</v>
      </c>
      <c r="F1715" s="105" t="b">
        <v>0</v>
      </c>
      <c r="G1715" s="105" t="b">
        <v>0</v>
      </c>
    </row>
    <row r="1716" spans="1:7" ht="15">
      <c r="A1716" s="105" t="s">
        <v>3063</v>
      </c>
      <c r="B1716" s="105">
        <v>2</v>
      </c>
      <c r="C1716" s="110">
        <v>0.0006326061931745943</v>
      </c>
      <c r="D1716" s="105" t="s">
        <v>2310</v>
      </c>
      <c r="E1716" s="105" t="b">
        <v>0</v>
      </c>
      <c r="F1716" s="105" t="b">
        <v>0</v>
      </c>
      <c r="G1716" s="105" t="b">
        <v>0</v>
      </c>
    </row>
    <row r="1717" spans="1:7" ht="15">
      <c r="A1717" s="105" t="s">
        <v>3064</v>
      </c>
      <c r="B1717" s="105">
        <v>2</v>
      </c>
      <c r="C1717" s="110">
        <v>0.0006326061931745943</v>
      </c>
      <c r="D1717" s="105" t="s">
        <v>2310</v>
      </c>
      <c r="E1717" s="105" t="b">
        <v>0</v>
      </c>
      <c r="F1717" s="105" t="b">
        <v>0</v>
      </c>
      <c r="G1717" s="105" t="b">
        <v>0</v>
      </c>
    </row>
    <row r="1718" spans="1:7" ht="15">
      <c r="A1718" s="105" t="s">
        <v>3065</v>
      </c>
      <c r="B1718" s="105">
        <v>2</v>
      </c>
      <c r="C1718" s="110">
        <v>0.0006326061931745943</v>
      </c>
      <c r="D1718" s="105" t="s">
        <v>2310</v>
      </c>
      <c r="E1718" s="105" t="b">
        <v>0</v>
      </c>
      <c r="F1718" s="105" t="b">
        <v>0</v>
      </c>
      <c r="G1718" s="105" t="b">
        <v>0</v>
      </c>
    </row>
    <row r="1719" spans="1:7" ht="15">
      <c r="A1719" s="105" t="s">
        <v>3066</v>
      </c>
      <c r="B1719" s="105">
        <v>2</v>
      </c>
      <c r="C1719" s="110">
        <v>0.0006326061931745943</v>
      </c>
      <c r="D1719" s="105" t="s">
        <v>2310</v>
      </c>
      <c r="E1719" s="105" t="b">
        <v>0</v>
      </c>
      <c r="F1719" s="105" t="b">
        <v>0</v>
      </c>
      <c r="G1719" s="105" t="b">
        <v>0</v>
      </c>
    </row>
    <row r="1720" spans="1:7" ht="15">
      <c r="A1720" s="105" t="s">
        <v>3067</v>
      </c>
      <c r="B1720" s="105">
        <v>2</v>
      </c>
      <c r="C1720" s="110">
        <v>0.0006326061931745943</v>
      </c>
      <c r="D1720" s="105" t="s">
        <v>2310</v>
      </c>
      <c r="E1720" s="105" t="b">
        <v>0</v>
      </c>
      <c r="F1720" s="105" t="b">
        <v>0</v>
      </c>
      <c r="G1720" s="105" t="b">
        <v>0</v>
      </c>
    </row>
    <row r="1721" spans="1:7" ht="15">
      <c r="A1721" s="105" t="s">
        <v>2996</v>
      </c>
      <c r="B1721" s="105">
        <v>2</v>
      </c>
      <c r="C1721" s="110">
        <v>0.0006326061931745943</v>
      </c>
      <c r="D1721" s="105" t="s">
        <v>2310</v>
      </c>
      <c r="E1721" s="105" t="b">
        <v>1</v>
      </c>
      <c r="F1721" s="105" t="b">
        <v>0</v>
      </c>
      <c r="G1721" s="105" t="b">
        <v>0</v>
      </c>
    </row>
    <row r="1722" spans="1:7" ht="15">
      <c r="A1722" s="105" t="s">
        <v>3333</v>
      </c>
      <c r="B1722" s="105">
        <v>2</v>
      </c>
      <c r="C1722" s="110">
        <v>0.0006326061931745943</v>
      </c>
      <c r="D1722" s="105" t="s">
        <v>2310</v>
      </c>
      <c r="E1722" s="105" t="b">
        <v>0</v>
      </c>
      <c r="F1722" s="105" t="b">
        <v>0</v>
      </c>
      <c r="G1722" s="105" t="b">
        <v>0</v>
      </c>
    </row>
    <row r="1723" spans="1:7" ht="15">
      <c r="A1723" s="105" t="s">
        <v>3325</v>
      </c>
      <c r="B1723" s="105">
        <v>2</v>
      </c>
      <c r="C1723" s="110">
        <v>0.0006326061931745943</v>
      </c>
      <c r="D1723" s="105" t="s">
        <v>2310</v>
      </c>
      <c r="E1723" s="105" t="b">
        <v>0</v>
      </c>
      <c r="F1723" s="105" t="b">
        <v>0</v>
      </c>
      <c r="G1723" s="105" t="b">
        <v>0</v>
      </c>
    </row>
    <row r="1724" spans="1:7" ht="15">
      <c r="A1724" s="105" t="s">
        <v>3140</v>
      </c>
      <c r="B1724" s="105">
        <v>2</v>
      </c>
      <c r="C1724" s="110">
        <v>0.0006326061931745943</v>
      </c>
      <c r="D1724" s="105" t="s">
        <v>2310</v>
      </c>
      <c r="E1724" s="105" t="b">
        <v>0</v>
      </c>
      <c r="F1724" s="105" t="b">
        <v>1</v>
      </c>
      <c r="G1724" s="105" t="b">
        <v>0</v>
      </c>
    </row>
    <row r="1725" spans="1:7" ht="15">
      <c r="A1725" s="105" t="s">
        <v>3040</v>
      </c>
      <c r="B1725" s="105">
        <v>2</v>
      </c>
      <c r="C1725" s="110">
        <v>0.0006326061931745943</v>
      </c>
      <c r="D1725" s="105" t="s">
        <v>2310</v>
      </c>
      <c r="E1725" s="105" t="b">
        <v>0</v>
      </c>
      <c r="F1725" s="105" t="b">
        <v>0</v>
      </c>
      <c r="G1725" s="105" t="b">
        <v>0</v>
      </c>
    </row>
    <row r="1726" spans="1:7" ht="15">
      <c r="A1726" s="105" t="s">
        <v>3306</v>
      </c>
      <c r="B1726" s="105">
        <v>2</v>
      </c>
      <c r="C1726" s="110">
        <v>0.0006326061931745943</v>
      </c>
      <c r="D1726" s="105" t="s">
        <v>2310</v>
      </c>
      <c r="E1726" s="105" t="b">
        <v>0</v>
      </c>
      <c r="F1726" s="105" t="b">
        <v>0</v>
      </c>
      <c r="G1726" s="105" t="b">
        <v>0</v>
      </c>
    </row>
    <row r="1727" spans="1:7" ht="15">
      <c r="A1727" s="105" t="s">
        <v>3220</v>
      </c>
      <c r="B1727" s="105">
        <v>2</v>
      </c>
      <c r="C1727" s="110">
        <v>0.0006326061931745943</v>
      </c>
      <c r="D1727" s="105" t="s">
        <v>2310</v>
      </c>
      <c r="E1727" s="105" t="b">
        <v>0</v>
      </c>
      <c r="F1727" s="105" t="b">
        <v>0</v>
      </c>
      <c r="G1727" s="105" t="b">
        <v>0</v>
      </c>
    </row>
    <row r="1728" spans="1:7" ht="15">
      <c r="A1728" s="105" t="s">
        <v>3167</v>
      </c>
      <c r="B1728" s="105">
        <v>2</v>
      </c>
      <c r="C1728" s="110">
        <v>0.0006326061931745943</v>
      </c>
      <c r="D1728" s="105" t="s">
        <v>2310</v>
      </c>
      <c r="E1728" s="105" t="b">
        <v>0</v>
      </c>
      <c r="F1728" s="105" t="b">
        <v>0</v>
      </c>
      <c r="G1728" s="105" t="b">
        <v>0</v>
      </c>
    </row>
    <row r="1729" spans="1:7" ht="15">
      <c r="A1729" s="105" t="s">
        <v>3271</v>
      </c>
      <c r="B1729" s="105">
        <v>2</v>
      </c>
      <c r="C1729" s="110">
        <v>0.0006326061931745943</v>
      </c>
      <c r="D1729" s="105" t="s">
        <v>2310</v>
      </c>
      <c r="E1729" s="105" t="b">
        <v>0</v>
      </c>
      <c r="F1729" s="105" t="b">
        <v>0</v>
      </c>
      <c r="G1729" s="105" t="b">
        <v>0</v>
      </c>
    </row>
    <row r="1730" spans="1:7" ht="15">
      <c r="A1730" s="105" t="s">
        <v>3069</v>
      </c>
      <c r="B1730" s="105">
        <v>2</v>
      </c>
      <c r="C1730" s="110">
        <v>0.0006326061931745943</v>
      </c>
      <c r="D1730" s="105" t="s">
        <v>2310</v>
      </c>
      <c r="E1730" s="105" t="b">
        <v>0</v>
      </c>
      <c r="F1730" s="105" t="b">
        <v>0</v>
      </c>
      <c r="G1730" s="105" t="b">
        <v>0</v>
      </c>
    </row>
    <row r="1731" spans="1:7" ht="15">
      <c r="A1731" s="105" t="s">
        <v>3191</v>
      </c>
      <c r="B1731" s="105">
        <v>2</v>
      </c>
      <c r="C1731" s="110">
        <v>0.0006326061931745943</v>
      </c>
      <c r="D1731" s="105" t="s">
        <v>2310</v>
      </c>
      <c r="E1731" s="105" t="b">
        <v>0</v>
      </c>
      <c r="F1731" s="105" t="b">
        <v>0</v>
      </c>
      <c r="G1731" s="105" t="b">
        <v>0</v>
      </c>
    </row>
    <row r="1732" spans="1:7" ht="15">
      <c r="A1732" s="105" t="s">
        <v>3207</v>
      </c>
      <c r="B1732" s="105">
        <v>2</v>
      </c>
      <c r="C1732" s="110">
        <v>0.0006326061931745943</v>
      </c>
      <c r="D1732" s="105" t="s">
        <v>2310</v>
      </c>
      <c r="E1732" s="105" t="b">
        <v>0</v>
      </c>
      <c r="F1732" s="105" t="b">
        <v>0</v>
      </c>
      <c r="G1732" s="105" t="b">
        <v>0</v>
      </c>
    </row>
    <row r="1733" spans="1:7" ht="15">
      <c r="A1733" s="105" t="s">
        <v>3230</v>
      </c>
      <c r="B1733" s="105">
        <v>2</v>
      </c>
      <c r="C1733" s="110">
        <v>0.0006326061931745943</v>
      </c>
      <c r="D1733" s="105" t="s">
        <v>2310</v>
      </c>
      <c r="E1733" s="105" t="b">
        <v>0</v>
      </c>
      <c r="F1733" s="105" t="b">
        <v>0</v>
      </c>
      <c r="G1733" s="105" t="b">
        <v>0</v>
      </c>
    </row>
    <row r="1734" spans="1:7" ht="15">
      <c r="A1734" s="105" t="s">
        <v>3112</v>
      </c>
      <c r="B1734" s="105">
        <v>2</v>
      </c>
      <c r="C1734" s="110">
        <v>0.0006326061931745943</v>
      </c>
      <c r="D1734" s="105" t="s">
        <v>2310</v>
      </c>
      <c r="E1734" s="105" t="b">
        <v>0</v>
      </c>
      <c r="F1734" s="105" t="b">
        <v>0</v>
      </c>
      <c r="G1734" s="105" t="b">
        <v>0</v>
      </c>
    </row>
    <row r="1735" spans="1:7" ht="15">
      <c r="A1735" s="105" t="s">
        <v>3334</v>
      </c>
      <c r="B1735" s="105">
        <v>2</v>
      </c>
      <c r="C1735" s="110">
        <v>0.0007122542936280884</v>
      </c>
      <c r="D1735" s="105" t="s">
        <v>2310</v>
      </c>
      <c r="E1735" s="105" t="b">
        <v>0</v>
      </c>
      <c r="F1735" s="105" t="b">
        <v>0</v>
      </c>
      <c r="G1735" s="105" t="b">
        <v>0</v>
      </c>
    </row>
    <row r="1736" spans="1:7" ht="15">
      <c r="A1736" s="105" t="s">
        <v>3273</v>
      </c>
      <c r="B1736" s="105">
        <v>2</v>
      </c>
      <c r="C1736" s="110">
        <v>0.0006326061931745943</v>
      </c>
      <c r="D1736" s="105" t="s">
        <v>2310</v>
      </c>
      <c r="E1736" s="105" t="b">
        <v>0</v>
      </c>
      <c r="F1736" s="105" t="b">
        <v>0</v>
      </c>
      <c r="G1736" s="105" t="b">
        <v>0</v>
      </c>
    </row>
    <row r="1737" spans="1:7" ht="15">
      <c r="A1737" s="105" t="s">
        <v>3115</v>
      </c>
      <c r="B1737" s="105">
        <v>2</v>
      </c>
      <c r="C1737" s="110">
        <v>0.0006326061931745943</v>
      </c>
      <c r="D1737" s="105" t="s">
        <v>2310</v>
      </c>
      <c r="E1737" s="105" t="b">
        <v>0</v>
      </c>
      <c r="F1737" s="105" t="b">
        <v>0</v>
      </c>
      <c r="G1737" s="105" t="b">
        <v>0</v>
      </c>
    </row>
    <row r="1738" spans="1:7" ht="15">
      <c r="A1738" s="105" t="s">
        <v>3077</v>
      </c>
      <c r="B1738" s="105">
        <v>2</v>
      </c>
      <c r="C1738" s="110">
        <v>0.0006326061931745943</v>
      </c>
      <c r="D1738" s="105" t="s">
        <v>2310</v>
      </c>
      <c r="E1738" s="105" t="b">
        <v>0</v>
      </c>
      <c r="F1738" s="105" t="b">
        <v>0</v>
      </c>
      <c r="G1738" s="105" t="b">
        <v>0</v>
      </c>
    </row>
    <row r="1739" spans="1:7" ht="15">
      <c r="A1739" s="105" t="s">
        <v>3078</v>
      </c>
      <c r="B1739" s="105">
        <v>2</v>
      </c>
      <c r="C1739" s="110">
        <v>0.0006326061931745943</v>
      </c>
      <c r="D1739" s="105" t="s">
        <v>2310</v>
      </c>
      <c r="E1739" s="105" t="b">
        <v>0</v>
      </c>
      <c r="F1739" s="105" t="b">
        <v>0</v>
      </c>
      <c r="G1739" s="105" t="b">
        <v>0</v>
      </c>
    </row>
    <row r="1740" spans="1:7" ht="15">
      <c r="A1740" s="105" t="s">
        <v>3180</v>
      </c>
      <c r="B1740" s="105">
        <v>2</v>
      </c>
      <c r="C1740" s="110">
        <v>0.0006326061931745943</v>
      </c>
      <c r="D1740" s="105" t="s">
        <v>2310</v>
      </c>
      <c r="E1740" s="105" t="b">
        <v>0</v>
      </c>
      <c r="F1740" s="105" t="b">
        <v>0</v>
      </c>
      <c r="G1740" s="105" t="b">
        <v>0</v>
      </c>
    </row>
    <row r="1741" spans="1:7" ht="15">
      <c r="A1741" s="105" t="s">
        <v>3080</v>
      </c>
      <c r="B1741" s="105">
        <v>2</v>
      </c>
      <c r="C1741" s="110">
        <v>0.0006326061931745943</v>
      </c>
      <c r="D1741" s="105" t="s">
        <v>2310</v>
      </c>
      <c r="E1741" s="105" t="b">
        <v>0</v>
      </c>
      <c r="F1741" s="105" t="b">
        <v>0</v>
      </c>
      <c r="G1741" s="105" t="b">
        <v>0</v>
      </c>
    </row>
    <row r="1742" spans="1:7" ht="15">
      <c r="A1742" s="105" t="s">
        <v>3168</v>
      </c>
      <c r="B1742" s="105">
        <v>2</v>
      </c>
      <c r="C1742" s="110">
        <v>0.0006326061931745943</v>
      </c>
      <c r="D1742" s="105" t="s">
        <v>2310</v>
      </c>
      <c r="E1742" s="105" t="b">
        <v>0</v>
      </c>
      <c r="F1742" s="105" t="b">
        <v>0</v>
      </c>
      <c r="G1742" s="105" t="b">
        <v>0</v>
      </c>
    </row>
    <row r="1743" spans="1:7" ht="15">
      <c r="A1743" s="105" t="s">
        <v>3322</v>
      </c>
      <c r="B1743" s="105">
        <v>2</v>
      </c>
      <c r="C1743" s="110">
        <v>0.0006326061931745943</v>
      </c>
      <c r="D1743" s="105" t="s">
        <v>2310</v>
      </c>
      <c r="E1743" s="105" t="b">
        <v>0</v>
      </c>
      <c r="F1743" s="105" t="b">
        <v>0</v>
      </c>
      <c r="G1743" s="105" t="b">
        <v>0</v>
      </c>
    </row>
    <row r="1744" spans="1:7" ht="15">
      <c r="A1744" s="105" t="s">
        <v>3094</v>
      </c>
      <c r="B1744" s="105">
        <v>2</v>
      </c>
      <c r="C1744" s="110">
        <v>0.0006326061931745943</v>
      </c>
      <c r="D1744" s="105" t="s">
        <v>2310</v>
      </c>
      <c r="E1744" s="105" t="b">
        <v>0</v>
      </c>
      <c r="F1744" s="105" t="b">
        <v>0</v>
      </c>
      <c r="G1744" s="105" t="b">
        <v>0</v>
      </c>
    </row>
    <row r="1745" spans="1:7" ht="15">
      <c r="A1745" s="105" t="s">
        <v>3002</v>
      </c>
      <c r="B1745" s="105">
        <v>2</v>
      </c>
      <c r="C1745" s="110">
        <v>0.0006326061931745943</v>
      </c>
      <c r="D1745" s="105" t="s">
        <v>2310</v>
      </c>
      <c r="E1745" s="105" t="b">
        <v>0</v>
      </c>
      <c r="F1745" s="105" t="b">
        <v>0</v>
      </c>
      <c r="G1745" s="105" t="b">
        <v>0</v>
      </c>
    </row>
    <row r="1746" spans="1:7" ht="15">
      <c r="A1746" s="105" t="s">
        <v>3205</v>
      </c>
      <c r="B1746" s="105">
        <v>2</v>
      </c>
      <c r="C1746" s="110">
        <v>0.0006326061931745943</v>
      </c>
      <c r="D1746" s="105" t="s">
        <v>2310</v>
      </c>
      <c r="E1746" s="105" t="b">
        <v>0</v>
      </c>
      <c r="F1746" s="105" t="b">
        <v>0</v>
      </c>
      <c r="G1746" s="105" t="b">
        <v>0</v>
      </c>
    </row>
    <row r="1747" spans="1:7" ht="15">
      <c r="A1747" s="105" t="s">
        <v>3268</v>
      </c>
      <c r="B1747" s="105">
        <v>2</v>
      </c>
      <c r="C1747" s="110">
        <v>0.0006326061931745943</v>
      </c>
      <c r="D1747" s="105" t="s">
        <v>2310</v>
      </c>
      <c r="E1747" s="105" t="b">
        <v>0</v>
      </c>
      <c r="F1747" s="105" t="b">
        <v>0</v>
      </c>
      <c r="G1747" s="105" t="b">
        <v>0</v>
      </c>
    </row>
    <row r="1748" spans="1:7" ht="15">
      <c r="A1748" s="105" t="s">
        <v>3238</v>
      </c>
      <c r="B1748" s="105">
        <v>2</v>
      </c>
      <c r="C1748" s="110">
        <v>0.0006326061931745943</v>
      </c>
      <c r="D1748" s="105" t="s">
        <v>2310</v>
      </c>
      <c r="E1748" s="105" t="b">
        <v>0</v>
      </c>
      <c r="F1748" s="105" t="b">
        <v>0</v>
      </c>
      <c r="G1748" s="105" t="b">
        <v>0</v>
      </c>
    </row>
    <row r="1749" spans="1:7" ht="15">
      <c r="A1749" s="105" t="s">
        <v>3107</v>
      </c>
      <c r="B1749" s="105">
        <v>2</v>
      </c>
      <c r="C1749" s="110">
        <v>0.0006326061931745943</v>
      </c>
      <c r="D1749" s="105" t="s">
        <v>2310</v>
      </c>
      <c r="E1749" s="105" t="b">
        <v>0</v>
      </c>
      <c r="F1749" s="105" t="b">
        <v>0</v>
      </c>
      <c r="G1749" s="105" t="b">
        <v>0</v>
      </c>
    </row>
    <row r="1750" spans="1:7" ht="15">
      <c r="A1750" s="105" t="s">
        <v>3244</v>
      </c>
      <c r="B1750" s="105">
        <v>2</v>
      </c>
      <c r="C1750" s="110">
        <v>0.0006326061931745943</v>
      </c>
      <c r="D1750" s="105" t="s">
        <v>2310</v>
      </c>
      <c r="E1750" s="105" t="b">
        <v>0</v>
      </c>
      <c r="F1750" s="105" t="b">
        <v>0</v>
      </c>
      <c r="G1750" s="105" t="b">
        <v>0</v>
      </c>
    </row>
    <row r="1751" spans="1:7" ht="15">
      <c r="A1751" s="105" t="s">
        <v>3195</v>
      </c>
      <c r="B1751" s="105">
        <v>2</v>
      </c>
      <c r="C1751" s="110">
        <v>0.0006326061931745943</v>
      </c>
      <c r="D1751" s="105" t="s">
        <v>2310</v>
      </c>
      <c r="E1751" s="105" t="b">
        <v>0</v>
      </c>
      <c r="F1751" s="105" t="b">
        <v>0</v>
      </c>
      <c r="G1751" s="105" t="b">
        <v>0</v>
      </c>
    </row>
    <row r="1752" spans="1:7" ht="15">
      <c r="A1752" s="105" t="s">
        <v>2998</v>
      </c>
      <c r="B1752" s="105">
        <v>2</v>
      </c>
      <c r="C1752" s="110">
        <v>0.0006326061931745943</v>
      </c>
      <c r="D1752" s="105" t="s">
        <v>2310</v>
      </c>
      <c r="E1752" s="105" t="b">
        <v>1</v>
      </c>
      <c r="F1752" s="105" t="b">
        <v>0</v>
      </c>
      <c r="G1752" s="105" t="b">
        <v>0</v>
      </c>
    </row>
    <row r="1753" spans="1:7" ht="15">
      <c r="A1753" s="105" t="s">
        <v>3026</v>
      </c>
      <c r="B1753" s="105">
        <v>2</v>
      </c>
      <c r="C1753" s="110">
        <v>0.0006326061931745943</v>
      </c>
      <c r="D1753" s="105" t="s">
        <v>2310</v>
      </c>
      <c r="E1753" s="105" t="b">
        <v>0</v>
      </c>
      <c r="F1753" s="105" t="b">
        <v>0</v>
      </c>
      <c r="G1753" s="105" t="b">
        <v>0</v>
      </c>
    </row>
    <row r="1754" spans="1:7" ht="15">
      <c r="A1754" s="105" t="s">
        <v>3332</v>
      </c>
      <c r="B1754" s="105">
        <v>2</v>
      </c>
      <c r="C1754" s="110">
        <v>0.0007122542936280884</v>
      </c>
      <c r="D1754" s="105" t="s">
        <v>2310</v>
      </c>
      <c r="E1754" s="105" t="b">
        <v>0</v>
      </c>
      <c r="F1754" s="105" t="b">
        <v>0</v>
      </c>
      <c r="G1754" s="105" t="b">
        <v>0</v>
      </c>
    </row>
    <row r="1755" spans="1:7" ht="15">
      <c r="A1755" s="105" t="s">
        <v>3206</v>
      </c>
      <c r="B1755" s="105">
        <v>2</v>
      </c>
      <c r="C1755" s="110">
        <v>0.0006326061931745943</v>
      </c>
      <c r="D1755" s="105" t="s">
        <v>2310</v>
      </c>
      <c r="E1755" s="105" t="b">
        <v>0</v>
      </c>
      <c r="F1755" s="105" t="b">
        <v>0</v>
      </c>
      <c r="G1755" s="105" t="b">
        <v>0</v>
      </c>
    </row>
    <row r="1756" spans="1:7" ht="15">
      <c r="A1756" s="105" t="s">
        <v>3164</v>
      </c>
      <c r="B1756" s="105">
        <v>2</v>
      </c>
      <c r="C1756" s="110">
        <v>0.0006326061931745943</v>
      </c>
      <c r="D1756" s="105" t="s">
        <v>2310</v>
      </c>
      <c r="E1756" s="105" t="b">
        <v>0</v>
      </c>
      <c r="F1756" s="105" t="b">
        <v>0</v>
      </c>
      <c r="G1756" s="105" t="b">
        <v>0</v>
      </c>
    </row>
    <row r="1757" spans="1:7" ht="15">
      <c r="A1757" s="105" t="s">
        <v>3277</v>
      </c>
      <c r="B1757" s="105">
        <v>2</v>
      </c>
      <c r="C1757" s="110">
        <v>0.0006326061931745943</v>
      </c>
      <c r="D1757" s="105" t="s">
        <v>2310</v>
      </c>
      <c r="E1757" s="105" t="b">
        <v>0</v>
      </c>
      <c r="F1757" s="105" t="b">
        <v>0</v>
      </c>
      <c r="G1757" s="105" t="b">
        <v>0</v>
      </c>
    </row>
    <row r="1758" spans="1:7" ht="15">
      <c r="A1758" s="105" t="s">
        <v>3228</v>
      </c>
      <c r="B1758" s="105">
        <v>2</v>
      </c>
      <c r="C1758" s="110">
        <v>0.0006326061931745943</v>
      </c>
      <c r="D1758" s="105" t="s">
        <v>2310</v>
      </c>
      <c r="E1758" s="105" t="b">
        <v>0</v>
      </c>
      <c r="F1758" s="105" t="b">
        <v>0</v>
      </c>
      <c r="G1758" s="105" t="b">
        <v>0</v>
      </c>
    </row>
    <row r="1759" spans="1:7" ht="15">
      <c r="A1759" s="105" t="s">
        <v>3250</v>
      </c>
      <c r="B1759" s="105">
        <v>2</v>
      </c>
      <c r="C1759" s="110">
        <v>0.0006326061931745943</v>
      </c>
      <c r="D1759" s="105" t="s">
        <v>2310</v>
      </c>
      <c r="E1759" s="105" t="b">
        <v>0</v>
      </c>
      <c r="F1759" s="105" t="b">
        <v>1</v>
      </c>
      <c r="G1759" s="105" t="b">
        <v>0</v>
      </c>
    </row>
    <row r="1760" spans="1:7" ht="15">
      <c r="A1760" s="105" t="s">
        <v>3235</v>
      </c>
      <c r="B1760" s="105">
        <v>2</v>
      </c>
      <c r="C1760" s="110">
        <v>0.0006326061931745943</v>
      </c>
      <c r="D1760" s="105" t="s">
        <v>2310</v>
      </c>
      <c r="E1760" s="105" t="b">
        <v>0</v>
      </c>
      <c r="F1760" s="105" t="b">
        <v>0</v>
      </c>
      <c r="G1760" s="105" t="b">
        <v>0</v>
      </c>
    </row>
    <row r="1761" spans="1:7" ht="15">
      <c r="A1761" s="105" t="s">
        <v>3328</v>
      </c>
      <c r="B1761" s="105">
        <v>2</v>
      </c>
      <c r="C1761" s="110">
        <v>0.0006326061931745943</v>
      </c>
      <c r="D1761" s="105" t="s">
        <v>2310</v>
      </c>
      <c r="E1761" s="105" t="b">
        <v>0</v>
      </c>
      <c r="F1761" s="105" t="b">
        <v>0</v>
      </c>
      <c r="G1761" s="105" t="b">
        <v>0</v>
      </c>
    </row>
    <row r="1762" spans="1:7" ht="15">
      <c r="A1762" s="105" t="s">
        <v>3329</v>
      </c>
      <c r="B1762" s="105">
        <v>2</v>
      </c>
      <c r="C1762" s="110">
        <v>0.0006326061931745943</v>
      </c>
      <c r="D1762" s="105" t="s">
        <v>2310</v>
      </c>
      <c r="E1762" s="105" t="b">
        <v>1</v>
      </c>
      <c r="F1762" s="105" t="b">
        <v>0</v>
      </c>
      <c r="G1762" s="105" t="b">
        <v>0</v>
      </c>
    </row>
    <row r="1763" spans="1:7" ht="15">
      <c r="A1763" s="105" t="s">
        <v>3330</v>
      </c>
      <c r="B1763" s="105">
        <v>2</v>
      </c>
      <c r="C1763" s="110">
        <v>0.0006326061931745943</v>
      </c>
      <c r="D1763" s="105" t="s">
        <v>2310</v>
      </c>
      <c r="E1763" s="105" t="b">
        <v>0</v>
      </c>
      <c r="F1763" s="105" t="b">
        <v>0</v>
      </c>
      <c r="G1763" s="105" t="b">
        <v>0</v>
      </c>
    </row>
    <row r="1764" spans="1:7" ht="15">
      <c r="A1764" s="105" t="s">
        <v>3331</v>
      </c>
      <c r="B1764" s="105">
        <v>2</v>
      </c>
      <c r="C1764" s="110">
        <v>0.0006326061931745943</v>
      </c>
      <c r="D1764" s="105" t="s">
        <v>2310</v>
      </c>
      <c r="E1764" s="105" t="b">
        <v>0</v>
      </c>
      <c r="F1764" s="105" t="b">
        <v>0</v>
      </c>
      <c r="G1764" s="105" t="b">
        <v>0</v>
      </c>
    </row>
    <row r="1765" spans="1:7" ht="15">
      <c r="A1765" s="105" t="s">
        <v>3296</v>
      </c>
      <c r="B1765" s="105">
        <v>2</v>
      </c>
      <c r="C1765" s="110">
        <v>0.0006326061931745943</v>
      </c>
      <c r="D1765" s="105" t="s">
        <v>2310</v>
      </c>
      <c r="E1765" s="105" t="b">
        <v>0</v>
      </c>
      <c r="F1765" s="105" t="b">
        <v>0</v>
      </c>
      <c r="G1765" s="105" t="b">
        <v>0</v>
      </c>
    </row>
    <row r="1766" spans="1:7" ht="15">
      <c r="A1766" s="105" t="s">
        <v>3197</v>
      </c>
      <c r="B1766" s="105">
        <v>2</v>
      </c>
      <c r="C1766" s="110">
        <v>0.0006326061931745943</v>
      </c>
      <c r="D1766" s="105" t="s">
        <v>2310</v>
      </c>
      <c r="E1766" s="105" t="b">
        <v>0</v>
      </c>
      <c r="F1766" s="105" t="b">
        <v>0</v>
      </c>
      <c r="G1766" s="105" t="b">
        <v>0</v>
      </c>
    </row>
    <row r="1767" spans="1:7" ht="15">
      <c r="A1767" s="105" t="s">
        <v>3076</v>
      </c>
      <c r="B1767" s="105">
        <v>2</v>
      </c>
      <c r="C1767" s="110">
        <v>0.0006326061931745943</v>
      </c>
      <c r="D1767" s="105" t="s">
        <v>2310</v>
      </c>
      <c r="E1767" s="105" t="b">
        <v>0</v>
      </c>
      <c r="F1767" s="105" t="b">
        <v>0</v>
      </c>
      <c r="G1767" s="105" t="b">
        <v>0</v>
      </c>
    </row>
    <row r="1768" spans="1:7" ht="15">
      <c r="A1768" s="105" t="s">
        <v>3034</v>
      </c>
      <c r="B1768" s="105">
        <v>2</v>
      </c>
      <c r="C1768" s="110">
        <v>0.0006326061931745943</v>
      </c>
      <c r="D1768" s="105" t="s">
        <v>2310</v>
      </c>
      <c r="E1768" s="105" t="b">
        <v>0</v>
      </c>
      <c r="F1768" s="105" t="b">
        <v>0</v>
      </c>
      <c r="G1768" s="105" t="b">
        <v>0</v>
      </c>
    </row>
    <row r="1769" spans="1:7" ht="15">
      <c r="A1769" s="105" t="s">
        <v>3035</v>
      </c>
      <c r="B1769" s="105">
        <v>2</v>
      </c>
      <c r="C1769" s="110">
        <v>0.0006326061931745943</v>
      </c>
      <c r="D1769" s="105" t="s">
        <v>2310</v>
      </c>
      <c r="E1769" s="105" t="b">
        <v>0</v>
      </c>
      <c r="F1769" s="105" t="b">
        <v>0</v>
      </c>
      <c r="G1769" s="105" t="b">
        <v>0</v>
      </c>
    </row>
    <row r="1770" spans="1:7" ht="15">
      <c r="A1770" s="105" t="s">
        <v>3036</v>
      </c>
      <c r="B1770" s="105">
        <v>2</v>
      </c>
      <c r="C1770" s="110">
        <v>0.0006326061931745943</v>
      </c>
      <c r="D1770" s="105" t="s">
        <v>2310</v>
      </c>
      <c r="E1770" s="105" t="b">
        <v>0</v>
      </c>
      <c r="F1770" s="105" t="b">
        <v>0</v>
      </c>
      <c r="G1770" s="105" t="b">
        <v>0</v>
      </c>
    </row>
    <row r="1771" spans="1:7" ht="15">
      <c r="A1771" s="105" t="s">
        <v>3290</v>
      </c>
      <c r="B1771" s="105">
        <v>2</v>
      </c>
      <c r="C1771" s="110">
        <v>0.0006326061931745943</v>
      </c>
      <c r="D1771" s="105" t="s">
        <v>2310</v>
      </c>
      <c r="E1771" s="105" t="b">
        <v>0</v>
      </c>
      <c r="F1771" s="105" t="b">
        <v>0</v>
      </c>
      <c r="G1771" s="105" t="b">
        <v>0</v>
      </c>
    </row>
    <row r="1772" spans="1:7" ht="15">
      <c r="A1772" s="105" t="s">
        <v>3299</v>
      </c>
      <c r="B1772" s="105">
        <v>2</v>
      </c>
      <c r="C1772" s="110">
        <v>0.0006326061931745943</v>
      </c>
      <c r="D1772" s="105" t="s">
        <v>2310</v>
      </c>
      <c r="E1772" s="105" t="b">
        <v>0</v>
      </c>
      <c r="F1772" s="105" t="b">
        <v>0</v>
      </c>
      <c r="G1772" s="105" t="b">
        <v>0</v>
      </c>
    </row>
    <row r="1773" spans="1:7" ht="15">
      <c r="A1773" s="105" t="s">
        <v>3124</v>
      </c>
      <c r="B1773" s="105">
        <v>2</v>
      </c>
      <c r="C1773" s="110">
        <v>0.0006326061931745943</v>
      </c>
      <c r="D1773" s="105" t="s">
        <v>2310</v>
      </c>
      <c r="E1773" s="105" t="b">
        <v>0</v>
      </c>
      <c r="F1773" s="105" t="b">
        <v>0</v>
      </c>
      <c r="G1773" s="105" t="b">
        <v>0</v>
      </c>
    </row>
    <row r="1774" spans="1:7" ht="15">
      <c r="A1774" s="105" t="s">
        <v>3088</v>
      </c>
      <c r="B1774" s="105">
        <v>2</v>
      </c>
      <c r="C1774" s="110">
        <v>0.0006326061931745943</v>
      </c>
      <c r="D1774" s="105" t="s">
        <v>2310</v>
      </c>
      <c r="E1774" s="105" t="b">
        <v>0</v>
      </c>
      <c r="F1774" s="105" t="b">
        <v>0</v>
      </c>
      <c r="G1774" s="105" t="b">
        <v>0</v>
      </c>
    </row>
    <row r="1775" spans="1:7" ht="15">
      <c r="A1775" s="105" t="s">
        <v>3133</v>
      </c>
      <c r="B1775" s="105">
        <v>2</v>
      </c>
      <c r="C1775" s="110">
        <v>0.0006326061931745943</v>
      </c>
      <c r="D1775" s="105" t="s">
        <v>2310</v>
      </c>
      <c r="E1775" s="105" t="b">
        <v>0</v>
      </c>
      <c r="F1775" s="105" t="b">
        <v>0</v>
      </c>
      <c r="G1775" s="105" t="b">
        <v>0</v>
      </c>
    </row>
    <row r="1776" spans="1:7" ht="15">
      <c r="A1776" s="105" t="s">
        <v>3008</v>
      </c>
      <c r="B1776" s="105">
        <v>2</v>
      </c>
      <c r="C1776" s="110">
        <v>0.0006326061931745943</v>
      </c>
      <c r="D1776" s="105" t="s">
        <v>2310</v>
      </c>
      <c r="E1776" s="105" t="b">
        <v>0</v>
      </c>
      <c r="F1776" s="105" t="b">
        <v>0</v>
      </c>
      <c r="G1776" s="105" t="b">
        <v>0</v>
      </c>
    </row>
    <row r="1777" spans="1:7" ht="15">
      <c r="A1777" s="105" t="s">
        <v>3055</v>
      </c>
      <c r="B1777" s="105">
        <v>2</v>
      </c>
      <c r="C1777" s="110">
        <v>0.0006326061931745943</v>
      </c>
      <c r="D1777" s="105" t="s">
        <v>2310</v>
      </c>
      <c r="E1777" s="105" t="b">
        <v>0</v>
      </c>
      <c r="F1777" s="105" t="b">
        <v>0</v>
      </c>
      <c r="G1777" s="105" t="b">
        <v>0</v>
      </c>
    </row>
    <row r="1778" spans="1:7" ht="15">
      <c r="A1778" s="105" t="s">
        <v>3246</v>
      </c>
      <c r="B1778" s="105">
        <v>2</v>
      </c>
      <c r="C1778" s="110">
        <v>0.0006326061931745943</v>
      </c>
      <c r="D1778" s="105" t="s">
        <v>2310</v>
      </c>
      <c r="E1778" s="105" t="b">
        <v>0</v>
      </c>
      <c r="F1778" s="105" t="b">
        <v>0</v>
      </c>
      <c r="G1778" s="105" t="b">
        <v>0</v>
      </c>
    </row>
    <row r="1779" spans="1:7" ht="15">
      <c r="A1779" s="105" t="s">
        <v>3310</v>
      </c>
      <c r="B1779" s="105">
        <v>2</v>
      </c>
      <c r="C1779" s="110">
        <v>0.0006326061931745943</v>
      </c>
      <c r="D1779" s="105" t="s">
        <v>2310</v>
      </c>
      <c r="E1779" s="105" t="b">
        <v>0</v>
      </c>
      <c r="F1779" s="105" t="b">
        <v>0</v>
      </c>
      <c r="G1779" s="105" t="b">
        <v>0</v>
      </c>
    </row>
    <row r="1780" spans="1:7" ht="15">
      <c r="A1780" s="105" t="s">
        <v>3072</v>
      </c>
      <c r="B1780" s="105">
        <v>2</v>
      </c>
      <c r="C1780" s="110">
        <v>0.0006326061931745943</v>
      </c>
      <c r="D1780" s="105" t="s">
        <v>2310</v>
      </c>
      <c r="E1780" s="105" t="b">
        <v>0</v>
      </c>
      <c r="F1780" s="105" t="b">
        <v>0</v>
      </c>
      <c r="G1780" s="105" t="b">
        <v>0</v>
      </c>
    </row>
    <row r="1781" spans="1:7" ht="15">
      <c r="A1781" s="105" t="s">
        <v>3281</v>
      </c>
      <c r="B1781" s="105">
        <v>2</v>
      </c>
      <c r="C1781" s="110">
        <v>0.0006326061931745943</v>
      </c>
      <c r="D1781" s="105" t="s">
        <v>2310</v>
      </c>
      <c r="E1781" s="105" t="b">
        <v>0</v>
      </c>
      <c r="F1781" s="105" t="b">
        <v>0</v>
      </c>
      <c r="G1781" s="105" t="b">
        <v>0</v>
      </c>
    </row>
    <row r="1782" spans="1:7" ht="15">
      <c r="A1782" s="105" t="s">
        <v>3294</v>
      </c>
      <c r="B1782" s="105">
        <v>2</v>
      </c>
      <c r="C1782" s="110">
        <v>0.0006326061931745943</v>
      </c>
      <c r="D1782" s="105" t="s">
        <v>2310</v>
      </c>
      <c r="E1782" s="105" t="b">
        <v>0</v>
      </c>
      <c r="F1782" s="105" t="b">
        <v>0</v>
      </c>
      <c r="G1782" s="105" t="b">
        <v>0</v>
      </c>
    </row>
    <row r="1783" spans="1:7" ht="15">
      <c r="A1783" s="105" t="s">
        <v>2990</v>
      </c>
      <c r="B1783" s="105">
        <v>2</v>
      </c>
      <c r="C1783" s="110">
        <v>0.0006326061931745943</v>
      </c>
      <c r="D1783" s="105" t="s">
        <v>2310</v>
      </c>
      <c r="E1783" s="105" t="b">
        <v>0</v>
      </c>
      <c r="F1783" s="105" t="b">
        <v>0</v>
      </c>
      <c r="G1783" s="105" t="b">
        <v>0</v>
      </c>
    </row>
    <row r="1784" spans="1:7" ht="15">
      <c r="A1784" s="105" t="s">
        <v>3146</v>
      </c>
      <c r="B1784" s="105">
        <v>2</v>
      </c>
      <c r="C1784" s="110">
        <v>0.0006326061931745943</v>
      </c>
      <c r="D1784" s="105" t="s">
        <v>2310</v>
      </c>
      <c r="E1784" s="105" t="b">
        <v>0</v>
      </c>
      <c r="F1784" s="105" t="b">
        <v>0</v>
      </c>
      <c r="G1784" s="105" t="b">
        <v>0</v>
      </c>
    </row>
    <row r="1785" spans="1:7" ht="15">
      <c r="A1785" s="105" t="s">
        <v>3298</v>
      </c>
      <c r="B1785" s="105">
        <v>2</v>
      </c>
      <c r="C1785" s="110">
        <v>0.0006326061931745943</v>
      </c>
      <c r="D1785" s="105" t="s">
        <v>2310</v>
      </c>
      <c r="E1785" s="105" t="b">
        <v>0</v>
      </c>
      <c r="F1785" s="105" t="b">
        <v>0</v>
      </c>
      <c r="G1785" s="105" t="b">
        <v>0</v>
      </c>
    </row>
    <row r="1786" spans="1:7" ht="15">
      <c r="A1786" s="105" t="s">
        <v>3198</v>
      </c>
      <c r="B1786" s="105">
        <v>2</v>
      </c>
      <c r="C1786" s="110">
        <v>0.0006326061931745943</v>
      </c>
      <c r="D1786" s="105" t="s">
        <v>2310</v>
      </c>
      <c r="E1786" s="105" t="b">
        <v>0</v>
      </c>
      <c r="F1786" s="105" t="b">
        <v>0</v>
      </c>
      <c r="G1786" s="105" t="b">
        <v>0</v>
      </c>
    </row>
    <row r="1787" spans="1:7" ht="15">
      <c r="A1787" s="105" t="s">
        <v>2974</v>
      </c>
      <c r="B1787" s="105">
        <v>2</v>
      </c>
      <c r="C1787" s="110">
        <v>0.0006326061931745943</v>
      </c>
      <c r="D1787" s="105" t="s">
        <v>2310</v>
      </c>
      <c r="E1787" s="105" t="b">
        <v>0</v>
      </c>
      <c r="F1787" s="105" t="b">
        <v>0</v>
      </c>
      <c r="G1787" s="105" t="b">
        <v>0</v>
      </c>
    </row>
    <row r="1788" spans="1:7" ht="15">
      <c r="A1788" s="105" t="s">
        <v>3118</v>
      </c>
      <c r="B1788" s="105">
        <v>2</v>
      </c>
      <c r="C1788" s="110">
        <v>0.0006326061931745943</v>
      </c>
      <c r="D1788" s="105" t="s">
        <v>2310</v>
      </c>
      <c r="E1788" s="105" t="b">
        <v>0</v>
      </c>
      <c r="F1788" s="105" t="b">
        <v>0</v>
      </c>
      <c r="G1788" s="105" t="b">
        <v>0</v>
      </c>
    </row>
    <row r="1789" spans="1:7" ht="15">
      <c r="A1789" s="105" t="s">
        <v>3194</v>
      </c>
      <c r="B1789" s="105">
        <v>2</v>
      </c>
      <c r="C1789" s="110">
        <v>0.0006326061931745943</v>
      </c>
      <c r="D1789" s="105" t="s">
        <v>2310</v>
      </c>
      <c r="E1789" s="105" t="b">
        <v>0</v>
      </c>
      <c r="F1789" s="105" t="b">
        <v>1</v>
      </c>
      <c r="G1789" s="105" t="b">
        <v>0</v>
      </c>
    </row>
    <row r="1790" spans="1:7" ht="15">
      <c r="A1790" s="105" t="s">
        <v>3249</v>
      </c>
      <c r="B1790" s="105">
        <v>2</v>
      </c>
      <c r="C1790" s="110">
        <v>0.0006326061931745943</v>
      </c>
      <c r="D1790" s="105" t="s">
        <v>2310</v>
      </c>
      <c r="E1790" s="105" t="b">
        <v>0</v>
      </c>
      <c r="F1790" s="105" t="b">
        <v>0</v>
      </c>
      <c r="G1790" s="105" t="b">
        <v>0</v>
      </c>
    </row>
    <row r="1791" spans="1:7" ht="15">
      <c r="A1791" s="105" t="s">
        <v>3172</v>
      </c>
      <c r="B1791" s="105">
        <v>2</v>
      </c>
      <c r="C1791" s="110">
        <v>0.0006326061931745943</v>
      </c>
      <c r="D1791" s="105" t="s">
        <v>2310</v>
      </c>
      <c r="E1791" s="105" t="b">
        <v>0</v>
      </c>
      <c r="F1791" s="105" t="b">
        <v>0</v>
      </c>
      <c r="G1791" s="105" t="b">
        <v>0</v>
      </c>
    </row>
    <row r="1792" spans="1:7" ht="15">
      <c r="A1792" s="105" t="s">
        <v>3156</v>
      </c>
      <c r="B1792" s="105">
        <v>2</v>
      </c>
      <c r="C1792" s="110">
        <v>0.0006326061931745943</v>
      </c>
      <c r="D1792" s="105" t="s">
        <v>2310</v>
      </c>
      <c r="E1792" s="105" t="b">
        <v>0</v>
      </c>
      <c r="F1792" s="105" t="b">
        <v>0</v>
      </c>
      <c r="G1792" s="105" t="b">
        <v>0</v>
      </c>
    </row>
    <row r="1793" spans="1:7" ht="15">
      <c r="A1793" s="105" t="s">
        <v>3301</v>
      </c>
      <c r="B1793" s="105">
        <v>2</v>
      </c>
      <c r="C1793" s="110">
        <v>0.0006326061931745943</v>
      </c>
      <c r="D1793" s="105" t="s">
        <v>2310</v>
      </c>
      <c r="E1793" s="105" t="b">
        <v>0</v>
      </c>
      <c r="F1793" s="105" t="b">
        <v>0</v>
      </c>
      <c r="G1793" s="105" t="b">
        <v>0</v>
      </c>
    </row>
    <row r="1794" spans="1:7" ht="15">
      <c r="A1794" s="105" t="s">
        <v>3123</v>
      </c>
      <c r="B1794" s="105">
        <v>2</v>
      </c>
      <c r="C1794" s="110">
        <v>0.0006326061931745943</v>
      </c>
      <c r="D1794" s="105" t="s">
        <v>2310</v>
      </c>
      <c r="E1794" s="105" t="b">
        <v>0</v>
      </c>
      <c r="F1794" s="105" t="b">
        <v>0</v>
      </c>
      <c r="G1794" s="105" t="b">
        <v>0</v>
      </c>
    </row>
    <row r="1795" spans="1:7" ht="15">
      <c r="A1795" s="105" t="s">
        <v>3011</v>
      </c>
      <c r="B1795" s="105">
        <v>2</v>
      </c>
      <c r="C1795" s="110">
        <v>0.0006326061931745943</v>
      </c>
      <c r="D1795" s="105" t="s">
        <v>2310</v>
      </c>
      <c r="E1795" s="105" t="b">
        <v>0</v>
      </c>
      <c r="F1795" s="105" t="b">
        <v>0</v>
      </c>
      <c r="G1795" s="105" t="b">
        <v>0</v>
      </c>
    </row>
    <row r="1796" spans="1:7" ht="15">
      <c r="A1796" s="105" t="s">
        <v>3321</v>
      </c>
      <c r="B1796" s="105">
        <v>2</v>
      </c>
      <c r="C1796" s="110">
        <v>0.0006326061931745943</v>
      </c>
      <c r="D1796" s="105" t="s">
        <v>2310</v>
      </c>
      <c r="E1796" s="105" t="b">
        <v>0</v>
      </c>
      <c r="F1796" s="105" t="b">
        <v>1</v>
      </c>
      <c r="G1796" s="105" t="b">
        <v>0</v>
      </c>
    </row>
    <row r="1797" spans="1:7" ht="15">
      <c r="A1797" s="105" t="s">
        <v>3312</v>
      </c>
      <c r="B1797" s="105">
        <v>2</v>
      </c>
      <c r="C1797" s="110">
        <v>0.0006326061931745943</v>
      </c>
      <c r="D1797" s="105" t="s">
        <v>2310</v>
      </c>
      <c r="E1797" s="105" t="b">
        <v>0</v>
      </c>
      <c r="F1797" s="105" t="b">
        <v>0</v>
      </c>
      <c r="G1797" s="105" t="b">
        <v>0</v>
      </c>
    </row>
    <row r="1798" spans="1:7" ht="15">
      <c r="A1798" s="105" t="s">
        <v>3313</v>
      </c>
      <c r="B1798" s="105">
        <v>2</v>
      </c>
      <c r="C1798" s="110">
        <v>0.0006326061931745943</v>
      </c>
      <c r="D1798" s="105" t="s">
        <v>2310</v>
      </c>
      <c r="E1798" s="105" t="b">
        <v>0</v>
      </c>
      <c r="F1798" s="105" t="b">
        <v>0</v>
      </c>
      <c r="G1798" s="105" t="b">
        <v>0</v>
      </c>
    </row>
    <row r="1799" spans="1:7" ht="15">
      <c r="A1799" s="105" t="s">
        <v>3314</v>
      </c>
      <c r="B1799" s="105">
        <v>2</v>
      </c>
      <c r="C1799" s="110">
        <v>0.0006326061931745943</v>
      </c>
      <c r="D1799" s="105" t="s">
        <v>2310</v>
      </c>
      <c r="E1799" s="105" t="b">
        <v>0</v>
      </c>
      <c r="F1799" s="105" t="b">
        <v>0</v>
      </c>
      <c r="G1799" s="105" t="b">
        <v>0</v>
      </c>
    </row>
    <row r="1800" spans="1:7" ht="15">
      <c r="A1800" s="105" t="s">
        <v>3315</v>
      </c>
      <c r="B1800" s="105">
        <v>2</v>
      </c>
      <c r="C1800" s="110">
        <v>0.0006326061931745943</v>
      </c>
      <c r="D1800" s="105" t="s">
        <v>2310</v>
      </c>
      <c r="E1800" s="105" t="b">
        <v>0</v>
      </c>
      <c r="F1800" s="105" t="b">
        <v>0</v>
      </c>
      <c r="G1800" s="105" t="b">
        <v>0</v>
      </c>
    </row>
    <row r="1801" spans="1:7" ht="15">
      <c r="A1801" s="105" t="s">
        <v>3316</v>
      </c>
      <c r="B1801" s="105">
        <v>2</v>
      </c>
      <c r="C1801" s="110">
        <v>0.0006326061931745943</v>
      </c>
      <c r="D1801" s="105" t="s">
        <v>2310</v>
      </c>
      <c r="E1801" s="105" t="b">
        <v>0</v>
      </c>
      <c r="F1801" s="105" t="b">
        <v>0</v>
      </c>
      <c r="G1801" s="105" t="b">
        <v>0</v>
      </c>
    </row>
    <row r="1802" spans="1:7" ht="15">
      <c r="A1802" s="105" t="s">
        <v>3317</v>
      </c>
      <c r="B1802" s="105">
        <v>2</v>
      </c>
      <c r="C1802" s="110">
        <v>0.0006326061931745943</v>
      </c>
      <c r="D1802" s="105" t="s">
        <v>2310</v>
      </c>
      <c r="E1802" s="105" t="b">
        <v>0</v>
      </c>
      <c r="F1802" s="105" t="b">
        <v>0</v>
      </c>
      <c r="G1802" s="105" t="b">
        <v>0</v>
      </c>
    </row>
    <row r="1803" spans="1:7" ht="15">
      <c r="A1803" s="105" t="s">
        <v>3319</v>
      </c>
      <c r="B1803" s="105">
        <v>2</v>
      </c>
      <c r="C1803" s="110">
        <v>0.0006326061931745943</v>
      </c>
      <c r="D1803" s="105" t="s">
        <v>2310</v>
      </c>
      <c r="E1803" s="105" t="b">
        <v>0</v>
      </c>
      <c r="F1803" s="105" t="b">
        <v>0</v>
      </c>
      <c r="G1803" s="105" t="b">
        <v>0</v>
      </c>
    </row>
    <row r="1804" spans="1:7" ht="15">
      <c r="A1804" s="105" t="s">
        <v>3297</v>
      </c>
      <c r="B1804" s="105">
        <v>2</v>
      </c>
      <c r="C1804" s="110">
        <v>0.0006326061931745943</v>
      </c>
      <c r="D1804" s="105" t="s">
        <v>2310</v>
      </c>
      <c r="E1804" s="105" t="b">
        <v>0</v>
      </c>
      <c r="F1804" s="105" t="b">
        <v>0</v>
      </c>
      <c r="G1804" s="105" t="b">
        <v>0</v>
      </c>
    </row>
    <row r="1805" spans="1:7" ht="15">
      <c r="A1805" s="105" t="s">
        <v>3171</v>
      </c>
      <c r="B1805" s="105">
        <v>2</v>
      </c>
      <c r="C1805" s="110">
        <v>0.0006326061931745943</v>
      </c>
      <c r="D1805" s="105" t="s">
        <v>2310</v>
      </c>
      <c r="E1805" s="105" t="b">
        <v>0</v>
      </c>
      <c r="F1805" s="105" t="b">
        <v>0</v>
      </c>
      <c r="G1805" s="105" t="b">
        <v>0</v>
      </c>
    </row>
    <row r="1806" spans="1:7" ht="15">
      <c r="A1806" s="105" t="s">
        <v>3259</v>
      </c>
      <c r="B1806" s="105">
        <v>2</v>
      </c>
      <c r="C1806" s="110">
        <v>0.0006326061931745943</v>
      </c>
      <c r="D1806" s="105" t="s">
        <v>2310</v>
      </c>
      <c r="E1806" s="105" t="b">
        <v>1</v>
      </c>
      <c r="F1806" s="105" t="b">
        <v>0</v>
      </c>
      <c r="G1806" s="105" t="b">
        <v>0</v>
      </c>
    </row>
    <row r="1807" spans="1:7" ht="15">
      <c r="A1807" s="105" t="s">
        <v>3302</v>
      </c>
      <c r="B1807" s="105">
        <v>2</v>
      </c>
      <c r="C1807" s="110">
        <v>0.0006326061931745943</v>
      </c>
      <c r="D1807" s="105" t="s">
        <v>2310</v>
      </c>
      <c r="E1807" s="105" t="b">
        <v>0</v>
      </c>
      <c r="F1807" s="105" t="b">
        <v>0</v>
      </c>
      <c r="G1807" s="105" t="b">
        <v>0</v>
      </c>
    </row>
    <row r="1808" spans="1:7" ht="15">
      <c r="A1808" s="105" t="s">
        <v>3229</v>
      </c>
      <c r="B1808" s="105">
        <v>2</v>
      </c>
      <c r="C1808" s="110">
        <v>0.0006326061931745943</v>
      </c>
      <c r="D1808" s="105" t="s">
        <v>2310</v>
      </c>
      <c r="E1808" s="105" t="b">
        <v>0</v>
      </c>
      <c r="F1808" s="105" t="b">
        <v>0</v>
      </c>
      <c r="G1808" s="105" t="b">
        <v>0</v>
      </c>
    </row>
    <row r="1809" spans="1:7" ht="15">
      <c r="A1809" s="105" t="s">
        <v>2997</v>
      </c>
      <c r="B1809" s="105">
        <v>2</v>
      </c>
      <c r="C1809" s="110">
        <v>0.0006326061931745943</v>
      </c>
      <c r="D1809" s="105" t="s">
        <v>2310</v>
      </c>
      <c r="E1809" s="105" t="b">
        <v>0</v>
      </c>
      <c r="F1809" s="105" t="b">
        <v>1</v>
      </c>
      <c r="G1809" s="105" t="b">
        <v>0</v>
      </c>
    </row>
    <row r="1810" spans="1:7" ht="15">
      <c r="A1810" s="105" t="s">
        <v>3122</v>
      </c>
      <c r="B1810" s="105">
        <v>2</v>
      </c>
      <c r="C1810" s="110">
        <v>0.0006326061931745943</v>
      </c>
      <c r="D1810" s="105" t="s">
        <v>2310</v>
      </c>
      <c r="E1810" s="105" t="b">
        <v>0</v>
      </c>
      <c r="F1810" s="105" t="b">
        <v>0</v>
      </c>
      <c r="G1810" s="105" t="b">
        <v>0</v>
      </c>
    </row>
    <row r="1811" spans="1:7" ht="15">
      <c r="A1811" s="105" t="s">
        <v>3202</v>
      </c>
      <c r="B1811" s="105">
        <v>2</v>
      </c>
      <c r="C1811" s="110">
        <v>0.0006326061931745943</v>
      </c>
      <c r="D1811" s="105" t="s">
        <v>2310</v>
      </c>
      <c r="E1811" s="105" t="b">
        <v>0</v>
      </c>
      <c r="F1811" s="105" t="b">
        <v>0</v>
      </c>
      <c r="G1811" s="105" t="b">
        <v>0</v>
      </c>
    </row>
    <row r="1812" spans="1:7" ht="15">
      <c r="A1812" s="105" t="s">
        <v>3320</v>
      </c>
      <c r="B1812" s="105">
        <v>2</v>
      </c>
      <c r="C1812" s="110">
        <v>0.0007122542936280884</v>
      </c>
      <c r="D1812" s="105" t="s">
        <v>2310</v>
      </c>
      <c r="E1812" s="105" t="b">
        <v>0</v>
      </c>
      <c r="F1812" s="105" t="b">
        <v>0</v>
      </c>
      <c r="G1812" s="105" t="b">
        <v>0</v>
      </c>
    </row>
    <row r="1813" spans="1:7" ht="15">
      <c r="A1813" s="105" t="s">
        <v>2992</v>
      </c>
      <c r="B1813" s="105">
        <v>2</v>
      </c>
      <c r="C1813" s="110">
        <v>0.0006326061931745943</v>
      </c>
      <c r="D1813" s="105" t="s">
        <v>2310</v>
      </c>
      <c r="E1813" s="105" t="b">
        <v>0</v>
      </c>
      <c r="F1813" s="105" t="b">
        <v>0</v>
      </c>
      <c r="G1813" s="105" t="b">
        <v>0</v>
      </c>
    </row>
    <row r="1814" spans="1:7" ht="15">
      <c r="A1814" s="105" t="s">
        <v>3030</v>
      </c>
      <c r="B1814" s="105">
        <v>2</v>
      </c>
      <c r="C1814" s="110">
        <v>0.0006326061931745943</v>
      </c>
      <c r="D1814" s="105" t="s">
        <v>2310</v>
      </c>
      <c r="E1814" s="105" t="b">
        <v>0</v>
      </c>
      <c r="F1814" s="105" t="b">
        <v>0</v>
      </c>
      <c r="G1814" s="105" t="b">
        <v>0</v>
      </c>
    </row>
    <row r="1815" spans="1:7" ht="15">
      <c r="A1815" s="105" t="s">
        <v>3214</v>
      </c>
      <c r="B1815" s="105">
        <v>2</v>
      </c>
      <c r="C1815" s="110">
        <v>0.0006326061931745943</v>
      </c>
      <c r="D1815" s="105" t="s">
        <v>2310</v>
      </c>
      <c r="E1815" s="105" t="b">
        <v>0</v>
      </c>
      <c r="F1815" s="105" t="b">
        <v>0</v>
      </c>
      <c r="G1815" s="105" t="b">
        <v>0</v>
      </c>
    </row>
    <row r="1816" spans="1:7" ht="15">
      <c r="A1816" s="105" t="s">
        <v>3293</v>
      </c>
      <c r="B1816" s="105">
        <v>2</v>
      </c>
      <c r="C1816" s="110">
        <v>0.0006326061931745943</v>
      </c>
      <c r="D1816" s="105" t="s">
        <v>2310</v>
      </c>
      <c r="E1816" s="105" t="b">
        <v>0</v>
      </c>
      <c r="F1816" s="105" t="b">
        <v>0</v>
      </c>
      <c r="G1816" s="105" t="b">
        <v>0</v>
      </c>
    </row>
    <row r="1817" spans="1:7" ht="15">
      <c r="A1817" s="105" t="s">
        <v>3116</v>
      </c>
      <c r="B1817" s="105">
        <v>2</v>
      </c>
      <c r="C1817" s="110">
        <v>0.0006326061931745943</v>
      </c>
      <c r="D1817" s="105" t="s">
        <v>2310</v>
      </c>
      <c r="E1817" s="105" t="b">
        <v>0</v>
      </c>
      <c r="F1817" s="105" t="b">
        <v>0</v>
      </c>
      <c r="G1817" s="105" t="b">
        <v>0</v>
      </c>
    </row>
    <row r="1818" spans="1:7" ht="15">
      <c r="A1818" s="105" t="s">
        <v>3056</v>
      </c>
      <c r="B1818" s="105">
        <v>2</v>
      </c>
      <c r="C1818" s="110">
        <v>0.0006326061931745943</v>
      </c>
      <c r="D1818" s="105" t="s">
        <v>2310</v>
      </c>
      <c r="E1818" s="105" t="b">
        <v>0</v>
      </c>
      <c r="F1818" s="105" t="b">
        <v>0</v>
      </c>
      <c r="G1818" s="105" t="b">
        <v>0</v>
      </c>
    </row>
    <row r="1819" spans="1:7" ht="15">
      <c r="A1819" s="105" t="s">
        <v>3280</v>
      </c>
      <c r="B1819" s="105">
        <v>2</v>
      </c>
      <c r="C1819" s="110">
        <v>0.0006326061931745943</v>
      </c>
      <c r="D1819" s="105" t="s">
        <v>2310</v>
      </c>
      <c r="E1819" s="105" t="b">
        <v>0</v>
      </c>
      <c r="F1819" s="105" t="b">
        <v>0</v>
      </c>
      <c r="G1819" s="105" t="b">
        <v>0</v>
      </c>
    </row>
    <row r="1820" spans="1:7" ht="15">
      <c r="A1820" s="105" t="s">
        <v>3303</v>
      </c>
      <c r="B1820" s="105">
        <v>2</v>
      </c>
      <c r="C1820" s="110">
        <v>0.0006326061931745943</v>
      </c>
      <c r="D1820" s="105" t="s">
        <v>2310</v>
      </c>
      <c r="E1820" s="105" t="b">
        <v>0</v>
      </c>
      <c r="F1820" s="105" t="b">
        <v>0</v>
      </c>
      <c r="G1820" s="105" t="b">
        <v>0</v>
      </c>
    </row>
    <row r="1821" spans="1:7" ht="15">
      <c r="A1821" s="105" t="s">
        <v>3128</v>
      </c>
      <c r="B1821" s="105">
        <v>2</v>
      </c>
      <c r="C1821" s="110">
        <v>0.0006326061931745943</v>
      </c>
      <c r="D1821" s="105" t="s">
        <v>2310</v>
      </c>
      <c r="E1821" s="105" t="b">
        <v>0</v>
      </c>
      <c r="F1821" s="105" t="b">
        <v>0</v>
      </c>
      <c r="G1821" s="105" t="b">
        <v>0</v>
      </c>
    </row>
    <row r="1822" spans="1:7" ht="15">
      <c r="A1822" s="105" t="s">
        <v>3074</v>
      </c>
      <c r="B1822" s="105">
        <v>2</v>
      </c>
      <c r="C1822" s="110">
        <v>0.0006326061931745943</v>
      </c>
      <c r="D1822" s="105" t="s">
        <v>2310</v>
      </c>
      <c r="E1822" s="105" t="b">
        <v>0</v>
      </c>
      <c r="F1822" s="105" t="b">
        <v>0</v>
      </c>
      <c r="G1822" s="105" t="b">
        <v>0</v>
      </c>
    </row>
    <row r="1823" spans="1:7" ht="15">
      <c r="A1823" s="105" t="s">
        <v>3251</v>
      </c>
      <c r="B1823" s="105">
        <v>2</v>
      </c>
      <c r="C1823" s="110">
        <v>0.0006326061931745943</v>
      </c>
      <c r="D1823" s="105" t="s">
        <v>2310</v>
      </c>
      <c r="E1823" s="105" t="b">
        <v>0</v>
      </c>
      <c r="F1823" s="105" t="b">
        <v>0</v>
      </c>
      <c r="G1823" s="105" t="b">
        <v>0</v>
      </c>
    </row>
    <row r="1824" spans="1:7" ht="15">
      <c r="A1824" s="105" t="s">
        <v>3241</v>
      </c>
      <c r="B1824" s="105">
        <v>2</v>
      </c>
      <c r="C1824" s="110">
        <v>0.0006326061931745943</v>
      </c>
      <c r="D1824" s="105" t="s">
        <v>2310</v>
      </c>
      <c r="E1824" s="105" t="b">
        <v>0</v>
      </c>
      <c r="F1824" s="105" t="b">
        <v>0</v>
      </c>
      <c r="G1824" s="105" t="b">
        <v>0</v>
      </c>
    </row>
    <row r="1825" spans="1:7" ht="15">
      <c r="A1825" s="105" t="s">
        <v>3071</v>
      </c>
      <c r="B1825" s="105">
        <v>2</v>
      </c>
      <c r="C1825" s="110">
        <v>0.0006326061931745943</v>
      </c>
      <c r="D1825" s="105" t="s">
        <v>2310</v>
      </c>
      <c r="E1825" s="105" t="b">
        <v>0</v>
      </c>
      <c r="F1825" s="105" t="b">
        <v>0</v>
      </c>
      <c r="G1825" s="105" t="b">
        <v>0</v>
      </c>
    </row>
    <row r="1826" spans="1:7" ht="15">
      <c r="A1826" s="105" t="s">
        <v>3270</v>
      </c>
      <c r="B1826" s="105">
        <v>2</v>
      </c>
      <c r="C1826" s="110">
        <v>0.0006326061931745943</v>
      </c>
      <c r="D1826" s="105" t="s">
        <v>2310</v>
      </c>
      <c r="E1826" s="105" t="b">
        <v>0</v>
      </c>
      <c r="F1826" s="105" t="b">
        <v>0</v>
      </c>
      <c r="G1826" s="105" t="b">
        <v>0</v>
      </c>
    </row>
    <row r="1827" spans="1:7" ht="15">
      <c r="A1827" s="105" t="s">
        <v>3215</v>
      </c>
      <c r="B1827" s="105">
        <v>2</v>
      </c>
      <c r="C1827" s="110">
        <v>0.0006326061931745943</v>
      </c>
      <c r="D1827" s="105" t="s">
        <v>2310</v>
      </c>
      <c r="E1827" s="105" t="b">
        <v>0</v>
      </c>
      <c r="F1827" s="105" t="b">
        <v>0</v>
      </c>
      <c r="G1827" s="105" t="b">
        <v>0</v>
      </c>
    </row>
    <row r="1828" spans="1:7" ht="15">
      <c r="A1828" s="105" t="s">
        <v>3218</v>
      </c>
      <c r="B1828" s="105">
        <v>2</v>
      </c>
      <c r="C1828" s="110">
        <v>0.0006326061931745943</v>
      </c>
      <c r="D1828" s="105" t="s">
        <v>2310</v>
      </c>
      <c r="E1828" s="105" t="b">
        <v>0</v>
      </c>
      <c r="F1828" s="105" t="b">
        <v>0</v>
      </c>
      <c r="G1828" s="105" t="b">
        <v>0</v>
      </c>
    </row>
    <row r="1829" spans="1:7" ht="15">
      <c r="A1829" s="105" t="s">
        <v>3219</v>
      </c>
      <c r="B1829" s="105">
        <v>2</v>
      </c>
      <c r="C1829" s="110">
        <v>0.0006326061931745943</v>
      </c>
      <c r="D1829" s="105" t="s">
        <v>2310</v>
      </c>
      <c r="E1829" s="105" t="b">
        <v>0</v>
      </c>
      <c r="F1829" s="105" t="b">
        <v>0</v>
      </c>
      <c r="G1829" s="105" t="b">
        <v>0</v>
      </c>
    </row>
    <row r="1830" spans="1:7" ht="15">
      <c r="A1830" s="105" t="s">
        <v>3307</v>
      </c>
      <c r="B1830" s="105">
        <v>2</v>
      </c>
      <c r="C1830" s="110">
        <v>0.0006326061931745943</v>
      </c>
      <c r="D1830" s="105" t="s">
        <v>2310</v>
      </c>
      <c r="E1830" s="105" t="b">
        <v>0</v>
      </c>
      <c r="F1830" s="105" t="b">
        <v>0</v>
      </c>
      <c r="G1830" s="105" t="b">
        <v>0</v>
      </c>
    </row>
    <row r="1831" spans="1:7" ht="15">
      <c r="A1831" s="105" t="s">
        <v>3308</v>
      </c>
      <c r="B1831" s="105">
        <v>2</v>
      </c>
      <c r="C1831" s="110">
        <v>0.0006326061931745943</v>
      </c>
      <c r="D1831" s="105" t="s">
        <v>2310</v>
      </c>
      <c r="E1831" s="105" t="b">
        <v>0</v>
      </c>
      <c r="F1831" s="105" t="b">
        <v>0</v>
      </c>
      <c r="G1831" s="105" t="b">
        <v>0</v>
      </c>
    </row>
    <row r="1832" spans="1:7" ht="15">
      <c r="A1832" s="105" t="s">
        <v>3309</v>
      </c>
      <c r="B1832" s="105">
        <v>2</v>
      </c>
      <c r="C1832" s="110">
        <v>0.0006326061931745943</v>
      </c>
      <c r="D1832" s="105" t="s">
        <v>2310</v>
      </c>
      <c r="E1832" s="105" t="b">
        <v>0</v>
      </c>
      <c r="F1832" s="105" t="b">
        <v>0</v>
      </c>
      <c r="G1832" s="105" t="b">
        <v>0</v>
      </c>
    </row>
    <row r="1833" spans="1:7" ht="15">
      <c r="A1833" s="105" t="s">
        <v>2977</v>
      </c>
      <c r="B1833" s="105">
        <v>2</v>
      </c>
      <c r="C1833" s="110">
        <v>0.0006326061931745943</v>
      </c>
      <c r="D1833" s="105" t="s">
        <v>2310</v>
      </c>
      <c r="E1833" s="105" t="b">
        <v>0</v>
      </c>
      <c r="F1833" s="105" t="b">
        <v>0</v>
      </c>
      <c r="G1833" s="105" t="b">
        <v>0</v>
      </c>
    </row>
    <row r="1834" spans="1:7" ht="15">
      <c r="A1834" s="105" t="s">
        <v>3187</v>
      </c>
      <c r="B1834" s="105">
        <v>2</v>
      </c>
      <c r="C1834" s="110">
        <v>0.0006326061931745943</v>
      </c>
      <c r="D1834" s="105" t="s">
        <v>2310</v>
      </c>
      <c r="E1834" s="105" t="b">
        <v>0</v>
      </c>
      <c r="F1834" s="105" t="b">
        <v>0</v>
      </c>
      <c r="G1834" s="105" t="b">
        <v>0</v>
      </c>
    </row>
    <row r="1835" spans="1:7" ht="15">
      <c r="A1835" s="105" t="s">
        <v>2981</v>
      </c>
      <c r="B1835" s="105">
        <v>2</v>
      </c>
      <c r="C1835" s="110">
        <v>0.0006326061931745943</v>
      </c>
      <c r="D1835" s="105" t="s">
        <v>2310</v>
      </c>
      <c r="E1835" s="105" t="b">
        <v>0</v>
      </c>
      <c r="F1835" s="105" t="b">
        <v>0</v>
      </c>
      <c r="G1835" s="105" t="b">
        <v>0</v>
      </c>
    </row>
    <row r="1836" spans="1:7" ht="15">
      <c r="A1836" s="105" t="s">
        <v>2994</v>
      </c>
      <c r="B1836" s="105">
        <v>2</v>
      </c>
      <c r="C1836" s="110">
        <v>0.0006326061931745943</v>
      </c>
      <c r="D1836" s="105" t="s">
        <v>2310</v>
      </c>
      <c r="E1836" s="105" t="b">
        <v>0</v>
      </c>
      <c r="F1836" s="105" t="b">
        <v>0</v>
      </c>
      <c r="G1836" s="105" t="b">
        <v>0</v>
      </c>
    </row>
    <row r="1837" spans="1:7" ht="15">
      <c r="A1837" s="105" t="s">
        <v>3240</v>
      </c>
      <c r="B1837" s="105">
        <v>2</v>
      </c>
      <c r="C1837" s="110">
        <v>0.0006326061931745943</v>
      </c>
      <c r="D1837" s="105" t="s">
        <v>2310</v>
      </c>
      <c r="E1837" s="105" t="b">
        <v>0</v>
      </c>
      <c r="F1837" s="105" t="b">
        <v>0</v>
      </c>
      <c r="G1837" s="105" t="b">
        <v>0</v>
      </c>
    </row>
    <row r="1838" spans="1:7" ht="15">
      <c r="A1838" s="105" t="s">
        <v>3291</v>
      </c>
      <c r="B1838" s="105">
        <v>2</v>
      </c>
      <c r="C1838" s="110">
        <v>0.0006326061931745943</v>
      </c>
      <c r="D1838" s="105" t="s">
        <v>2310</v>
      </c>
      <c r="E1838" s="105" t="b">
        <v>0</v>
      </c>
      <c r="F1838" s="105" t="b">
        <v>0</v>
      </c>
      <c r="G1838" s="105" t="b">
        <v>0</v>
      </c>
    </row>
    <row r="1839" spans="1:7" ht="15">
      <c r="A1839" s="105" t="s">
        <v>3231</v>
      </c>
      <c r="B1839" s="105">
        <v>2</v>
      </c>
      <c r="C1839" s="110">
        <v>0.0006326061931745943</v>
      </c>
      <c r="D1839" s="105" t="s">
        <v>2310</v>
      </c>
      <c r="E1839" s="105" t="b">
        <v>0</v>
      </c>
      <c r="F1839" s="105" t="b">
        <v>0</v>
      </c>
      <c r="G1839" s="105" t="b">
        <v>0</v>
      </c>
    </row>
    <row r="1840" spans="1:7" ht="15">
      <c r="A1840" s="105" t="s">
        <v>3208</v>
      </c>
      <c r="B1840" s="105">
        <v>2</v>
      </c>
      <c r="C1840" s="110">
        <v>0.0006326061931745943</v>
      </c>
      <c r="D1840" s="105" t="s">
        <v>2310</v>
      </c>
      <c r="E1840" s="105" t="b">
        <v>0</v>
      </c>
      <c r="F1840" s="105" t="b">
        <v>0</v>
      </c>
      <c r="G1840" s="105" t="b">
        <v>0</v>
      </c>
    </row>
    <row r="1841" spans="1:7" ht="15">
      <c r="A1841" s="105" t="s">
        <v>3300</v>
      </c>
      <c r="B1841" s="105">
        <v>2</v>
      </c>
      <c r="C1841" s="110">
        <v>0.0007122542936280884</v>
      </c>
      <c r="D1841" s="105" t="s">
        <v>2310</v>
      </c>
      <c r="E1841" s="105" t="b">
        <v>0</v>
      </c>
      <c r="F1841" s="105" t="b">
        <v>0</v>
      </c>
      <c r="G1841" s="105" t="b">
        <v>0</v>
      </c>
    </row>
    <row r="1842" spans="1:7" ht="15">
      <c r="A1842" s="105" t="s">
        <v>3144</v>
      </c>
      <c r="B1842" s="105">
        <v>2</v>
      </c>
      <c r="C1842" s="110">
        <v>0.0006326061931745943</v>
      </c>
      <c r="D1842" s="105" t="s">
        <v>2310</v>
      </c>
      <c r="E1842" s="105" t="b">
        <v>0</v>
      </c>
      <c r="F1842" s="105" t="b">
        <v>0</v>
      </c>
      <c r="G1842" s="105" t="b">
        <v>0</v>
      </c>
    </row>
    <row r="1843" spans="1:7" ht="15">
      <c r="A1843" s="105" t="s">
        <v>3043</v>
      </c>
      <c r="B1843" s="105">
        <v>2</v>
      </c>
      <c r="C1843" s="110">
        <v>0.0006326061931745943</v>
      </c>
      <c r="D1843" s="105" t="s">
        <v>2310</v>
      </c>
      <c r="E1843" s="105" t="b">
        <v>0</v>
      </c>
      <c r="F1843" s="105" t="b">
        <v>0</v>
      </c>
      <c r="G1843" s="105" t="b">
        <v>0</v>
      </c>
    </row>
    <row r="1844" spans="1:7" ht="15">
      <c r="A1844" s="105" t="s">
        <v>3051</v>
      </c>
      <c r="B1844" s="105">
        <v>2</v>
      </c>
      <c r="C1844" s="110">
        <v>0.0006326061931745943</v>
      </c>
      <c r="D1844" s="105" t="s">
        <v>2310</v>
      </c>
      <c r="E1844" s="105" t="b">
        <v>0</v>
      </c>
      <c r="F1844" s="105" t="b">
        <v>0</v>
      </c>
      <c r="G1844" s="105" t="b">
        <v>0</v>
      </c>
    </row>
    <row r="1845" spans="1:7" ht="15">
      <c r="A1845" s="105" t="s">
        <v>3295</v>
      </c>
      <c r="B1845" s="105">
        <v>2</v>
      </c>
      <c r="C1845" s="110">
        <v>0.0006326061931745943</v>
      </c>
      <c r="D1845" s="105" t="s">
        <v>2310</v>
      </c>
      <c r="E1845" s="105" t="b">
        <v>0</v>
      </c>
      <c r="F1845" s="105" t="b">
        <v>0</v>
      </c>
      <c r="G1845" s="105" t="b">
        <v>0</v>
      </c>
    </row>
    <row r="1846" spans="1:7" ht="15">
      <c r="A1846" s="105" t="s">
        <v>3022</v>
      </c>
      <c r="B1846" s="105">
        <v>2</v>
      </c>
      <c r="C1846" s="110">
        <v>0.0006326061931745943</v>
      </c>
      <c r="D1846" s="105" t="s">
        <v>2310</v>
      </c>
      <c r="E1846" s="105" t="b">
        <v>1</v>
      </c>
      <c r="F1846" s="105" t="b">
        <v>0</v>
      </c>
      <c r="G1846" s="105" t="b">
        <v>0</v>
      </c>
    </row>
    <row r="1847" spans="1:7" ht="15">
      <c r="A1847" s="105" t="s">
        <v>3044</v>
      </c>
      <c r="B1847" s="105">
        <v>2</v>
      </c>
      <c r="C1847" s="110">
        <v>0.0006326061931745943</v>
      </c>
      <c r="D1847" s="105" t="s">
        <v>2310</v>
      </c>
      <c r="E1847" s="105" t="b">
        <v>0</v>
      </c>
      <c r="F1847" s="105" t="b">
        <v>0</v>
      </c>
      <c r="G1847" s="105" t="b">
        <v>0</v>
      </c>
    </row>
    <row r="1848" spans="1:7" ht="15">
      <c r="A1848" s="105" t="s">
        <v>3263</v>
      </c>
      <c r="B1848" s="105">
        <v>2</v>
      </c>
      <c r="C1848" s="110">
        <v>0.0006326061931745943</v>
      </c>
      <c r="D1848" s="105" t="s">
        <v>2310</v>
      </c>
      <c r="E1848" s="105" t="b">
        <v>1</v>
      </c>
      <c r="F1848" s="105" t="b">
        <v>0</v>
      </c>
      <c r="G1848" s="105" t="b">
        <v>0</v>
      </c>
    </row>
    <row r="1849" spans="1:7" ht="15">
      <c r="A1849" s="105" t="s">
        <v>3049</v>
      </c>
      <c r="B1849" s="105">
        <v>2</v>
      </c>
      <c r="C1849" s="110">
        <v>0.0006326061931745943</v>
      </c>
      <c r="D1849" s="105" t="s">
        <v>2310</v>
      </c>
      <c r="E1849" s="105" t="b">
        <v>0</v>
      </c>
      <c r="F1849" s="105" t="b">
        <v>1</v>
      </c>
      <c r="G1849" s="105" t="b">
        <v>0</v>
      </c>
    </row>
    <row r="1850" spans="1:7" ht="15">
      <c r="A1850" s="105" t="s">
        <v>3285</v>
      </c>
      <c r="B1850" s="105">
        <v>2</v>
      </c>
      <c r="C1850" s="110">
        <v>0.0006326061931745943</v>
      </c>
      <c r="D1850" s="105" t="s">
        <v>2310</v>
      </c>
      <c r="E1850" s="105" t="b">
        <v>0</v>
      </c>
      <c r="F1850" s="105" t="b">
        <v>0</v>
      </c>
      <c r="G1850" s="105" t="b">
        <v>0</v>
      </c>
    </row>
    <row r="1851" spans="1:7" ht="15">
      <c r="A1851" s="105" t="s">
        <v>3286</v>
      </c>
      <c r="B1851" s="105">
        <v>2</v>
      </c>
      <c r="C1851" s="110">
        <v>0.0006326061931745943</v>
      </c>
      <c r="D1851" s="105" t="s">
        <v>2310</v>
      </c>
      <c r="E1851" s="105" t="b">
        <v>1</v>
      </c>
      <c r="F1851" s="105" t="b">
        <v>0</v>
      </c>
      <c r="G1851" s="105" t="b">
        <v>0</v>
      </c>
    </row>
    <row r="1852" spans="1:7" ht="15">
      <c r="A1852" s="105" t="s">
        <v>3267</v>
      </c>
      <c r="B1852" s="105">
        <v>2</v>
      </c>
      <c r="C1852" s="110">
        <v>0.0006326061931745943</v>
      </c>
      <c r="D1852" s="105" t="s">
        <v>2310</v>
      </c>
      <c r="E1852" s="105" t="b">
        <v>1</v>
      </c>
      <c r="F1852" s="105" t="b">
        <v>0</v>
      </c>
      <c r="G1852" s="105" t="b">
        <v>0</v>
      </c>
    </row>
    <row r="1853" spans="1:7" ht="15">
      <c r="A1853" s="105" t="s">
        <v>3039</v>
      </c>
      <c r="B1853" s="105">
        <v>2</v>
      </c>
      <c r="C1853" s="110">
        <v>0.0006326061931745943</v>
      </c>
      <c r="D1853" s="105" t="s">
        <v>2310</v>
      </c>
      <c r="E1853" s="105" t="b">
        <v>0</v>
      </c>
      <c r="F1853" s="105" t="b">
        <v>0</v>
      </c>
      <c r="G1853" s="105" t="b">
        <v>0</v>
      </c>
    </row>
    <row r="1854" spans="1:7" ht="15">
      <c r="A1854" s="105" t="s">
        <v>3129</v>
      </c>
      <c r="B1854" s="105">
        <v>2</v>
      </c>
      <c r="C1854" s="110">
        <v>0.0006326061931745943</v>
      </c>
      <c r="D1854" s="105" t="s">
        <v>2310</v>
      </c>
      <c r="E1854" s="105" t="b">
        <v>0</v>
      </c>
      <c r="F1854" s="105" t="b">
        <v>0</v>
      </c>
      <c r="G1854" s="105" t="b">
        <v>0</v>
      </c>
    </row>
    <row r="1855" spans="1:7" ht="15">
      <c r="A1855" s="105" t="s">
        <v>3153</v>
      </c>
      <c r="B1855" s="105">
        <v>2</v>
      </c>
      <c r="C1855" s="110">
        <v>0.0006326061931745943</v>
      </c>
      <c r="D1855" s="105" t="s">
        <v>2310</v>
      </c>
      <c r="E1855" s="105" t="b">
        <v>0</v>
      </c>
      <c r="F1855" s="105" t="b">
        <v>1</v>
      </c>
      <c r="G1855" s="105" t="b">
        <v>0</v>
      </c>
    </row>
    <row r="1856" spans="1:7" ht="15">
      <c r="A1856" s="105" t="s">
        <v>3283</v>
      </c>
      <c r="B1856" s="105">
        <v>2</v>
      </c>
      <c r="C1856" s="110">
        <v>0.0006326061931745943</v>
      </c>
      <c r="D1856" s="105" t="s">
        <v>2310</v>
      </c>
      <c r="E1856" s="105" t="b">
        <v>0</v>
      </c>
      <c r="F1856" s="105" t="b">
        <v>0</v>
      </c>
      <c r="G1856" s="105" t="b">
        <v>0</v>
      </c>
    </row>
    <row r="1857" spans="1:7" ht="15">
      <c r="A1857" s="105" t="s">
        <v>3166</v>
      </c>
      <c r="B1857" s="105">
        <v>2</v>
      </c>
      <c r="C1857" s="110">
        <v>0.0006326061931745943</v>
      </c>
      <c r="D1857" s="105" t="s">
        <v>2310</v>
      </c>
      <c r="E1857" s="105" t="b">
        <v>0</v>
      </c>
      <c r="F1857" s="105" t="b">
        <v>0</v>
      </c>
      <c r="G1857" s="105" t="b">
        <v>0</v>
      </c>
    </row>
    <row r="1858" spans="1:7" ht="15">
      <c r="A1858" s="105" t="s">
        <v>3014</v>
      </c>
      <c r="B1858" s="105">
        <v>2</v>
      </c>
      <c r="C1858" s="110">
        <v>0.0006326061931745943</v>
      </c>
      <c r="D1858" s="105" t="s">
        <v>2310</v>
      </c>
      <c r="E1858" s="105" t="b">
        <v>0</v>
      </c>
      <c r="F1858" s="105" t="b">
        <v>0</v>
      </c>
      <c r="G1858" s="105" t="b">
        <v>0</v>
      </c>
    </row>
    <row r="1859" spans="1:7" ht="15">
      <c r="A1859" s="105" t="s">
        <v>3287</v>
      </c>
      <c r="B1859" s="105">
        <v>2</v>
      </c>
      <c r="C1859" s="110">
        <v>0.0007122542936280884</v>
      </c>
      <c r="D1859" s="105" t="s">
        <v>2310</v>
      </c>
      <c r="E1859" s="105" t="b">
        <v>1</v>
      </c>
      <c r="F1859" s="105" t="b">
        <v>0</v>
      </c>
      <c r="G1859" s="105" t="b">
        <v>0</v>
      </c>
    </row>
    <row r="1860" spans="1:7" ht="15">
      <c r="A1860" s="105" t="s">
        <v>3099</v>
      </c>
      <c r="B1860" s="105">
        <v>2</v>
      </c>
      <c r="C1860" s="110">
        <v>0.0006326061931745943</v>
      </c>
      <c r="D1860" s="105" t="s">
        <v>2310</v>
      </c>
      <c r="E1860" s="105" t="b">
        <v>0</v>
      </c>
      <c r="F1860" s="105" t="b">
        <v>0</v>
      </c>
      <c r="G1860" s="105" t="b">
        <v>0</v>
      </c>
    </row>
    <row r="1861" spans="1:7" ht="15">
      <c r="A1861" s="105" t="s">
        <v>3068</v>
      </c>
      <c r="B1861" s="105">
        <v>2</v>
      </c>
      <c r="C1861" s="110">
        <v>0.0006326061931745943</v>
      </c>
      <c r="D1861" s="105" t="s">
        <v>2310</v>
      </c>
      <c r="E1861" s="105" t="b">
        <v>0</v>
      </c>
      <c r="F1861" s="105" t="b">
        <v>0</v>
      </c>
      <c r="G1861" s="105" t="b">
        <v>0</v>
      </c>
    </row>
    <row r="1862" spans="1:7" ht="15">
      <c r="A1862" s="105" t="s">
        <v>3284</v>
      </c>
      <c r="B1862" s="105">
        <v>2</v>
      </c>
      <c r="C1862" s="110">
        <v>0.0006326061931745943</v>
      </c>
      <c r="D1862" s="105" t="s">
        <v>2310</v>
      </c>
      <c r="E1862" s="105" t="b">
        <v>0</v>
      </c>
      <c r="F1862" s="105" t="b">
        <v>0</v>
      </c>
      <c r="G1862" s="105" t="b">
        <v>0</v>
      </c>
    </row>
    <row r="1863" spans="1:7" ht="15">
      <c r="A1863" s="105" t="s">
        <v>3282</v>
      </c>
      <c r="B1863" s="105">
        <v>2</v>
      </c>
      <c r="C1863" s="110">
        <v>0.0007122542936280884</v>
      </c>
      <c r="D1863" s="105" t="s">
        <v>2310</v>
      </c>
      <c r="E1863" s="105" t="b">
        <v>0</v>
      </c>
      <c r="F1863" s="105" t="b">
        <v>0</v>
      </c>
      <c r="G1863" s="105" t="b">
        <v>0</v>
      </c>
    </row>
    <row r="1864" spans="1:7" ht="15">
      <c r="A1864" s="105" t="s">
        <v>3278</v>
      </c>
      <c r="B1864" s="105">
        <v>2</v>
      </c>
      <c r="C1864" s="110">
        <v>0.0006326061931745943</v>
      </c>
      <c r="D1864" s="105" t="s">
        <v>2310</v>
      </c>
      <c r="E1864" s="105" t="b">
        <v>0</v>
      </c>
      <c r="F1864" s="105" t="b">
        <v>0</v>
      </c>
      <c r="G1864" s="105" t="b">
        <v>0</v>
      </c>
    </row>
    <row r="1865" spans="1:7" ht="15">
      <c r="A1865" s="105" t="s">
        <v>3274</v>
      </c>
      <c r="B1865" s="105">
        <v>2</v>
      </c>
      <c r="C1865" s="110">
        <v>0.0006326061931745943</v>
      </c>
      <c r="D1865" s="105" t="s">
        <v>2310</v>
      </c>
      <c r="E1865" s="105" t="b">
        <v>0</v>
      </c>
      <c r="F1865" s="105" t="b">
        <v>0</v>
      </c>
      <c r="G1865" s="105" t="b">
        <v>0</v>
      </c>
    </row>
    <row r="1866" spans="1:7" ht="15">
      <c r="A1866" s="105" t="s">
        <v>3227</v>
      </c>
      <c r="B1866" s="105">
        <v>2</v>
      </c>
      <c r="C1866" s="110">
        <v>0.0006326061931745943</v>
      </c>
      <c r="D1866" s="105" t="s">
        <v>2310</v>
      </c>
      <c r="E1866" s="105" t="b">
        <v>0</v>
      </c>
      <c r="F1866" s="105" t="b">
        <v>0</v>
      </c>
      <c r="G1866" s="105" t="b">
        <v>0</v>
      </c>
    </row>
    <row r="1867" spans="1:7" ht="15">
      <c r="A1867" s="105" t="s">
        <v>3101</v>
      </c>
      <c r="B1867" s="105">
        <v>2</v>
      </c>
      <c r="C1867" s="110">
        <v>0.0006326061931745943</v>
      </c>
      <c r="D1867" s="105" t="s">
        <v>2310</v>
      </c>
      <c r="E1867" s="105" t="b">
        <v>0</v>
      </c>
      <c r="F1867" s="105" t="b">
        <v>0</v>
      </c>
      <c r="G1867" s="105" t="b">
        <v>0</v>
      </c>
    </row>
    <row r="1868" spans="1:7" ht="15">
      <c r="A1868" s="105" t="s">
        <v>3264</v>
      </c>
      <c r="B1868" s="105">
        <v>2</v>
      </c>
      <c r="C1868" s="110">
        <v>0.0006326061931745943</v>
      </c>
      <c r="D1868" s="105" t="s">
        <v>2310</v>
      </c>
      <c r="E1868" s="105" t="b">
        <v>0</v>
      </c>
      <c r="F1868" s="105" t="b">
        <v>0</v>
      </c>
      <c r="G1868" s="105" t="b">
        <v>0</v>
      </c>
    </row>
    <row r="1869" spans="1:7" ht="15">
      <c r="A1869" s="105" t="s">
        <v>3224</v>
      </c>
      <c r="B1869" s="105">
        <v>2</v>
      </c>
      <c r="C1869" s="110">
        <v>0.0006326061931745943</v>
      </c>
      <c r="D1869" s="105" t="s">
        <v>2310</v>
      </c>
      <c r="E1869" s="105" t="b">
        <v>0</v>
      </c>
      <c r="F1869" s="105" t="b">
        <v>0</v>
      </c>
      <c r="G1869" s="105" t="b">
        <v>0</v>
      </c>
    </row>
    <row r="1870" spans="1:7" ht="15">
      <c r="A1870" s="105" t="s">
        <v>2985</v>
      </c>
      <c r="B1870" s="105">
        <v>2</v>
      </c>
      <c r="C1870" s="110">
        <v>0.0006326061931745943</v>
      </c>
      <c r="D1870" s="105" t="s">
        <v>2310</v>
      </c>
      <c r="E1870" s="105" t="b">
        <v>0</v>
      </c>
      <c r="F1870" s="105" t="b">
        <v>0</v>
      </c>
      <c r="G1870" s="105" t="b">
        <v>0</v>
      </c>
    </row>
    <row r="1871" spans="1:7" ht="15">
      <c r="A1871" s="105" t="s">
        <v>3113</v>
      </c>
      <c r="B1871" s="105">
        <v>2</v>
      </c>
      <c r="C1871" s="110">
        <v>0.0006326061931745943</v>
      </c>
      <c r="D1871" s="105" t="s">
        <v>2310</v>
      </c>
      <c r="E1871" s="105" t="b">
        <v>0</v>
      </c>
      <c r="F1871" s="105" t="b">
        <v>0</v>
      </c>
      <c r="G1871" s="105" t="b">
        <v>0</v>
      </c>
    </row>
    <row r="1872" spans="1:7" ht="15">
      <c r="A1872" s="105" t="s">
        <v>3272</v>
      </c>
      <c r="B1872" s="105">
        <v>2</v>
      </c>
      <c r="C1872" s="110">
        <v>0.0006326061931745943</v>
      </c>
      <c r="D1872" s="105" t="s">
        <v>2310</v>
      </c>
      <c r="E1872" s="105" t="b">
        <v>1</v>
      </c>
      <c r="F1872" s="105" t="b">
        <v>0</v>
      </c>
      <c r="G1872" s="105" t="b">
        <v>0</v>
      </c>
    </row>
    <row r="1873" spans="1:7" ht="15">
      <c r="A1873" s="105" t="s">
        <v>3253</v>
      </c>
      <c r="B1873" s="105">
        <v>2</v>
      </c>
      <c r="C1873" s="110">
        <v>0.0006326061931745943</v>
      </c>
      <c r="D1873" s="105" t="s">
        <v>2310</v>
      </c>
      <c r="E1873" s="105" t="b">
        <v>0</v>
      </c>
      <c r="F1873" s="105" t="b">
        <v>0</v>
      </c>
      <c r="G1873" s="105" t="b">
        <v>0</v>
      </c>
    </row>
    <row r="1874" spans="1:7" ht="15">
      <c r="A1874" s="105" t="s">
        <v>3254</v>
      </c>
      <c r="B1874" s="105">
        <v>2</v>
      </c>
      <c r="C1874" s="110">
        <v>0.0006326061931745943</v>
      </c>
      <c r="D1874" s="105" t="s">
        <v>2310</v>
      </c>
      <c r="E1874" s="105" t="b">
        <v>0</v>
      </c>
      <c r="F1874" s="105" t="b">
        <v>0</v>
      </c>
      <c r="G1874" s="105" t="b">
        <v>0</v>
      </c>
    </row>
    <row r="1875" spans="1:7" ht="15">
      <c r="A1875" s="105" t="s">
        <v>3255</v>
      </c>
      <c r="B1875" s="105">
        <v>2</v>
      </c>
      <c r="C1875" s="110">
        <v>0.0006326061931745943</v>
      </c>
      <c r="D1875" s="105" t="s">
        <v>2310</v>
      </c>
      <c r="E1875" s="105" t="b">
        <v>0</v>
      </c>
      <c r="F1875" s="105" t="b">
        <v>0</v>
      </c>
      <c r="G1875" s="105" t="b">
        <v>0</v>
      </c>
    </row>
    <row r="1876" spans="1:7" ht="15">
      <c r="A1876" s="105" t="s">
        <v>2984</v>
      </c>
      <c r="B1876" s="105">
        <v>2</v>
      </c>
      <c r="C1876" s="110">
        <v>0.0006326061931745943</v>
      </c>
      <c r="D1876" s="105" t="s">
        <v>2310</v>
      </c>
      <c r="E1876" s="105" t="b">
        <v>0</v>
      </c>
      <c r="F1876" s="105" t="b">
        <v>0</v>
      </c>
      <c r="G1876" s="105" t="b">
        <v>0</v>
      </c>
    </row>
    <row r="1877" spans="1:7" ht="15">
      <c r="A1877" s="105" t="s">
        <v>3276</v>
      </c>
      <c r="B1877" s="105">
        <v>2</v>
      </c>
      <c r="C1877" s="110">
        <v>0.0007122542936280884</v>
      </c>
      <c r="D1877" s="105" t="s">
        <v>2310</v>
      </c>
      <c r="E1877" s="105" t="b">
        <v>0</v>
      </c>
      <c r="F1877" s="105" t="b">
        <v>0</v>
      </c>
      <c r="G1877" s="105" t="b">
        <v>0</v>
      </c>
    </row>
    <row r="1878" spans="1:7" ht="15">
      <c r="A1878" s="105" t="s">
        <v>3221</v>
      </c>
      <c r="B1878" s="105">
        <v>2</v>
      </c>
      <c r="C1878" s="110">
        <v>0.0006326061931745943</v>
      </c>
      <c r="D1878" s="105" t="s">
        <v>2310</v>
      </c>
      <c r="E1878" s="105" t="b">
        <v>0</v>
      </c>
      <c r="F1878" s="105" t="b">
        <v>0</v>
      </c>
      <c r="G1878" s="105" t="b">
        <v>0</v>
      </c>
    </row>
    <row r="1879" spans="1:7" ht="15">
      <c r="A1879" s="105" t="s">
        <v>3003</v>
      </c>
      <c r="B1879" s="105">
        <v>2</v>
      </c>
      <c r="C1879" s="110">
        <v>0.0006326061931745943</v>
      </c>
      <c r="D1879" s="105" t="s">
        <v>2310</v>
      </c>
      <c r="E1879" s="105" t="b">
        <v>0</v>
      </c>
      <c r="F1879" s="105" t="b">
        <v>0</v>
      </c>
      <c r="G1879" s="105" t="b">
        <v>0</v>
      </c>
    </row>
    <row r="1880" spans="1:7" ht="15">
      <c r="A1880" s="105" t="s">
        <v>3232</v>
      </c>
      <c r="B1880" s="105">
        <v>2</v>
      </c>
      <c r="C1880" s="110">
        <v>0.0006326061931745943</v>
      </c>
      <c r="D1880" s="105" t="s">
        <v>2310</v>
      </c>
      <c r="E1880" s="105" t="b">
        <v>0</v>
      </c>
      <c r="F1880" s="105" t="b">
        <v>0</v>
      </c>
      <c r="G1880" s="105" t="b">
        <v>0</v>
      </c>
    </row>
    <row r="1881" spans="1:7" ht="15">
      <c r="A1881" s="105" t="s">
        <v>3183</v>
      </c>
      <c r="B1881" s="105">
        <v>2</v>
      </c>
      <c r="C1881" s="110">
        <v>0.0006326061931745943</v>
      </c>
      <c r="D1881" s="105" t="s">
        <v>2310</v>
      </c>
      <c r="E1881" s="105" t="b">
        <v>0</v>
      </c>
      <c r="F1881" s="105" t="b">
        <v>0</v>
      </c>
      <c r="G1881" s="105" t="b">
        <v>0</v>
      </c>
    </row>
    <row r="1882" spans="1:7" ht="15">
      <c r="A1882" s="105" t="s">
        <v>3100</v>
      </c>
      <c r="B1882" s="105">
        <v>2</v>
      </c>
      <c r="C1882" s="110">
        <v>0.0006326061931745943</v>
      </c>
      <c r="D1882" s="105" t="s">
        <v>2310</v>
      </c>
      <c r="E1882" s="105" t="b">
        <v>0</v>
      </c>
      <c r="F1882" s="105" t="b">
        <v>0</v>
      </c>
      <c r="G1882" s="105" t="b">
        <v>0</v>
      </c>
    </row>
    <row r="1883" spans="1:7" ht="15">
      <c r="A1883" s="105" t="s">
        <v>3204</v>
      </c>
      <c r="B1883" s="105">
        <v>2</v>
      </c>
      <c r="C1883" s="110">
        <v>0.0006326061931745943</v>
      </c>
      <c r="D1883" s="105" t="s">
        <v>2310</v>
      </c>
      <c r="E1883" s="105" t="b">
        <v>0</v>
      </c>
      <c r="F1883" s="105" t="b">
        <v>0</v>
      </c>
      <c r="G1883" s="105" t="b">
        <v>0</v>
      </c>
    </row>
    <row r="1884" spans="1:7" ht="15">
      <c r="A1884" s="105" t="s">
        <v>3147</v>
      </c>
      <c r="B1884" s="105">
        <v>2</v>
      </c>
      <c r="C1884" s="110">
        <v>0.0006326061931745943</v>
      </c>
      <c r="D1884" s="105" t="s">
        <v>2310</v>
      </c>
      <c r="E1884" s="105" t="b">
        <v>0</v>
      </c>
      <c r="F1884" s="105" t="b">
        <v>0</v>
      </c>
      <c r="G1884" s="105" t="b">
        <v>0</v>
      </c>
    </row>
    <row r="1885" spans="1:7" ht="15">
      <c r="A1885" s="105" t="s">
        <v>3184</v>
      </c>
      <c r="B1885" s="105">
        <v>2</v>
      </c>
      <c r="C1885" s="110">
        <v>0.0006326061931745943</v>
      </c>
      <c r="D1885" s="105" t="s">
        <v>2310</v>
      </c>
      <c r="E1885" s="105" t="b">
        <v>0</v>
      </c>
      <c r="F1885" s="105" t="b">
        <v>0</v>
      </c>
      <c r="G1885" s="105" t="b">
        <v>0</v>
      </c>
    </row>
    <row r="1886" spans="1:7" ht="15">
      <c r="A1886" s="105" t="s">
        <v>3256</v>
      </c>
      <c r="B1886" s="105">
        <v>2</v>
      </c>
      <c r="C1886" s="110">
        <v>0.0006326061931745943</v>
      </c>
      <c r="D1886" s="105" t="s">
        <v>2310</v>
      </c>
      <c r="E1886" s="105" t="b">
        <v>0</v>
      </c>
      <c r="F1886" s="105" t="b">
        <v>0</v>
      </c>
      <c r="G1886" s="105" t="b">
        <v>0</v>
      </c>
    </row>
    <row r="1887" spans="1:7" ht="15">
      <c r="A1887" s="105" t="s">
        <v>3257</v>
      </c>
      <c r="B1887" s="105">
        <v>2</v>
      </c>
      <c r="C1887" s="110">
        <v>0.0006326061931745943</v>
      </c>
      <c r="D1887" s="105" t="s">
        <v>2310</v>
      </c>
      <c r="E1887" s="105" t="b">
        <v>0</v>
      </c>
      <c r="F1887" s="105" t="b">
        <v>0</v>
      </c>
      <c r="G1887" s="105" t="b">
        <v>0</v>
      </c>
    </row>
    <row r="1888" spans="1:7" ht="15">
      <c r="A1888" s="105" t="s">
        <v>3258</v>
      </c>
      <c r="B1888" s="105">
        <v>2</v>
      </c>
      <c r="C1888" s="110">
        <v>0.0006326061931745943</v>
      </c>
      <c r="D1888" s="105" t="s">
        <v>2310</v>
      </c>
      <c r="E1888" s="105" t="b">
        <v>0</v>
      </c>
      <c r="F1888" s="105" t="b">
        <v>0</v>
      </c>
      <c r="G1888" s="105" t="b">
        <v>0</v>
      </c>
    </row>
    <row r="1889" spans="1:7" ht="15">
      <c r="A1889" s="105" t="s">
        <v>3110</v>
      </c>
      <c r="B1889" s="105">
        <v>2</v>
      </c>
      <c r="C1889" s="110">
        <v>0.0006326061931745943</v>
      </c>
      <c r="D1889" s="105" t="s">
        <v>2310</v>
      </c>
      <c r="E1889" s="105" t="b">
        <v>0</v>
      </c>
      <c r="F1889" s="105" t="b">
        <v>0</v>
      </c>
      <c r="G1889" s="105" t="b">
        <v>0</v>
      </c>
    </row>
    <row r="1890" spans="1:7" ht="15">
      <c r="A1890" s="105" t="s">
        <v>3260</v>
      </c>
      <c r="B1890" s="105">
        <v>2</v>
      </c>
      <c r="C1890" s="110">
        <v>0.0006326061931745943</v>
      </c>
      <c r="D1890" s="105" t="s">
        <v>2310</v>
      </c>
      <c r="E1890" s="105" t="b">
        <v>0</v>
      </c>
      <c r="F1890" s="105" t="b">
        <v>1</v>
      </c>
      <c r="G1890" s="105" t="b">
        <v>0</v>
      </c>
    </row>
    <row r="1891" spans="1:7" ht="15">
      <c r="A1891" s="105" t="s">
        <v>3261</v>
      </c>
      <c r="B1891" s="105">
        <v>2</v>
      </c>
      <c r="C1891" s="110">
        <v>0.0006326061931745943</v>
      </c>
      <c r="D1891" s="105" t="s">
        <v>2310</v>
      </c>
      <c r="E1891" s="105" t="b">
        <v>0</v>
      </c>
      <c r="F1891" s="105" t="b">
        <v>0</v>
      </c>
      <c r="G1891" s="105" t="b">
        <v>0</v>
      </c>
    </row>
    <row r="1892" spans="1:7" ht="15">
      <c r="A1892" s="105" t="s">
        <v>3262</v>
      </c>
      <c r="B1892" s="105">
        <v>2</v>
      </c>
      <c r="C1892" s="110">
        <v>0.0006326061931745943</v>
      </c>
      <c r="D1892" s="105" t="s">
        <v>2310</v>
      </c>
      <c r="E1892" s="105" t="b">
        <v>0</v>
      </c>
      <c r="F1892" s="105" t="b">
        <v>0</v>
      </c>
      <c r="G1892" s="105" t="b">
        <v>0</v>
      </c>
    </row>
    <row r="1893" spans="1:7" ht="15">
      <c r="A1893" s="105" t="s">
        <v>3174</v>
      </c>
      <c r="B1893" s="105">
        <v>2</v>
      </c>
      <c r="C1893" s="110">
        <v>0.0006326061931745943</v>
      </c>
      <c r="D1893" s="105" t="s">
        <v>2310</v>
      </c>
      <c r="E1893" s="105" t="b">
        <v>0</v>
      </c>
      <c r="F1893" s="105" t="b">
        <v>0</v>
      </c>
      <c r="G1893" s="105" t="b">
        <v>0</v>
      </c>
    </row>
    <row r="1894" spans="1:7" ht="15">
      <c r="A1894" s="105" t="s">
        <v>3234</v>
      </c>
      <c r="B1894" s="105">
        <v>2</v>
      </c>
      <c r="C1894" s="110">
        <v>0.0006326061931745943</v>
      </c>
      <c r="D1894" s="105" t="s">
        <v>2310</v>
      </c>
      <c r="E1894" s="105" t="b">
        <v>0</v>
      </c>
      <c r="F1894" s="105" t="b">
        <v>0</v>
      </c>
      <c r="G1894" s="105" t="b">
        <v>0</v>
      </c>
    </row>
    <row r="1895" spans="1:7" ht="15">
      <c r="A1895" s="105" t="s">
        <v>3239</v>
      </c>
      <c r="B1895" s="105">
        <v>2</v>
      </c>
      <c r="C1895" s="110">
        <v>0.0006326061931745943</v>
      </c>
      <c r="D1895" s="105" t="s">
        <v>2310</v>
      </c>
      <c r="E1895" s="105" t="b">
        <v>0</v>
      </c>
      <c r="F1895" s="105" t="b">
        <v>0</v>
      </c>
      <c r="G1895" s="105" t="b">
        <v>0</v>
      </c>
    </row>
    <row r="1896" spans="1:7" ht="15">
      <c r="A1896" s="105" t="s">
        <v>3252</v>
      </c>
      <c r="B1896" s="105">
        <v>2</v>
      </c>
      <c r="C1896" s="110">
        <v>0.0006326061931745943</v>
      </c>
      <c r="D1896" s="105" t="s">
        <v>2310</v>
      </c>
      <c r="E1896" s="105" t="b">
        <v>0</v>
      </c>
      <c r="F1896" s="105" t="b">
        <v>0</v>
      </c>
      <c r="G1896" s="105" t="b">
        <v>0</v>
      </c>
    </row>
    <row r="1897" spans="1:7" ht="15">
      <c r="A1897" s="105" t="s">
        <v>3201</v>
      </c>
      <c r="B1897" s="105">
        <v>2</v>
      </c>
      <c r="C1897" s="110">
        <v>0.0006326061931745943</v>
      </c>
      <c r="D1897" s="105" t="s">
        <v>2310</v>
      </c>
      <c r="E1897" s="105" t="b">
        <v>0</v>
      </c>
      <c r="F1897" s="105" t="b">
        <v>0</v>
      </c>
      <c r="G1897" s="105" t="b">
        <v>0</v>
      </c>
    </row>
    <row r="1898" spans="1:7" ht="15">
      <c r="A1898" s="105" t="s">
        <v>3247</v>
      </c>
      <c r="B1898" s="105">
        <v>2</v>
      </c>
      <c r="C1898" s="110">
        <v>0.0006326061931745943</v>
      </c>
      <c r="D1898" s="105" t="s">
        <v>2310</v>
      </c>
      <c r="E1898" s="105" t="b">
        <v>0</v>
      </c>
      <c r="F1898" s="105" t="b">
        <v>0</v>
      </c>
      <c r="G1898" s="105" t="b">
        <v>0</v>
      </c>
    </row>
    <row r="1899" spans="1:7" ht="15">
      <c r="A1899" s="105" t="s">
        <v>3023</v>
      </c>
      <c r="B1899" s="105">
        <v>2</v>
      </c>
      <c r="C1899" s="110">
        <v>0.0006326061931745943</v>
      </c>
      <c r="D1899" s="105" t="s">
        <v>2310</v>
      </c>
      <c r="E1899" s="105" t="b">
        <v>0</v>
      </c>
      <c r="F1899" s="105" t="b">
        <v>0</v>
      </c>
      <c r="G1899" s="105" t="b">
        <v>0</v>
      </c>
    </row>
    <row r="1900" spans="1:7" ht="15">
      <c r="A1900" s="105" t="s">
        <v>2978</v>
      </c>
      <c r="B1900" s="105">
        <v>2</v>
      </c>
      <c r="C1900" s="110">
        <v>0.0006326061931745943</v>
      </c>
      <c r="D1900" s="105" t="s">
        <v>2310</v>
      </c>
      <c r="E1900" s="105" t="b">
        <v>0</v>
      </c>
      <c r="F1900" s="105" t="b">
        <v>0</v>
      </c>
      <c r="G1900" s="105" t="b">
        <v>0</v>
      </c>
    </row>
    <row r="1901" spans="1:7" ht="15">
      <c r="A1901" s="105" t="s">
        <v>3248</v>
      </c>
      <c r="B1901" s="105">
        <v>2</v>
      </c>
      <c r="C1901" s="110">
        <v>0.0007122542936280884</v>
      </c>
      <c r="D1901" s="105" t="s">
        <v>2310</v>
      </c>
      <c r="E1901" s="105" t="b">
        <v>0</v>
      </c>
      <c r="F1901" s="105" t="b">
        <v>0</v>
      </c>
      <c r="G1901" s="105" t="b">
        <v>0</v>
      </c>
    </row>
    <row r="1902" spans="1:7" ht="15">
      <c r="A1902" s="105" t="s">
        <v>3196</v>
      </c>
      <c r="B1902" s="105">
        <v>2</v>
      </c>
      <c r="C1902" s="110">
        <v>0.0006326061931745943</v>
      </c>
      <c r="D1902" s="105" t="s">
        <v>2310</v>
      </c>
      <c r="E1902" s="105" t="b">
        <v>0</v>
      </c>
      <c r="F1902" s="105" t="b">
        <v>1</v>
      </c>
      <c r="G1902" s="105" t="b">
        <v>0</v>
      </c>
    </row>
    <row r="1903" spans="1:7" ht="15">
      <c r="A1903" s="105" t="s">
        <v>3217</v>
      </c>
      <c r="B1903" s="105">
        <v>2</v>
      </c>
      <c r="C1903" s="110">
        <v>0.0006326061931745943</v>
      </c>
      <c r="D1903" s="105" t="s">
        <v>2310</v>
      </c>
      <c r="E1903" s="105" t="b">
        <v>0</v>
      </c>
      <c r="F1903" s="105" t="b">
        <v>0</v>
      </c>
      <c r="G1903" s="105" t="b">
        <v>0</v>
      </c>
    </row>
    <row r="1904" spans="1:7" ht="15">
      <c r="A1904" s="105" t="s">
        <v>3181</v>
      </c>
      <c r="B1904" s="105">
        <v>2</v>
      </c>
      <c r="C1904" s="110">
        <v>0.0006326061931745943</v>
      </c>
      <c r="D1904" s="105" t="s">
        <v>2310</v>
      </c>
      <c r="E1904" s="105" t="b">
        <v>0</v>
      </c>
      <c r="F1904" s="105" t="b">
        <v>0</v>
      </c>
      <c r="G1904" s="105" t="b">
        <v>0</v>
      </c>
    </row>
    <row r="1905" spans="1:7" ht="15">
      <c r="A1905" s="105" t="s">
        <v>3175</v>
      </c>
      <c r="B1905" s="105">
        <v>2</v>
      </c>
      <c r="C1905" s="110">
        <v>0.0006326061931745943</v>
      </c>
      <c r="D1905" s="105" t="s">
        <v>2310</v>
      </c>
      <c r="E1905" s="105" t="b">
        <v>0</v>
      </c>
      <c r="F1905" s="105" t="b">
        <v>0</v>
      </c>
      <c r="G1905" s="105" t="b">
        <v>0</v>
      </c>
    </row>
    <row r="1906" spans="1:7" ht="15">
      <c r="A1906" s="105" t="s">
        <v>3233</v>
      </c>
      <c r="B1906" s="105">
        <v>2</v>
      </c>
      <c r="C1906" s="110">
        <v>0.0006326061931745943</v>
      </c>
      <c r="D1906" s="105" t="s">
        <v>2310</v>
      </c>
      <c r="E1906" s="105" t="b">
        <v>0</v>
      </c>
      <c r="F1906" s="105" t="b">
        <v>0</v>
      </c>
      <c r="G1906" s="105" t="b">
        <v>0</v>
      </c>
    </row>
    <row r="1907" spans="1:7" ht="15">
      <c r="A1907" s="105" t="s">
        <v>3216</v>
      </c>
      <c r="B1907" s="105">
        <v>2</v>
      </c>
      <c r="C1907" s="110">
        <v>0.0006326061931745943</v>
      </c>
      <c r="D1907" s="105" t="s">
        <v>2310</v>
      </c>
      <c r="E1907" s="105" t="b">
        <v>0</v>
      </c>
      <c r="F1907" s="105" t="b">
        <v>0</v>
      </c>
      <c r="G1907" s="105" t="b">
        <v>0</v>
      </c>
    </row>
    <row r="1908" spans="1:7" ht="15">
      <c r="A1908" s="105" t="s">
        <v>3090</v>
      </c>
      <c r="B1908" s="105">
        <v>2</v>
      </c>
      <c r="C1908" s="110">
        <v>0.0006326061931745943</v>
      </c>
      <c r="D1908" s="105" t="s">
        <v>2310</v>
      </c>
      <c r="E1908" s="105" t="b">
        <v>0</v>
      </c>
      <c r="F1908" s="105" t="b">
        <v>0</v>
      </c>
      <c r="G1908" s="105" t="b">
        <v>0</v>
      </c>
    </row>
    <row r="1909" spans="1:7" ht="15">
      <c r="A1909" s="105" t="s">
        <v>3032</v>
      </c>
      <c r="B1909" s="105">
        <v>2</v>
      </c>
      <c r="C1909" s="110">
        <v>0.0006326061931745943</v>
      </c>
      <c r="D1909" s="105" t="s">
        <v>2310</v>
      </c>
      <c r="E1909" s="105" t="b">
        <v>0</v>
      </c>
      <c r="F1909" s="105" t="b">
        <v>0</v>
      </c>
      <c r="G1909" s="105" t="b">
        <v>0</v>
      </c>
    </row>
    <row r="1910" spans="1:7" ht="15">
      <c r="A1910" s="105" t="s">
        <v>3236</v>
      </c>
      <c r="B1910" s="105">
        <v>2</v>
      </c>
      <c r="C1910" s="110">
        <v>0.0006326061931745943</v>
      </c>
      <c r="D1910" s="105" t="s">
        <v>2310</v>
      </c>
      <c r="E1910" s="105" t="b">
        <v>0</v>
      </c>
      <c r="F1910" s="105" t="b">
        <v>0</v>
      </c>
      <c r="G1910" s="105" t="b">
        <v>0</v>
      </c>
    </row>
    <row r="1911" spans="1:7" ht="15">
      <c r="A1911" s="105" t="s">
        <v>3237</v>
      </c>
      <c r="B1911" s="105">
        <v>2</v>
      </c>
      <c r="C1911" s="110">
        <v>0.0006326061931745943</v>
      </c>
      <c r="D1911" s="105" t="s">
        <v>2310</v>
      </c>
      <c r="E1911" s="105" t="b">
        <v>0</v>
      </c>
      <c r="F1911" s="105" t="b">
        <v>0</v>
      </c>
      <c r="G1911" s="105" t="b">
        <v>0</v>
      </c>
    </row>
    <row r="1912" spans="1:7" ht="15">
      <c r="A1912" s="105" t="s">
        <v>3141</v>
      </c>
      <c r="B1912" s="105">
        <v>2</v>
      </c>
      <c r="C1912" s="110">
        <v>0.0006326061931745943</v>
      </c>
      <c r="D1912" s="105" t="s">
        <v>2310</v>
      </c>
      <c r="E1912" s="105" t="b">
        <v>0</v>
      </c>
      <c r="F1912" s="105" t="b">
        <v>0</v>
      </c>
      <c r="G1912" s="105" t="b">
        <v>0</v>
      </c>
    </row>
    <row r="1913" spans="1:7" ht="15">
      <c r="A1913" s="105" t="s">
        <v>3212</v>
      </c>
      <c r="B1913" s="105">
        <v>2</v>
      </c>
      <c r="C1913" s="110">
        <v>0.0006326061931745943</v>
      </c>
      <c r="D1913" s="105" t="s">
        <v>2310</v>
      </c>
      <c r="E1913" s="105" t="b">
        <v>0</v>
      </c>
      <c r="F1913" s="105" t="b">
        <v>0</v>
      </c>
      <c r="G1913" s="105" t="b">
        <v>0</v>
      </c>
    </row>
    <row r="1914" spans="1:7" ht="15">
      <c r="A1914" s="105" t="s">
        <v>3054</v>
      </c>
      <c r="B1914" s="105">
        <v>2</v>
      </c>
      <c r="C1914" s="110">
        <v>0.0006326061931745943</v>
      </c>
      <c r="D1914" s="105" t="s">
        <v>2310</v>
      </c>
      <c r="E1914" s="105" t="b">
        <v>1</v>
      </c>
      <c r="F1914" s="105" t="b">
        <v>0</v>
      </c>
      <c r="G1914" s="105" t="b">
        <v>0</v>
      </c>
    </row>
    <row r="1915" spans="1:7" ht="15">
      <c r="A1915" s="105" t="s">
        <v>3038</v>
      </c>
      <c r="B1915" s="105">
        <v>2</v>
      </c>
      <c r="C1915" s="110">
        <v>0.0006326061931745943</v>
      </c>
      <c r="D1915" s="105" t="s">
        <v>2310</v>
      </c>
      <c r="E1915" s="105" t="b">
        <v>0</v>
      </c>
      <c r="F1915" s="105" t="b">
        <v>0</v>
      </c>
      <c r="G1915" s="105" t="b">
        <v>0</v>
      </c>
    </row>
    <row r="1916" spans="1:7" ht="15">
      <c r="A1916" s="105" t="s">
        <v>3017</v>
      </c>
      <c r="B1916" s="105">
        <v>2</v>
      </c>
      <c r="C1916" s="110">
        <v>0.0006326061931745943</v>
      </c>
      <c r="D1916" s="105" t="s">
        <v>2310</v>
      </c>
      <c r="E1916" s="105" t="b">
        <v>0</v>
      </c>
      <c r="F1916" s="105" t="b">
        <v>0</v>
      </c>
      <c r="G1916" s="105" t="b">
        <v>0</v>
      </c>
    </row>
    <row r="1917" spans="1:7" ht="15">
      <c r="A1917" s="105" t="s">
        <v>3222</v>
      </c>
      <c r="B1917" s="105">
        <v>2</v>
      </c>
      <c r="C1917" s="110">
        <v>0.0006326061931745943</v>
      </c>
      <c r="D1917" s="105" t="s">
        <v>2310</v>
      </c>
      <c r="E1917" s="105" t="b">
        <v>1</v>
      </c>
      <c r="F1917" s="105" t="b">
        <v>0</v>
      </c>
      <c r="G1917" s="105" t="b">
        <v>0</v>
      </c>
    </row>
    <row r="1918" spans="1:7" ht="15">
      <c r="A1918" s="105" t="s">
        <v>3189</v>
      </c>
      <c r="B1918" s="105">
        <v>2</v>
      </c>
      <c r="C1918" s="110">
        <v>0.0006326061931745943</v>
      </c>
      <c r="D1918" s="105" t="s">
        <v>2310</v>
      </c>
      <c r="E1918" s="105" t="b">
        <v>0</v>
      </c>
      <c r="F1918" s="105" t="b">
        <v>0</v>
      </c>
      <c r="G1918" s="105" t="b">
        <v>0</v>
      </c>
    </row>
    <row r="1919" spans="1:7" ht="15">
      <c r="A1919" s="105" t="s">
        <v>3226</v>
      </c>
      <c r="B1919" s="105">
        <v>2</v>
      </c>
      <c r="C1919" s="110">
        <v>0.0006326061931745943</v>
      </c>
      <c r="D1919" s="105" t="s">
        <v>2310</v>
      </c>
      <c r="E1919" s="105" t="b">
        <v>0</v>
      </c>
      <c r="F1919" s="105" t="b">
        <v>0</v>
      </c>
      <c r="G1919" s="105" t="b">
        <v>0</v>
      </c>
    </row>
    <row r="1920" spans="1:7" ht="15">
      <c r="A1920" s="105" t="s">
        <v>3119</v>
      </c>
      <c r="B1920" s="105">
        <v>2</v>
      </c>
      <c r="C1920" s="110">
        <v>0.0006326061931745943</v>
      </c>
      <c r="D1920" s="105" t="s">
        <v>2310</v>
      </c>
      <c r="E1920" s="105" t="b">
        <v>0</v>
      </c>
      <c r="F1920" s="105" t="b">
        <v>0</v>
      </c>
      <c r="G1920" s="105" t="b">
        <v>0</v>
      </c>
    </row>
    <row r="1921" spans="1:7" ht="15">
      <c r="A1921" s="105" t="s">
        <v>3203</v>
      </c>
      <c r="B1921" s="105">
        <v>2</v>
      </c>
      <c r="C1921" s="110">
        <v>0.0006326061931745943</v>
      </c>
      <c r="D1921" s="105" t="s">
        <v>2310</v>
      </c>
      <c r="E1921" s="105" t="b">
        <v>0</v>
      </c>
      <c r="F1921" s="105" t="b">
        <v>0</v>
      </c>
      <c r="G1921" s="105" t="b">
        <v>0</v>
      </c>
    </row>
    <row r="1922" spans="1:7" ht="15">
      <c r="A1922" s="105" t="s">
        <v>3089</v>
      </c>
      <c r="B1922" s="105">
        <v>2</v>
      </c>
      <c r="C1922" s="110">
        <v>0.0006326061931745943</v>
      </c>
      <c r="D1922" s="105" t="s">
        <v>2310</v>
      </c>
      <c r="E1922" s="105" t="b">
        <v>0</v>
      </c>
      <c r="F1922" s="105" t="b">
        <v>0</v>
      </c>
      <c r="G1922" s="105" t="b">
        <v>0</v>
      </c>
    </row>
    <row r="1923" spans="1:7" ht="15">
      <c r="A1923" s="105" t="s">
        <v>3225</v>
      </c>
      <c r="B1923" s="105">
        <v>2</v>
      </c>
      <c r="C1923" s="110">
        <v>0.0007122542936280884</v>
      </c>
      <c r="D1923" s="105" t="s">
        <v>2310</v>
      </c>
      <c r="E1923" s="105" t="b">
        <v>0</v>
      </c>
      <c r="F1923" s="105" t="b">
        <v>0</v>
      </c>
      <c r="G1923" s="105" t="b">
        <v>0</v>
      </c>
    </row>
    <row r="1924" spans="1:7" ht="15">
      <c r="A1924" s="105" t="s">
        <v>3053</v>
      </c>
      <c r="B1924" s="105">
        <v>2</v>
      </c>
      <c r="C1924" s="110">
        <v>0.0006326061931745943</v>
      </c>
      <c r="D1924" s="105" t="s">
        <v>2310</v>
      </c>
      <c r="E1924" s="105" t="b">
        <v>0</v>
      </c>
      <c r="F1924" s="105" t="b">
        <v>0</v>
      </c>
      <c r="G1924" s="105" t="b">
        <v>0</v>
      </c>
    </row>
    <row r="1925" spans="1:7" ht="15">
      <c r="A1925" s="105" t="s">
        <v>3031</v>
      </c>
      <c r="B1925" s="105">
        <v>2</v>
      </c>
      <c r="C1925" s="110">
        <v>0.0006326061931745943</v>
      </c>
      <c r="D1925" s="105" t="s">
        <v>2310</v>
      </c>
      <c r="E1925" s="105" t="b">
        <v>0</v>
      </c>
      <c r="F1925" s="105" t="b">
        <v>0</v>
      </c>
      <c r="G1925" s="105" t="b">
        <v>0</v>
      </c>
    </row>
    <row r="1926" spans="1:7" ht="15">
      <c r="A1926" s="105" t="s">
        <v>3096</v>
      </c>
      <c r="B1926" s="105">
        <v>2</v>
      </c>
      <c r="C1926" s="110">
        <v>0.0006326061931745943</v>
      </c>
      <c r="D1926" s="105" t="s">
        <v>2310</v>
      </c>
      <c r="E1926" s="105" t="b">
        <v>0</v>
      </c>
      <c r="F1926" s="105" t="b">
        <v>0</v>
      </c>
      <c r="G1926" s="105" t="b">
        <v>0</v>
      </c>
    </row>
    <row r="1927" spans="1:7" ht="15">
      <c r="A1927" s="105" t="s">
        <v>2967</v>
      </c>
      <c r="B1927" s="105">
        <v>2</v>
      </c>
      <c r="C1927" s="110">
        <v>0.0006326061931745943</v>
      </c>
      <c r="D1927" s="105" t="s">
        <v>2310</v>
      </c>
      <c r="E1927" s="105" t="b">
        <v>0</v>
      </c>
      <c r="F1927" s="105" t="b">
        <v>0</v>
      </c>
      <c r="G1927" s="105" t="b">
        <v>0</v>
      </c>
    </row>
    <row r="1928" spans="1:7" ht="15">
      <c r="A1928" s="105" t="s">
        <v>3134</v>
      </c>
      <c r="B1928" s="105">
        <v>2</v>
      </c>
      <c r="C1928" s="110">
        <v>0.0006326061931745943</v>
      </c>
      <c r="D1928" s="105" t="s">
        <v>2310</v>
      </c>
      <c r="E1928" s="105" t="b">
        <v>0</v>
      </c>
      <c r="F1928" s="105" t="b">
        <v>0</v>
      </c>
      <c r="G1928" s="105" t="b">
        <v>0</v>
      </c>
    </row>
    <row r="1929" spans="1:7" ht="15">
      <c r="A1929" s="105" t="s">
        <v>3182</v>
      </c>
      <c r="B1929" s="105">
        <v>2</v>
      </c>
      <c r="C1929" s="110">
        <v>0.0006326061931745943</v>
      </c>
      <c r="D1929" s="105" t="s">
        <v>2310</v>
      </c>
      <c r="E1929" s="105" t="b">
        <v>0</v>
      </c>
      <c r="F1929" s="105" t="b">
        <v>0</v>
      </c>
      <c r="G1929" s="105" t="b">
        <v>0</v>
      </c>
    </row>
    <row r="1930" spans="1:7" ht="15">
      <c r="A1930" s="105" t="s">
        <v>2993</v>
      </c>
      <c r="B1930" s="105">
        <v>2</v>
      </c>
      <c r="C1930" s="110">
        <v>0.0006326061931745943</v>
      </c>
      <c r="D1930" s="105" t="s">
        <v>2310</v>
      </c>
      <c r="E1930" s="105" t="b">
        <v>0</v>
      </c>
      <c r="F1930" s="105" t="b">
        <v>1</v>
      </c>
      <c r="G1930" s="105" t="b">
        <v>0</v>
      </c>
    </row>
    <row r="1931" spans="1:7" ht="15">
      <c r="A1931" s="105" t="s">
        <v>3102</v>
      </c>
      <c r="B1931" s="105">
        <v>2</v>
      </c>
      <c r="C1931" s="110">
        <v>0.0006326061931745943</v>
      </c>
      <c r="D1931" s="105" t="s">
        <v>2310</v>
      </c>
      <c r="E1931" s="105" t="b">
        <v>0</v>
      </c>
      <c r="F1931" s="105" t="b">
        <v>0</v>
      </c>
      <c r="G1931" s="105" t="b">
        <v>0</v>
      </c>
    </row>
    <row r="1932" spans="1:7" ht="15">
      <c r="A1932" s="105" t="s">
        <v>3106</v>
      </c>
      <c r="B1932" s="105">
        <v>2</v>
      </c>
      <c r="C1932" s="110">
        <v>0.0006326061931745943</v>
      </c>
      <c r="D1932" s="105" t="s">
        <v>2310</v>
      </c>
      <c r="E1932" s="105" t="b">
        <v>0</v>
      </c>
      <c r="F1932" s="105" t="b">
        <v>0</v>
      </c>
      <c r="G1932" s="105" t="b">
        <v>0</v>
      </c>
    </row>
    <row r="1933" spans="1:7" ht="15">
      <c r="A1933" s="105" t="s">
        <v>3114</v>
      </c>
      <c r="B1933" s="105">
        <v>2</v>
      </c>
      <c r="C1933" s="110">
        <v>0.0006326061931745943</v>
      </c>
      <c r="D1933" s="105" t="s">
        <v>2310</v>
      </c>
      <c r="E1933" s="105" t="b">
        <v>0</v>
      </c>
      <c r="F1933" s="105" t="b">
        <v>0</v>
      </c>
      <c r="G1933" s="105" t="b">
        <v>0</v>
      </c>
    </row>
    <row r="1934" spans="1:7" ht="15">
      <c r="A1934" s="105" t="s">
        <v>3029</v>
      </c>
      <c r="B1934" s="105">
        <v>2</v>
      </c>
      <c r="C1934" s="110">
        <v>0.0006326061931745943</v>
      </c>
      <c r="D1934" s="105" t="s">
        <v>2310</v>
      </c>
      <c r="E1934" s="105" t="b">
        <v>0</v>
      </c>
      <c r="F1934" s="105" t="b">
        <v>0</v>
      </c>
      <c r="G1934" s="105" t="b">
        <v>0</v>
      </c>
    </row>
    <row r="1935" spans="1:7" ht="15">
      <c r="A1935" s="105" t="s">
        <v>3213</v>
      </c>
      <c r="B1935" s="105">
        <v>2</v>
      </c>
      <c r="C1935" s="110">
        <v>0.0007122542936280884</v>
      </c>
      <c r="D1935" s="105" t="s">
        <v>2310</v>
      </c>
      <c r="E1935" s="105" t="b">
        <v>0</v>
      </c>
      <c r="F1935" s="105" t="b">
        <v>0</v>
      </c>
      <c r="G1935" s="105" t="b">
        <v>0</v>
      </c>
    </row>
    <row r="1936" spans="1:7" ht="15">
      <c r="A1936" s="105" t="s">
        <v>3209</v>
      </c>
      <c r="B1936" s="105">
        <v>2</v>
      </c>
      <c r="C1936" s="110">
        <v>0.0007122542936280884</v>
      </c>
      <c r="D1936" s="105" t="s">
        <v>2310</v>
      </c>
      <c r="E1936" s="105" t="b">
        <v>0</v>
      </c>
      <c r="F1936" s="105" t="b">
        <v>0</v>
      </c>
      <c r="G1936" s="105" t="b">
        <v>0</v>
      </c>
    </row>
    <row r="1937" spans="1:7" ht="15">
      <c r="A1937" s="105" t="s">
        <v>3210</v>
      </c>
      <c r="B1937" s="105">
        <v>2</v>
      </c>
      <c r="C1937" s="110">
        <v>0.0007122542936280884</v>
      </c>
      <c r="D1937" s="105" t="s">
        <v>2310</v>
      </c>
      <c r="E1937" s="105" t="b">
        <v>0</v>
      </c>
      <c r="F1937" s="105" t="b">
        <v>0</v>
      </c>
      <c r="G1937" s="105" t="b">
        <v>0</v>
      </c>
    </row>
    <row r="1938" spans="1:7" ht="15">
      <c r="A1938" s="105" t="s">
        <v>3211</v>
      </c>
      <c r="B1938" s="105">
        <v>2</v>
      </c>
      <c r="C1938" s="110">
        <v>0.0007122542936280884</v>
      </c>
      <c r="D1938" s="105" t="s">
        <v>2310</v>
      </c>
      <c r="E1938" s="105" t="b">
        <v>0</v>
      </c>
      <c r="F1938" s="105" t="b">
        <v>0</v>
      </c>
      <c r="G1938" s="105" t="b">
        <v>0</v>
      </c>
    </row>
    <row r="1939" spans="1:7" ht="15">
      <c r="A1939" s="105" t="s">
        <v>3073</v>
      </c>
      <c r="B1939" s="105">
        <v>2</v>
      </c>
      <c r="C1939" s="110">
        <v>0.0006326061931745943</v>
      </c>
      <c r="D1939" s="105" t="s">
        <v>2310</v>
      </c>
      <c r="E1939" s="105" t="b">
        <v>0</v>
      </c>
      <c r="F1939" s="105" t="b">
        <v>0</v>
      </c>
      <c r="G1939" s="105" t="b">
        <v>0</v>
      </c>
    </row>
    <row r="1940" spans="1:7" ht="15">
      <c r="A1940" s="105" t="s">
        <v>3037</v>
      </c>
      <c r="B1940" s="105">
        <v>2</v>
      </c>
      <c r="C1940" s="110">
        <v>0.0006326061931745943</v>
      </c>
      <c r="D1940" s="105" t="s">
        <v>2310</v>
      </c>
      <c r="E1940" s="105" t="b">
        <v>0</v>
      </c>
      <c r="F1940" s="105" t="b">
        <v>0</v>
      </c>
      <c r="G1940" s="105" t="b">
        <v>0</v>
      </c>
    </row>
    <row r="1941" spans="1:7" ht="15">
      <c r="A1941" s="105" t="s">
        <v>3178</v>
      </c>
      <c r="B1941" s="105">
        <v>2</v>
      </c>
      <c r="C1941" s="110">
        <v>0.0006326061931745943</v>
      </c>
      <c r="D1941" s="105" t="s">
        <v>2310</v>
      </c>
      <c r="E1941" s="105" t="b">
        <v>0</v>
      </c>
      <c r="F1941" s="105" t="b">
        <v>0</v>
      </c>
      <c r="G1941" s="105" t="b">
        <v>0</v>
      </c>
    </row>
    <row r="1942" spans="1:7" ht="15">
      <c r="A1942" s="105" t="s">
        <v>3041</v>
      </c>
      <c r="B1942" s="105">
        <v>2</v>
      </c>
      <c r="C1942" s="110">
        <v>0.0006326061931745943</v>
      </c>
      <c r="D1942" s="105" t="s">
        <v>2310</v>
      </c>
      <c r="E1942" s="105" t="b">
        <v>1</v>
      </c>
      <c r="F1942" s="105" t="b">
        <v>0</v>
      </c>
      <c r="G1942" s="105" t="b">
        <v>0</v>
      </c>
    </row>
    <row r="1943" spans="1:7" ht="15">
      <c r="A1943" s="105" t="s">
        <v>3179</v>
      </c>
      <c r="B1943" s="105">
        <v>2</v>
      </c>
      <c r="C1943" s="110">
        <v>0.0006326061931745943</v>
      </c>
      <c r="D1943" s="105" t="s">
        <v>2310</v>
      </c>
      <c r="E1943" s="105" t="b">
        <v>0</v>
      </c>
      <c r="F1943" s="105" t="b">
        <v>0</v>
      </c>
      <c r="G1943" s="105" t="b">
        <v>0</v>
      </c>
    </row>
    <row r="1944" spans="1:7" ht="15">
      <c r="A1944" s="105" t="s">
        <v>3152</v>
      </c>
      <c r="B1944" s="105">
        <v>2</v>
      </c>
      <c r="C1944" s="110">
        <v>0.0006326061931745943</v>
      </c>
      <c r="D1944" s="105" t="s">
        <v>2310</v>
      </c>
      <c r="E1944" s="105" t="b">
        <v>0</v>
      </c>
      <c r="F1944" s="105" t="b">
        <v>0</v>
      </c>
      <c r="G1944" s="105" t="b">
        <v>0</v>
      </c>
    </row>
    <row r="1945" spans="1:7" ht="15">
      <c r="A1945" s="105" t="s">
        <v>3199</v>
      </c>
      <c r="B1945" s="105">
        <v>2</v>
      </c>
      <c r="C1945" s="110">
        <v>0.0006326061931745943</v>
      </c>
      <c r="D1945" s="105" t="s">
        <v>2310</v>
      </c>
      <c r="E1945" s="105" t="b">
        <v>0</v>
      </c>
      <c r="F1945" s="105" t="b">
        <v>0</v>
      </c>
      <c r="G1945" s="105" t="b">
        <v>0</v>
      </c>
    </row>
    <row r="1946" spans="1:7" ht="15">
      <c r="A1946" s="105" t="s">
        <v>3200</v>
      </c>
      <c r="B1946" s="105">
        <v>2</v>
      </c>
      <c r="C1946" s="110">
        <v>0.0006326061931745943</v>
      </c>
      <c r="D1946" s="105" t="s">
        <v>2310</v>
      </c>
      <c r="E1946" s="105" t="b">
        <v>0</v>
      </c>
      <c r="F1946" s="105" t="b">
        <v>0</v>
      </c>
      <c r="G1946" s="105" t="b">
        <v>0</v>
      </c>
    </row>
    <row r="1947" spans="1:7" ht="15">
      <c r="A1947" s="105" t="s">
        <v>3019</v>
      </c>
      <c r="B1947" s="105">
        <v>2</v>
      </c>
      <c r="C1947" s="110">
        <v>0.0006326061931745943</v>
      </c>
      <c r="D1947" s="105" t="s">
        <v>2310</v>
      </c>
      <c r="E1947" s="105" t="b">
        <v>0</v>
      </c>
      <c r="F1947" s="105" t="b">
        <v>0</v>
      </c>
      <c r="G1947" s="105" t="b">
        <v>0</v>
      </c>
    </row>
    <row r="1948" spans="1:7" ht="15">
      <c r="A1948" s="105" t="s">
        <v>3150</v>
      </c>
      <c r="B1948" s="105">
        <v>2</v>
      </c>
      <c r="C1948" s="110">
        <v>0.0006326061931745943</v>
      </c>
      <c r="D1948" s="105" t="s">
        <v>2310</v>
      </c>
      <c r="E1948" s="105" t="b">
        <v>0</v>
      </c>
      <c r="F1948" s="105" t="b">
        <v>0</v>
      </c>
      <c r="G1948" s="105" t="b">
        <v>0</v>
      </c>
    </row>
    <row r="1949" spans="1:7" ht="15">
      <c r="A1949" s="105" t="s">
        <v>2968</v>
      </c>
      <c r="B1949" s="105">
        <v>2</v>
      </c>
      <c r="C1949" s="110">
        <v>0.0006326061931745943</v>
      </c>
      <c r="D1949" s="105" t="s">
        <v>2310</v>
      </c>
      <c r="E1949" s="105" t="b">
        <v>0</v>
      </c>
      <c r="F1949" s="105" t="b">
        <v>1</v>
      </c>
      <c r="G1949" s="105" t="b">
        <v>0</v>
      </c>
    </row>
    <row r="1950" spans="1:7" ht="15">
      <c r="A1950" s="105" t="s">
        <v>3018</v>
      </c>
      <c r="B1950" s="105">
        <v>2</v>
      </c>
      <c r="C1950" s="110">
        <v>0.0006326061931745943</v>
      </c>
      <c r="D1950" s="105" t="s">
        <v>2310</v>
      </c>
      <c r="E1950" s="105" t="b">
        <v>0</v>
      </c>
      <c r="F1950" s="105" t="b">
        <v>0</v>
      </c>
      <c r="G1950" s="105" t="b">
        <v>0</v>
      </c>
    </row>
    <row r="1951" spans="1:7" ht="15">
      <c r="A1951" s="105" t="s">
        <v>2969</v>
      </c>
      <c r="B1951" s="105">
        <v>2</v>
      </c>
      <c r="C1951" s="110">
        <v>0.0006326061931745943</v>
      </c>
      <c r="D1951" s="105" t="s">
        <v>2310</v>
      </c>
      <c r="E1951" s="105" t="b">
        <v>0</v>
      </c>
      <c r="F1951" s="105" t="b">
        <v>0</v>
      </c>
      <c r="G1951" s="105" t="b">
        <v>0</v>
      </c>
    </row>
    <row r="1952" spans="1:7" ht="15">
      <c r="A1952" s="105" t="s">
        <v>3193</v>
      </c>
      <c r="B1952" s="105">
        <v>2</v>
      </c>
      <c r="C1952" s="110">
        <v>0.0006326061931745943</v>
      </c>
      <c r="D1952" s="105" t="s">
        <v>2310</v>
      </c>
      <c r="E1952" s="105" t="b">
        <v>0</v>
      </c>
      <c r="F1952" s="105" t="b">
        <v>1</v>
      </c>
      <c r="G1952" s="105" t="b">
        <v>0</v>
      </c>
    </row>
    <row r="1953" spans="1:7" ht="15">
      <c r="A1953" s="105" t="s">
        <v>3155</v>
      </c>
      <c r="B1953" s="105">
        <v>2</v>
      </c>
      <c r="C1953" s="110">
        <v>0.0006326061931745943</v>
      </c>
      <c r="D1953" s="105" t="s">
        <v>2310</v>
      </c>
      <c r="E1953" s="105" t="b">
        <v>0</v>
      </c>
      <c r="F1953" s="105" t="b">
        <v>0</v>
      </c>
      <c r="G1953" s="105" t="b">
        <v>0</v>
      </c>
    </row>
    <row r="1954" spans="1:7" ht="15">
      <c r="A1954" s="105" t="s">
        <v>3016</v>
      </c>
      <c r="B1954" s="105">
        <v>2</v>
      </c>
      <c r="C1954" s="110">
        <v>0.0006326061931745943</v>
      </c>
      <c r="D1954" s="105" t="s">
        <v>2310</v>
      </c>
      <c r="E1954" s="105" t="b">
        <v>0</v>
      </c>
      <c r="F1954" s="105" t="b">
        <v>1</v>
      </c>
      <c r="G1954" s="105" t="b">
        <v>0</v>
      </c>
    </row>
    <row r="1955" spans="1:7" ht="15">
      <c r="A1955" s="105" t="s">
        <v>3111</v>
      </c>
      <c r="B1955" s="105">
        <v>2</v>
      </c>
      <c r="C1955" s="110">
        <v>0.0006326061931745943</v>
      </c>
      <c r="D1955" s="105" t="s">
        <v>2310</v>
      </c>
      <c r="E1955" s="105" t="b">
        <v>0</v>
      </c>
      <c r="F1955" s="105" t="b">
        <v>0</v>
      </c>
      <c r="G1955" s="105" t="b">
        <v>0</v>
      </c>
    </row>
    <row r="1956" spans="1:7" ht="15">
      <c r="A1956" s="105" t="s">
        <v>3192</v>
      </c>
      <c r="B1956" s="105">
        <v>2</v>
      </c>
      <c r="C1956" s="110">
        <v>0.0006326061931745943</v>
      </c>
      <c r="D1956" s="105" t="s">
        <v>2310</v>
      </c>
      <c r="E1956" s="105" t="b">
        <v>0</v>
      </c>
      <c r="F1956" s="105" t="b">
        <v>0</v>
      </c>
      <c r="G1956" s="105" t="b">
        <v>0</v>
      </c>
    </row>
    <row r="1957" spans="1:7" ht="15">
      <c r="A1957" s="105" t="s">
        <v>3190</v>
      </c>
      <c r="B1957" s="105">
        <v>2</v>
      </c>
      <c r="C1957" s="110">
        <v>0.0006326061931745943</v>
      </c>
      <c r="D1957" s="105" t="s">
        <v>2310</v>
      </c>
      <c r="E1957" s="105" t="b">
        <v>0</v>
      </c>
      <c r="F1957" s="105" t="b">
        <v>0</v>
      </c>
      <c r="G1957" s="105" t="b">
        <v>0</v>
      </c>
    </row>
    <row r="1958" spans="1:7" ht="15">
      <c r="A1958" s="105" t="s">
        <v>3050</v>
      </c>
      <c r="B1958" s="105">
        <v>2</v>
      </c>
      <c r="C1958" s="110">
        <v>0.0006326061931745943</v>
      </c>
      <c r="D1958" s="105" t="s">
        <v>2310</v>
      </c>
      <c r="E1958" s="105" t="b">
        <v>0</v>
      </c>
      <c r="F1958" s="105" t="b">
        <v>0</v>
      </c>
      <c r="G1958" s="105" t="b">
        <v>0</v>
      </c>
    </row>
    <row r="1959" spans="1:7" ht="15">
      <c r="A1959" s="105" t="s">
        <v>3079</v>
      </c>
      <c r="B1959" s="105">
        <v>2</v>
      </c>
      <c r="C1959" s="110">
        <v>0.0006326061931745943</v>
      </c>
      <c r="D1959" s="105" t="s">
        <v>2310</v>
      </c>
      <c r="E1959" s="105" t="b">
        <v>0</v>
      </c>
      <c r="F1959" s="105" t="b">
        <v>0</v>
      </c>
      <c r="G1959" s="105" t="b">
        <v>0</v>
      </c>
    </row>
    <row r="1960" spans="1:7" ht="15">
      <c r="A1960" s="105" t="s">
        <v>3092</v>
      </c>
      <c r="B1960" s="105">
        <v>2</v>
      </c>
      <c r="C1960" s="110">
        <v>0.0006326061931745943</v>
      </c>
      <c r="D1960" s="105" t="s">
        <v>2310</v>
      </c>
      <c r="E1960" s="105" t="b">
        <v>0</v>
      </c>
      <c r="F1960" s="105" t="b">
        <v>0</v>
      </c>
      <c r="G1960" s="105" t="b">
        <v>0</v>
      </c>
    </row>
    <row r="1961" spans="1:7" ht="15">
      <c r="A1961" s="105" t="s">
        <v>3188</v>
      </c>
      <c r="B1961" s="105">
        <v>2</v>
      </c>
      <c r="C1961" s="110">
        <v>0.0006326061931745943</v>
      </c>
      <c r="D1961" s="105" t="s">
        <v>2310</v>
      </c>
      <c r="E1961" s="105" t="b">
        <v>0</v>
      </c>
      <c r="F1961" s="105" t="b">
        <v>0</v>
      </c>
      <c r="G1961" s="105" t="b">
        <v>0</v>
      </c>
    </row>
    <row r="1962" spans="1:7" ht="15">
      <c r="A1962" s="105" t="s">
        <v>3169</v>
      </c>
      <c r="B1962" s="105">
        <v>2</v>
      </c>
      <c r="C1962" s="110">
        <v>0.0006326061931745943</v>
      </c>
      <c r="D1962" s="105" t="s">
        <v>2310</v>
      </c>
      <c r="E1962" s="105" t="b">
        <v>0</v>
      </c>
      <c r="F1962" s="105" t="b">
        <v>0</v>
      </c>
      <c r="G1962" s="105" t="b">
        <v>0</v>
      </c>
    </row>
    <row r="1963" spans="1:7" ht="15">
      <c r="A1963" s="105" t="s">
        <v>3170</v>
      </c>
      <c r="B1963" s="105">
        <v>2</v>
      </c>
      <c r="C1963" s="110">
        <v>0.0006326061931745943</v>
      </c>
      <c r="D1963" s="105" t="s">
        <v>2310</v>
      </c>
      <c r="E1963" s="105" t="b">
        <v>0</v>
      </c>
      <c r="F1963" s="105" t="b">
        <v>0</v>
      </c>
      <c r="G1963" s="105" t="b">
        <v>0</v>
      </c>
    </row>
    <row r="1964" spans="1:7" ht="15">
      <c r="A1964" s="105" t="s">
        <v>3185</v>
      </c>
      <c r="B1964" s="105">
        <v>2</v>
      </c>
      <c r="C1964" s="110">
        <v>0.0007122542936280884</v>
      </c>
      <c r="D1964" s="105" t="s">
        <v>2310</v>
      </c>
      <c r="E1964" s="105" t="b">
        <v>0</v>
      </c>
      <c r="F1964" s="105" t="b">
        <v>0</v>
      </c>
      <c r="G1964" s="105" t="b">
        <v>0</v>
      </c>
    </row>
    <row r="1965" spans="1:7" ht="15">
      <c r="A1965" s="105" t="s">
        <v>3177</v>
      </c>
      <c r="B1965" s="105">
        <v>2</v>
      </c>
      <c r="C1965" s="110">
        <v>0.0006326061931745943</v>
      </c>
      <c r="D1965" s="105" t="s">
        <v>2310</v>
      </c>
      <c r="E1965" s="105" t="b">
        <v>0</v>
      </c>
      <c r="F1965" s="105" t="b">
        <v>0</v>
      </c>
      <c r="G1965" s="105" t="b">
        <v>0</v>
      </c>
    </row>
    <row r="1966" spans="1:7" ht="15">
      <c r="A1966" s="105" t="s">
        <v>3173</v>
      </c>
      <c r="B1966" s="105">
        <v>2</v>
      </c>
      <c r="C1966" s="110">
        <v>0.0006326061931745943</v>
      </c>
      <c r="D1966" s="105" t="s">
        <v>2310</v>
      </c>
      <c r="E1966" s="105" t="b">
        <v>0</v>
      </c>
      <c r="F1966" s="105" t="b">
        <v>0</v>
      </c>
      <c r="G1966" s="105" t="b">
        <v>0</v>
      </c>
    </row>
    <row r="1967" spans="1:7" ht="15">
      <c r="A1967" s="105" t="s">
        <v>3148</v>
      </c>
      <c r="B1967" s="105">
        <v>2</v>
      </c>
      <c r="C1967" s="110">
        <v>0.0006326061931745943</v>
      </c>
      <c r="D1967" s="105" t="s">
        <v>2310</v>
      </c>
      <c r="E1967" s="105" t="b">
        <v>0</v>
      </c>
      <c r="F1967" s="105" t="b">
        <v>0</v>
      </c>
      <c r="G1967" s="105" t="b">
        <v>0</v>
      </c>
    </row>
    <row r="1968" spans="1:7" ht="15">
      <c r="A1968" s="105" t="s">
        <v>3165</v>
      </c>
      <c r="B1968" s="105">
        <v>2</v>
      </c>
      <c r="C1968" s="110">
        <v>0.0006326061931745943</v>
      </c>
      <c r="D1968" s="105" t="s">
        <v>2310</v>
      </c>
      <c r="E1968" s="105" t="b">
        <v>0</v>
      </c>
      <c r="F1968" s="105" t="b">
        <v>0</v>
      </c>
      <c r="G1968" s="105" t="b">
        <v>0</v>
      </c>
    </row>
    <row r="1969" spans="1:7" ht="15">
      <c r="A1969" s="105" t="s">
        <v>3028</v>
      </c>
      <c r="B1969" s="105">
        <v>2</v>
      </c>
      <c r="C1969" s="110">
        <v>0.0006326061931745943</v>
      </c>
      <c r="D1969" s="105" t="s">
        <v>2310</v>
      </c>
      <c r="E1969" s="105" t="b">
        <v>0</v>
      </c>
      <c r="F1969" s="105" t="b">
        <v>1</v>
      </c>
      <c r="G1969" s="105" t="b">
        <v>0</v>
      </c>
    </row>
    <row r="1970" spans="1:7" ht="15">
      <c r="A1970" s="105" t="s">
        <v>2991</v>
      </c>
      <c r="B1970" s="105">
        <v>2</v>
      </c>
      <c r="C1970" s="110">
        <v>0.0006326061931745943</v>
      </c>
      <c r="D1970" s="105" t="s">
        <v>2310</v>
      </c>
      <c r="E1970" s="105" t="b">
        <v>0</v>
      </c>
      <c r="F1970" s="105" t="b">
        <v>0</v>
      </c>
      <c r="G1970" s="105" t="b">
        <v>0</v>
      </c>
    </row>
    <row r="1971" spans="1:7" ht="15">
      <c r="A1971" s="105" t="s">
        <v>3000</v>
      </c>
      <c r="B1971" s="105">
        <v>2</v>
      </c>
      <c r="C1971" s="110">
        <v>0.0006326061931745943</v>
      </c>
      <c r="D1971" s="105" t="s">
        <v>2310</v>
      </c>
      <c r="E1971" s="105" t="b">
        <v>0</v>
      </c>
      <c r="F1971" s="105" t="b">
        <v>0</v>
      </c>
      <c r="G1971" s="105" t="b">
        <v>0</v>
      </c>
    </row>
    <row r="1972" spans="1:7" ht="15">
      <c r="A1972" s="105" t="s">
        <v>3001</v>
      </c>
      <c r="B1972" s="105">
        <v>2</v>
      </c>
      <c r="C1972" s="110">
        <v>0.0006326061931745943</v>
      </c>
      <c r="D1972" s="105" t="s">
        <v>2310</v>
      </c>
      <c r="E1972" s="105" t="b">
        <v>0</v>
      </c>
      <c r="F1972" s="105" t="b">
        <v>0</v>
      </c>
      <c r="G1972" s="105" t="b">
        <v>0</v>
      </c>
    </row>
    <row r="1973" spans="1:7" ht="15">
      <c r="A1973" s="105" t="s">
        <v>3159</v>
      </c>
      <c r="B1973" s="105">
        <v>2</v>
      </c>
      <c r="C1973" s="110">
        <v>0.0006326061931745943</v>
      </c>
      <c r="D1973" s="105" t="s">
        <v>2310</v>
      </c>
      <c r="E1973" s="105" t="b">
        <v>0</v>
      </c>
      <c r="F1973" s="105" t="b">
        <v>0</v>
      </c>
      <c r="G1973" s="105" t="b">
        <v>0</v>
      </c>
    </row>
    <row r="1974" spans="1:7" ht="15">
      <c r="A1974" s="105" t="s">
        <v>3160</v>
      </c>
      <c r="B1974" s="105">
        <v>2</v>
      </c>
      <c r="C1974" s="110">
        <v>0.0006326061931745943</v>
      </c>
      <c r="D1974" s="105" t="s">
        <v>2310</v>
      </c>
      <c r="E1974" s="105" t="b">
        <v>0</v>
      </c>
      <c r="F1974" s="105" t="b">
        <v>0</v>
      </c>
      <c r="G1974" s="105" t="b">
        <v>0</v>
      </c>
    </row>
    <row r="1975" spans="1:7" ht="15">
      <c r="A1975" s="105" t="s">
        <v>3161</v>
      </c>
      <c r="B1975" s="105">
        <v>2</v>
      </c>
      <c r="C1975" s="110">
        <v>0.0006326061931745943</v>
      </c>
      <c r="D1975" s="105" t="s">
        <v>2310</v>
      </c>
      <c r="E1975" s="105" t="b">
        <v>0</v>
      </c>
      <c r="F1975" s="105" t="b">
        <v>1</v>
      </c>
      <c r="G1975" s="105" t="b">
        <v>0</v>
      </c>
    </row>
    <row r="1976" spans="1:7" ht="15">
      <c r="A1976" s="105" t="s">
        <v>3162</v>
      </c>
      <c r="B1976" s="105">
        <v>2</v>
      </c>
      <c r="C1976" s="110">
        <v>0.0006326061931745943</v>
      </c>
      <c r="D1976" s="105" t="s">
        <v>2310</v>
      </c>
      <c r="E1976" s="105" t="b">
        <v>0</v>
      </c>
      <c r="F1976" s="105" t="b">
        <v>0</v>
      </c>
      <c r="G1976" s="105" t="b">
        <v>0</v>
      </c>
    </row>
    <row r="1977" spans="1:7" ht="15">
      <c r="A1977" s="105" t="s">
        <v>3163</v>
      </c>
      <c r="B1977" s="105">
        <v>2</v>
      </c>
      <c r="C1977" s="110">
        <v>0.0006326061931745943</v>
      </c>
      <c r="D1977" s="105" t="s">
        <v>2310</v>
      </c>
      <c r="E1977" s="105" t="b">
        <v>0</v>
      </c>
      <c r="F1977" s="105" t="b">
        <v>0</v>
      </c>
      <c r="G1977" s="105" t="b">
        <v>0</v>
      </c>
    </row>
    <row r="1978" spans="1:7" ht="15">
      <c r="A1978" s="105" t="s">
        <v>3158</v>
      </c>
      <c r="B1978" s="105">
        <v>2</v>
      </c>
      <c r="C1978" s="110">
        <v>0.0006326061931745943</v>
      </c>
      <c r="D1978" s="105" t="s">
        <v>2310</v>
      </c>
      <c r="E1978" s="105" t="b">
        <v>0</v>
      </c>
      <c r="F1978" s="105" t="b">
        <v>0</v>
      </c>
      <c r="G1978" s="105" t="b">
        <v>0</v>
      </c>
    </row>
    <row r="1979" spans="1:7" ht="15">
      <c r="A1979" s="105" t="s">
        <v>3142</v>
      </c>
      <c r="B1979" s="105">
        <v>2</v>
      </c>
      <c r="C1979" s="110">
        <v>0.0006326061931745943</v>
      </c>
      <c r="D1979" s="105" t="s">
        <v>2310</v>
      </c>
      <c r="E1979" s="105" t="b">
        <v>0</v>
      </c>
      <c r="F1979" s="105" t="b">
        <v>0</v>
      </c>
      <c r="G1979" s="105" t="b">
        <v>0</v>
      </c>
    </row>
    <row r="1980" spans="1:7" ht="15">
      <c r="A1980" s="105" t="s">
        <v>3108</v>
      </c>
      <c r="B1980" s="105">
        <v>2</v>
      </c>
      <c r="C1980" s="110">
        <v>0.0006326061931745943</v>
      </c>
      <c r="D1980" s="105" t="s">
        <v>2310</v>
      </c>
      <c r="E1980" s="105" t="b">
        <v>0</v>
      </c>
      <c r="F1980" s="105" t="b">
        <v>0</v>
      </c>
      <c r="G1980" s="105" t="b">
        <v>0</v>
      </c>
    </row>
    <row r="1981" spans="1:7" ht="15">
      <c r="A1981" s="105" t="s">
        <v>3081</v>
      </c>
      <c r="B1981" s="105">
        <v>2</v>
      </c>
      <c r="C1981" s="110">
        <v>0.0006326061931745943</v>
      </c>
      <c r="D1981" s="105" t="s">
        <v>2310</v>
      </c>
      <c r="E1981" s="105" t="b">
        <v>0</v>
      </c>
      <c r="F1981" s="105" t="b">
        <v>0</v>
      </c>
      <c r="G1981" s="105" t="b">
        <v>0</v>
      </c>
    </row>
    <row r="1982" spans="1:7" ht="15">
      <c r="A1982" s="105" t="s">
        <v>3103</v>
      </c>
      <c r="B1982" s="105">
        <v>2</v>
      </c>
      <c r="C1982" s="110">
        <v>0.0006326061931745943</v>
      </c>
      <c r="D1982" s="105" t="s">
        <v>2310</v>
      </c>
      <c r="E1982" s="105" t="b">
        <v>1</v>
      </c>
      <c r="F1982" s="105" t="b">
        <v>0</v>
      </c>
      <c r="G1982" s="105" t="b">
        <v>0</v>
      </c>
    </row>
    <row r="1983" spans="1:7" ht="15">
      <c r="A1983" s="105" t="s">
        <v>3149</v>
      </c>
      <c r="B1983" s="105">
        <v>2</v>
      </c>
      <c r="C1983" s="110">
        <v>0.0006326061931745943</v>
      </c>
      <c r="D1983" s="105" t="s">
        <v>2310</v>
      </c>
      <c r="E1983" s="105" t="b">
        <v>0</v>
      </c>
      <c r="F1983" s="105" t="b">
        <v>0</v>
      </c>
      <c r="G1983" s="105" t="b">
        <v>0</v>
      </c>
    </row>
    <row r="1984" spans="1:7" ht="15">
      <c r="A1984" s="105" t="s">
        <v>2980</v>
      </c>
      <c r="B1984" s="105">
        <v>2</v>
      </c>
      <c r="C1984" s="110">
        <v>0.0006326061931745943</v>
      </c>
      <c r="D1984" s="105" t="s">
        <v>2310</v>
      </c>
      <c r="E1984" s="105" t="b">
        <v>0</v>
      </c>
      <c r="F1984" s="105" t="b">
        <v>0</v>
      </c>
      <c r="G1984" s="105" t="b">
        <v>0</v>
      </c>
    </row>
    <row r="1985" spans="1:7" ht="15">
      <c r="A1985" s="105" t="s">
        <v>3157</v>
      </c>
      <c r="B1985" s="105">
        <v>2</v>
      </c>
      <c r="C1985" s="110">
        <v>0.0006326061931745943</v>
      </c>
      <c r="D1985" s="105" t="s">
        <v>2310</v>
      </c>
      <c r="E1985" s="105" t="b">
        <v>0</v>
      </c>
      <c r="F1985" s="105" t="b">
        <v>0</v>
      </c>
      <c r="G1985" s="105" t="b">
        <v>0</v>
      </c>
    </row>
    <row r="1986" spans="1:7" ht="15">
      <c r="A1986" s="105" t="s">
        <v>3151</v>
      </c>
      <c r="B1986" s="105">
        <v>2</v>
      </c>
      <c r="C1986" s="110">
        <v>0.0006326061931745943</v>
      </c>
      <c r="D1986" s="105" t="s">
        <v>2310</v>
      </c>
      <c r="E1986" s="105" t="b">
        <v>0</v>
      </c>
      <c r="F1986" s="105" t="b">
        <v>0</v>
      </c>
      <c r="G1986" s="105" t="b">
        <v>0</v>
      </c>
    </row>
    <row r="1987" spans="1:7" ht="15">
      <c r="A1987" s="105" t="s">
        <v>3009</v>
      </c>
      <c r="B1987" s="105">
        <v>2</v>
      </c>
      <c r="C1987" s="110">
        <v>0.0006326061931745943</v>
      </c>
      <c r="D1987" s="105" t="s">
        <v>2310</v>
      </c>
      <c r="E1987" s="105" t="b">
        <v>0</v>
      </c>
      <c r="F1987" s="105" t="b">
        <v>0</v>
      </c>
      <c r="G1987" s="105" t="b">
        <v>0</v>
      </c>
    </row>
    <row r="1988" spans="1:7" ht="15">
      <c r="A1988" s="105" t="s">
        <v>3098</v>
      </c>
      <c r="B1988" s="105">
        <v>2</v>
      </c>
      <c r="C1988" s="110">
        <v>0.0006326061931745943</v>
      </c>
      <c r="D1988" s="105" t="s">
        <v>2310</v>
      </c>
      <c r="E1988" s="105" t="b">
        <v>0</v>
      </c>
      <c r="F1988" s="105" t="b">
        <v>1</v>
      </c>
      <c r="G1988" s="105" t="b">
        <v>0</v>
      </c>
    </row>
    <row r="1989" spans="1:7" ht="15">
      <c r="A1989" s="105" t="s">
        <v>3143</v>
      </c>
      <c r="B1989" s="105">
        <v>2</v>
      </c>
      <c r="C1989" s="110">
        <v>0.0006326061931745943</v>
      </c>
      <c r="D1989" s="105" t="s">
        <v>2310</v>
      </c>
      <c r="E1989" s="105" t="b">
        <v>0</v>
      </c>
      <c r="F1989" s="105" t="b">
        <v>0</v>
      </c>
      <c r="G1989" s="105" t="b">
        <v>0</v>
      </c>
    </row>
    <row r="1990" spans="1:7" ht="15">
      <c r="A1990" s="105" t="s">
        <v>3135</v>
      </c>
      <c r="B1990" s="105">
        <v>2</v>
      </c>
      <c r="C1990" s="110">
        <v>0.0006326061931745943</v>
      </c>
      <c r="D1990" s="105" t="s">
        <v>2310</v>
      </c>
      <c r="E1990" s="105" t="b">
        <v>0</v>
      </c>
      <c r="F1990" s="105" t="b">
        <v>0</v>
      </c>
      <c r="G1990" s="105" t="b">
        <v>0</v>
      </c>
    </row>
    <row r="1991" spans="1:7" ht="15">
      <c r="A1991" s="105" t="s">
        <v>3136</v>
      </c>
      <c r="B1991" s="105">
        <v>2</v>
      </c>
      <c r="C1991" s="110">
        <v>0.0006326061931745943</v>
      </c>
      <c r="D1991" s="105" t="s">
        <v>2310</v>
      </c>
      <c r="E1991" s="105" t="b">
        <v>0</v>
      </c>
      <c r="F1991" s="105" t="b">
        <v>0</v>
      </c>
      <c r="G1991" s="105" t="b">
        <v>0</v>
      </c>
    </row>
    <row r="1992" spans="1:7" ht="15">
      <c r="A1992" s="105" t="s">
        <v>3137</v>
      </c>
      <c r="B1992" s="105">
        <v>2</v>
      </c>
      <c r="C1992" s="110">
        <v>0.0006326061931745943</v>
      </c>
      <c r="D1992" s="105" t="s">
        <v>2310</v>
      </c>
      <c r="E1992" s="105" t="b">
        <v>0</v>
      </c>
      <c r="F1992" s="105" t="b">
        <v>1</v>
      </c>
      <c r="G1992" s="105" t="b">
        <v>0</v>
      </c>
    </row>
    <row r="1993" spans="1:7" ht="15">
      <c r="A1993" s="105" t="s">
        <v>3138</v>
      </c>
      <c r="B1993" s="105">
        <v>2</v>
      </c>
      <c r="C1993" s="110">
        <v>0.0006326061931745943</v>
      </c>
      <c r="D1993" s="105" t="s">
        <v>2310</v>
      </c>
      <c r="E1993" s="105" t="b">
        <v>0</v>
      </c>
      <c r="F1993" s="105" t="b">
        <v>0</v>
      </c>
      <c r="G1993" s="105" t="b">
        <v>0</v>
      </c>
    </row>
    <row r="1994" spans="1:7" ht="15">
      <c r="A1994" s="105" t="s">
        <v>3139</v>
      </c>
      <c r="B1994" s="105">
        <v>2</v>
      </c>
      <c r="C1994" s="110">
        <v>0.0006326061931745943</v>
      </c>
      <c r="D1994" s="105" t="s">
        <v>2310</v>
      </c>
      <c r="E1994" s="105" t="b">
        <v>0</v>
      </c>
      <c r="F1994" s="105" t="b">
        <v>0</v>
      </c>
      <c r="G1994" s="105" t="b">
        <v>0</v>
      </c>
    </row>
    <row r="1995" spans="1:7" ht="15">
      <c r="A1995" s="105" t="s">
        <v>3027</v>
      </c>
      <c r="B1995" s="105">
        <v>2</v>
      </c>
      <c r="C1995" s="110">
        <v>0.0006326061931745943</v>
      </c>
      <c r="D1995" s="105" t="s">
        <v>2310</v>
      </c>
      <c r="E1995" s="105" t="b">
        <v>0</v>
      </c>
      <c r="F1995" s="105" t="b">
        <v>0</v>
      </c>
      <c r="G1995" s="105" t="b">
        <v>0</v>
      </c>
    </row>
    <row r="1996" spans="1:7" ht="15">
      <c r="A1996" s="105" t="s">
        <v>3121</v>
      </c>
      <c r="B1996" s="105">
        <v>2</v>
      </c>
      <c r="C1996" s="110">
        <v>0.0006326061931745943</v>
      </c>
      <c r="D1996" s="105" t="s">
        <v>2310</v>
      </c>
      <c r="E1996" s="105" t="b">
        <v>0</v>
      </c>
      <c r="F1996" s="105" t="b">
        <v>0</v>
      </c>
      <c r="G1996" s="105" t="b">
        <v>0</v>
      </c>
    </row>
    <row r="1997" spans="1:7" ht="15">
      <c r="A1997" s="105" t="s">
        <v>3145</v>
      </c>
      <c r="B1997" s="105">
        <v>2</v>
      </c>
      <c r="C1997" s="110">
        <v>0.0006326061931745943</v>
      </c>
      <c r="D1997" s="105" t="s">
        <v>2310</v>
      </c>
      <c r="E1997" s="105" t="b">
        <v>0</v>
      </c>
      <c r="F1997" s="105" t="b">
        <v>0</v>
      </c>
      <c r="G1997" s="105" t="b">
        <v>0</v>
      </c>
    </row>
    <row r="1998" spans="1:7" ht="15">
      <c r="A1998" s="105" t="s">
        <v>3021</v>
      </c>
      <c r="B1998" s="105">
        <v>2</v>
      </c>
      <c r="C1998" s="110">
        <v>0.0006326061931745943</v>
      </c>
      <c r="D1998" s="105" t="s">
        <v>2310</v>
      </c>
      <c r="E1998" s="105" t="b">
        <v>1</v>
      </c>
      <c r="F1998" s="105" t="b">
        <v>0</v>
      </c>
      <c r="G1998" s="105" t="b">
        <v>0</v>
      </c>
    </row>
    <row r="1999" spans="1:7" ht="15">
      <c r="A1999" s="105" t="s">
        <v>3125</v>
      </c>
      <c r="B1999" s="105">
        <v>2</v>
      </c>
      <c r="C1999" s="110">
        <v>0.0006326061931745943</v>
      </c>
      <c r="D1999" s="105" t="s">
        <v>2310</v>
      </c>
      <c r="E1999" s="105" t="b">
        <v>0</v>
      </c>
      <c r="F1999" s="105" t="b">
        <v>0</v>
      </c>
      <c r="G1999" s="105" t="b">
        <v>0</v>
      </c>
    </row>
    <row r="2000" spans="1:7" ht="15">
      <c r="A2000" s="105" t="s">
        <v>3126</v>
      </c>
      <c r="B2000" s="105">
        <v>2</v>
      </c>
      <c r="C2000" s="110">
        <v>0.0006326061931745943</v>
      </c>
      <c r="D2000" s="105" t="s">
        <v>2310</v>
      </c>
      <c r="E2000" s="105" t="b">
        <v>0</v>
      </c>
      <c r="F2000" s="105" t="b">
        <v>0</v>
      </c>
      <c r="G2000" s="105" t="b">
        <v>0</v>
      </c>
    </row>
    <row r="2001" spans="1:7" ht="15">
      <c r="A2001" s="105" t="s">
        <v>3127</v>
      </c>
      <c r="B2001" s="105">
        <v>2</v>
      </c>
      <c r="C2001" s="110">
        <v>0.0006326061931745943</v>
      </c>
      <c r="D2001" s="105" t="s">
        <v>2310</v>
      </c>
      <c r="E2001" s="105" t="b">
        <v>0</v>
      </c>
      <c r="F2001" s="105" t="b">
        <v>0</v>
      </c>
      <c r="G2001" s="105" t="b">
        <v>0</v>
      </c>
    </row>
    <row r="2002" spans="1:7" ht="15">
      <c r="A2002" s="105" t="s">
        <v>3095</v>
      </c>
      <c r="B2002" s="105">
        <v>2</v>
      </c>
      <c r="C2002" s="110">
        <v>0.0006326061931745943</v>
      </c>
      <c r="D2002" s="105" t="s">
        <v>2310</v>
      </c>
      <c r="E2002" s="105" t="b">
        <v>0</v>
      </c>
      <c r="F2002" s="105" t="b">
        <v>0</v>
      </c>
      <c r="G2002" s="105" t="b">
        <v>0</v>
      </c>
    </row>
    <row r="2003" spans="1:7" ht="15">
      <c r="A2003" s="105" t="s">
        <v>3130</v>
      </c>
      <c r="B2003" s="105">
        <v>2</v>
      </c>
      <c r="C2003" s="110">
        <v>0.0007122542936280884</v>
      </c>
      <c r="D2003" s="105" t="s">
        <v>2310</v>
      </c>
      <c r="E2003" s="105" t="b">
        <v>0</v>
      </c>
      <c r="F2003" s="105" t="b">
        <v>0</v>
      </c>
      <c r="G2003" s="105" t="b">
        <v>0</v>
      </c>
    </row>
    <row r="2004" spans="1:7" ht="15">
      <c r="A2004" s="105" t="s">
        <v>3010</v>
      </c>
      <c r="B2004" s="105">
        <v>2</v>
      </c>
      <c r="C2004" s="110">
        <v>0.0006326061931745943</v>
      </c>
      <c r="D2004" s="105" t="s">
        <v>2310</v>
      </c>
      <c r="E2004" s="105" t="b">
        <v>0</v>
      </c>
      <c r="F2004" s="105" t="b">
        <v>0</v>
      </c>
      <c r="G2004" s="105" t="b">
        <v>0</v>
      </c>
    </row>
    <row r="2005" spans="1:7" ht="15">
      <c r="A2005" s="105" t="s">
        <v>3012</v>
      </c>
      <c r="B2005" s="105">
        <v>2</v>
      </c>
      <c r="C2005" s="110">
        <v>0.0006326061931745943</v>
      </c>
      <c r="D2005" s="105" t="s">
        <v>2310</v>
      </c>
      <c r="E2005" s="105" t="b">
        <v>0</v>
      </c>
      <c r="F2005" s="105" t="b">
        <v>0</v>
      </c>
      <c r="G2005" s="105" t="b">
        <v>0</v>
      </c>
    </row>
    <row r="2006" spans="1:7" ht="15">
      <c r="A2006" s="105" t="s">
        <v>3105</v>
      </c>
      <c r="B2006" s="105">
        <v>2</v>
      </c>
      <c r="C2006" s="110">
        <v>0.0006326061931745943</v>
      </c>
      <c r="D2006" s="105" t="s">
        <v>2310</v>
      </c>
      <c r="E2006" s="105" t="b">
        <v>0</v>
      </c>
      <c r="F2006" s="105" t="b">
        <v>0</v>
      </c>
      <c r="G2006" s="105" t="b">
        <v>0</v>
      </c>
    </row>
    <row r="2007" spans="1:7" ht="15">
      <c r="A2007" s="105" t="s">
        <v>3104</v>
      </c>
      <c r="B2007" s="105">
        <v>2</v>
      </c>
      <c r="C2007" s="110">
        <v>0.0006326061931745943</v>
      </c>
      <c r="D2007" s="105" t="s">
        <v>2310</v>
      </c>
      <c r="E2007" s="105" t="b">
        <v>0</v>
      </c>
      <c r="F2007" s="105" t="b">
        <v>0</v>
      </c>
      <c r="G2007" s="105" t="b">
        <v>0</v>
      </c>
    </row>
    <row r="2008" spans="1:7" ht="15">
      <c r="A2008" s="105" t="s">
        <v>3120</v>
      </c>
      <c r="B2008" s="105">
        <v>2</v>
      </c>
      <c r="C2008" s="110">
        <v>0.0007122542936280884</v>
      </c>
      <c r="D2008" s="105" t="s">
        <v>2310</v>
      </c>
      <c r="E2008" s="105" t="b">
        <v>0</v>
      </c>
      <c r="F2008" s="105" t="b">
        <v>0</v>
      </c>
      <c r="G2008" s="105" t="b">
        <v>0</v>
      </c>
    </row>
    <row r="2009" spans="1:7" ht="15">
      <c r="A2009" s="105" t="s">
        <v>3047</v>
      </c>
      <c r="B2009" s="105">
        <v>2</v>
      </c>
      <c r="C2009" s="110">
        <v>0.0006326061931745943</v>
      </c>
      <c r="D2009" s="105" t="s">
        <v>2310</v>
      </c>
      <c r="E2009" s="105" t="b">
        <v>0</v>
      </c>
      <c r="F2009" s="105" t="b">
        <v>0</v>
      </c>
      <c r="G2009" s="105" t="b">
        <v>0</v>
      </c>
    </row>
    <row r="2010" spans="1:7" ht="15">
      <c r="A2010" s="105" t="s">
        <v>3117</v>
      </c>
      <c r="B2010" s="105">
        <v>2</v>
      </c>
      <c r="C2010" s="110">
        <v>0.0007122542936280884</v>
      </c>
      <c r="D2010" s="105" t="s">
        <v>2310</v>
      </c>
      <c r="E2010" s="105" t="b">
        <v>1</v>
      </c>
      <c r="F2010" s="105" t="b">
        <v>0</v>
      </c>
      <c r="G2010" s="105" t="b">
        <v>0</v>
      </c>
    </row>
    <row r="2011" spans="1:7" ht="15">
      <c r="A2011" s="105" t="s">
        <v>3020</v>
      </c>
      <c r="B2011" s="105">
        <v>2</v>
      </c>
      <c r="C2011" s="110">
        <v>0.0006326061931745943</v>
      </c>
      <c r="D2011" s="105" t="s">
        <v>2310</v>
      </c>
      <c r="E2011" s="105" t="b">
        <v>0</v>
      </c>
      <c r="F2011" s="105" t="b">
        <v>0</v>
      </c>
      <c r="G2011" s="105" t="b">
        <v>0</v>
      </c>
    </row>
    <row r="2012" spans="1:7" ht="15">
      <c r="A2012" s="105" t="s">
        <v>2970</v>
      </c>
      <c r="B2012" s="105">
        <v>2</v>
      </c>
      <c r="C2012" s="110">
        <v>0.0006326061931745943</v>
      </c>
      <c r="D2012" s="105" t="s">
        <v>2310</v>
      </c>
      <c r="E2012" s="105" t="b">
        <v>0</v>
      </c>
      <c r="F2012" s="105" t="b">
        <v>0</v>
      </c>
      <c r="G2012" s="105" t="b">
        <v>0</v>
      </c>
    </row>
    <row r="2013" spans="1:7" ht="15">
      <c r="A2013" s="105" t="s">
        <v>3075</v>
      </c>
      <c r="B2013" s="105">
        <v>2</v>
      </c>
      <c r="C2013" s="110">
        <v>0.0006326061931745943</v>
      </c>
      <c r="D2013" s="105" t="s">
        <v>2310</v>
      </c>
      <c r="E2013" s="105" t="b">
        <v>0</v>
      </c>
      <c r="F2013" s="105" t="b">
        <v>0</v>
      </c>
      <c r="G2013" s="105" t="b">
        <v>0</v>
      </c>
    </row>
    <row r="2014" spans="1:7" ht="15">
      <c r="A2014" s="105" t="s">
        <v>3006</v>
      </c>
      <c r="B2014" s="105">
        <v>2</v>
      </c>
      <c r="C2014" s="110">
        <v>0.0006326061931745943</v>
      </c>
      <c r="D2014" s="105" t="s">
        <v>2310</v>
      </c>
      <c r="E2014" s="105" t="b">
        <v>0</v>
      </c>
      <c r="F2014" s="105" t="b">
        <v>0</v>
      </c>
      <c r="G2014" s="105" t="b">
        <v>0</v>
      </c>
    </row>
    <row r="2015" spans="1:7" ht="15">
      <c r="A2015" s="105" t="s">
        <v>3109</v>
      </c>
      <c r="B2015" s="105">
        <v>2</v>
      </c>
      <c r="C2015" s="110">
        <v>0.0006326061931745943</v>
      </c>
      <c r="D2015" s="105" t="s">
        <v>2310</v>
      </c>
      <c r="E2015" s="105" t="b">
        <v>0</v>
      </c>
      <c r="F2015" s="105" t="b">
        <v>0</v>
      </c>
      <c r="G2015" s="105" t="b">
        <v>0</v>
      </c>
    </row>
    <row r="2016" spans="1:7" ht="15">
      <c r="A2016" s="105" t="s">
        <v>3070</v>
      </c>
      <c r="B2016" s="105">
        <v>2</v>
      </c>
      <c r="C2016" s="110">
        <v>0.0006326061931745943</v>
      </c>
      <c r="D2016" s="105" t="s">
        <v>2310</v>
      </c>
      <c r="E2016" s="105" t="b">
        <v>1</v>
      </c>
      <c r="F2016" s="105" t="b">
        <v>0</v>
      </c>
      <c r="G2016" s="105" t="b">
        <v>0</v>
      </c>
    </row>
    <row r="2017" spans="1:7" ht="15">
      <c r="A2017" s="105" t="s">
        <v>2987</v>
      </c>
      <c r="B2017" s="105">
        <v>2</v>
      </c>
      <c r="C2017" s="110">
        <v>0.0006326061931745943</v>
      </c>
      <c r="D2017" s="105" t="s">
        <v>2310</v>
      </c>
      <c r="E2017" s="105" t="b">
        <v>0</v>
      </c>
      <c r="F2017" s="105" t="b">
        <v>0</v>
      </c>
      <c r="G2017" s="105" t="b">
        <v>0</v>
      </c>
    </row>
    <row r="2018" spans="1:7" ht="15">
      <c r="A2018" s="105" t="s">
        <v>3097</v>
      </c>
      <c r="B2018" s="105">
        <v>2</v>
      </c>
      <c r="C2018" s="110">
        <v>0.0007122542936280884</v>
      </c>
      <c r="D2018" s="105" t="s">
        <v>2310</v>
      </c>
      <c r="E2018" s="105" t="b">
        <v>0</v>
      </c>
      <c r="F2018" s="105" t="b">
        <v>0</v>
      </c>
      <c r="G2018" s="105" t="b">
        <v>0</v>
      </c>
    </row>
    <row r="2019" spans="1:7" ht="15">
      <c r="A2019" s="105" t="s">
        <v>3045</v>
      </c>
      <c r="B2019" s="105">
        <v>2</v>
      </c>
      <c r="C2019" s="110">
        <v>0.0006326061931745943</v>
      </c>
      <c r="D2019" s="105" t="s">
        <v>2310</v>
      </c>
      <c r="E2019" s="105" t="b">
        <v>0</v>
      </c>
      <c r="F2019" s="105" t="b">
        <v>0</v>
      </c>
      <c r="G2019" s="105" t="b">
        <v>0</v>
      </c>
    </row>
    <row r="2020" spans="1:7" ht="15">
      <c r="A2020" s="105" t="s">
        <v>3046</v>
      </c>
      <c r="B2020" s="105">
        <v>2</v>
      </c>
      <c r="C2020" s="110">
        <v>0.0006326061931745943</v>
      </c>
      <c r="D2020" s="105" t="s">
        <v>2310</v>
      </c>
      <c r="E2020" s="105" t="b">
        <v>0</v>
      </c>
      <c r="F2020" s="105" t="b">
        <v>1</v>
      </c>
      <c r="G2020" s="105" t="b">
        <v>0</v>
      </c>
    </row>
    <row r="2021" spans="1:7" ht="15">
      <c r="A2021" s="105" t="s">
        <v>3033</v>
      </c>
      <c r="B2021" s="105">
        <v>2</v>
      </c>
      <c r="C2021" s="110">
        <v>0.0006326061931745943</v>
      </c>
      <c r="D2021" s="105" t="s">
        <v>2310</v>
      </c>
      <c r="E2021" s="105" t="b">
        <v>0</v>
      </c>
      <c r="F2021" s="105" t="b">
        <v>0</v>
      </c>
      <c r="G2021" s="105" t="b">
        <v>0</v>
      </c>
    </row>
    <row r="2022" spans="1:7" ht="15">
      <c r="A2022" s="105" t="s">
        <v>2973</v>
      </c>
      <c r="B2022" s="105">
        <v>2</v>
      </c>
      <c r="C2022" s="110">
        <v>0.0006326061931745943</v>
      </c>
      <c r="D2022" s="105" t="s">
        <v>2310</v>
      </c>
      <c r="E2022" s="105" t="b">
        <v>0</v>
      </c>
      <c r="F2022" s="105" t="b">
        <v>0</v>
      </c>
      <c r="G2022" s="105" t="b">
        <v>0</v>
      </c>
    </row>
    <row r="2023" spans="1:7" ht="15">
      <c r="A2023" s="105" t="s">
        <v>3093</v>
      </c>
      <c r="B2023" s="105">
        <v>2</v>
      </c>
      <c r="C2023" s="110">
        <v>0.0006326061931745943</v>
      </c>
      <c r="D2023" s="105" t="s">
        <v>2310</v>
      </c>
      <c r="E2023" s="105" t="b">
        <v>0</v>
      </c>
      <c r="F2023" s="105" t="b">
        <v>0</v>
      </c>
      <c r="G2023" s="105" t="b">
        <v>0</v>
      </c>
    </row>
    <row r="2024" spans="1:7" ht="15">
      <c r="A2024" s="105" t="s">
        <v>3083</v>
      </c>
      <c r="B2024" s="105">
        <v>2</v>
      </c>
      <c r="C2024" s="110">
        <v>0.0007122542936280884</v>
      </c>
      <c r="D2024" s="105" t="s">
        <v>2310</v>
      </c>
      <c r="E2024" s="105" t="b">
        <v>0</v>
      </c>
      <c r="F2024" s="105" t="b">
        <v>0</v>
      </c>
      <c r="G2024" s="105" t="b">
        <v>0</v>
      </c>
    </row>
    <row r="2025" spans="1:7" ht="15">
      <c r="A2025" s="105" t="s">
        <v>3084</v>
      </c>
      <c r="B2025" s="105">
        <v>2</v>
      </c>
      <c r="C2025" s="110">
        <v>0.0007122542936280884</v>
      </c>
      <c r="D2025" s="105" t="s">
        <v>2310</v>
      </c>
      <c r="E2025" s="105" t="b">
        <v>0</v>
      </c>
      <c r="F2025" s="105" t="b">
        <v>0</v>
      </c>
      <c r="G2025" s="105" t="b">
        <v>0</v>
      </c>
    </row>
    <row r="2026" spans="1:7" ht="15">
      <c r="A2026" s="105" t="s">
        <v>3085</v>
      </c>
      <c r="B2026" s="105">
        <v>2</v>
      </c>
      <c r="C2026" s="110">
        <v>0.0007122542936280884</v>
      </c>
      <c r="D2026" s="105" t="s">
        <v>2310</v>
      </c>
      <c r="E2026" s="105" t="b">
        <v>0</v>
      </c>
      <c r="F2026" s="105" t="b">
        <v>0</v>
      </c>
      <c r="G2026" s="105" t="b">
        <v>0</v>
      </c>
    </row>
    <row r="2027" spans="1:7" ht="15">
      <c r="A2027" s="105" t="s">
        <v>3086</v>
      </c>
      <c r="B2027" s="105">
        <v>2</v>
      </c>
      <c r="C2027" s="110">
        <v>0.0007122542936280884</v>
      </c>
      <c r="D2027" s="105" t="s">
        <v>2310</v>
      </c>
      <c r="E2027" s="105" t="b">
        <v>0</v>
      </c>
      <c r="F2027" s="105" t="b">
        <v>0</v>
      </c>
      <c r="G2027" s="105" t="b">
        <v>0</v>
      </c>
    </row>
    <row r="2028" spans="1:7" ht="15">
      <c r="A2028" s="105" t="s">
        <v>3087</v>
      </c>
      <c r="B2028" s="105">
        <v>2</v>
      </c>
      <c r="C2028" s="110">
        <v>0.0007122542936280884</v>
      </c>
      <c r="D2028" s="105" t="s">
        <v>2310</v>
      </c>
      <c r="E2028" s="105" t="b">
        <v>0</v>
      </c>
      <c r="F2028" s="105" t="b">
        <v>0</v>
      </c>
      <c r="G2028" s="105" t="b">
        <v>0</v>
      </c>
    </row>
    <row r="2029" spans="1:7" ht="15">
      <c r="A2029" s="105" t="s">
        <v>3082</v>
      </c>
      <c r="B2029" s="105">
        <v>2</v>
      </c>
      <c r="C2029" s="110">
        <v>0.0007122542936280884</v>
      </c>
      <c r="D2029" s="105" t="s">
        <v>2310</v>
      </c>
      <c r="E2029" s="105" t="b">
        <v>0</v>
      </c>
      <c r="F2029" s="105" t="b">
        <v>0</v>
      </c>
      <c r="G2029" s="105" t="b">
        <v>0</v>
      </c>
    </row>
    <row r="2030" spans="1:7" ht="15">
      <c r="A2030" s="105" t="s">
        <v>3052</v>
      </c>
      <c r="B2030" s="105">
        <v>2</v>
      </c>
      <c r="C2030" s="110">
        <v>0.0006326061931745943</v>
      </c>
      <c r="D2030" s="105" t="s">
        <v>2310</v>
      </c>
      <c r="E2030" s="105" t="b">
        <v>0</v>
      </c>
      <c r="F2030" s="105" t="b">
        <v>0</v>
      </c>
      <c r="G2030" s="105" t="b">
        <v>0</v>
      </c>
    </row>
    <row r="2031" spans="1:7" ht="15">
      <c r="A2031" s="105" t="s">
        <v>3048</v>
      </c>
      <c r="B2031" s="105">
        <v>2</v>
      </c>
      <c r="C2031" s="110">
        <v>0.0006326061931745943</v>
      </c>
      <c r="D2031" s="105" t="s">
        <v>2310</v>
      </c>
      <c r="E2031" s="105" t="b">
        <v>0</v>
      </c>
      <c r="F2031" s="105" t="b">
        <v>0</v>
      </c>
      <c r="G2031" s="105" t="b">
        <v>0</v>
      </c>
    </row>
    <row r="2032" spans="1:7" ht="15">
      <c r="A2032" s="105" t="s">
        <v>2979</v>
      </c>
      <c r="B2032" s="105">
        <v>2</v>
      </c>
      <c r="C2032" s="110">
        <v>0.0006326061931745943</v>
      </c>
      <c r="D2032" s="105" t="s">
        <v>2310</v>
      </c>
      <c r="E2032" s="105" t="b">
        <v>0</v>
      </c>
      <c r="F2032" s="105" t="b">
        <v>0</v>
      </c>
      <c r="G2032" s="105" t="b">
        <v>0</v>
      </c>
    </row>
    <row r="2033" spans="1:7" ht="15">
      <c r="A2033" s="105" t="s">
        <v>2988</v>
      </c>
      <c r="B2033" s="105">
        <v>2</v>
      </c>
      <c r="C2033" s="110">
        <v>0.0006326061931745943</v>
      </c>
      <c r="D2033" s="105" t="s">
        <v>2310</v>
      </c>
      <c r="E2033" s="105" t="b">
        <v>0</v>
      </c>
      <c r="F2033" s="105" t="b">
        <v>0</v>
      </c>
      <c r="G2033" s="105" t="b">
        <v>0</v>
      </c>
    </row>
    <row r="2034" spans="1:7" ht="15">
      <c r="A2034" s="105" t="s">
        <v>2999</v>
      </c>
      <c r="B2034" s="105">
        <v>2</v>
      </c>
      <c r="C2034" s="110">
        <v>0.0006326061931745943</v>
      </c>
      <c r="D2034" s="105" t="s">
        <v>2310</v>
      </c>
      <c r="E2034" s="105" t="b">
        <v>0</v>
      </c>
      <c r="F2034" s="105" t="b">
        <v>0</v>
      </c>
      <c r="G2034" s="105" t="b">
        <v>0</v>
      </c>
    </row>
    <row r="2035" spans="1:7" ht="15">
      <c r="A2035" s="105" t="s">
        <v>2972</v>
      </c>
      <c r="B2035" s="105">
        <v>2</v>
      </c>
      <c r="C2035" s="110">
        <v>0.0006326061931745943</v>
      </c>
      <c r="D2035" s="105" t="s">
        <v>2310</v>
      </c>
      <c r="E2035" s="105" t="b">
        <v>0</v>
      </c>
      <c r="F2035" s="105" t="b">
        <v>0</v>
      </c>
      <c r="G2035" s="105" t="b">
        <v>0</v>
      </c>
    </row>
    <row r="2036" spans="1:7" ht="15">
      <c r="A2036" s="105" t="s">
        <v>3025</v>
      </c>
      <c r="B2036" s="105">
        <v>2</v>
      </c>
      <c r="C2036" s="110">
        <v>0.0007122542936280884</v>
      </c>
      <c r="D2036" s="105" t="s">
        <v>2310</v>
      </c>
      <c r="E2036" s="105" t="b">
        <v>0</v>
      </c>
      <c r="F2036" s="105" t="b">
        <v>0</v>
      </c>
      <c r="G2036" s="105" t="b">
        <v>0</v>
      </c>
    </row>
    <row r="2037" spans="1:7" ht="15">
      <c r="A2037" s="105" t="s">
        <v>3024</v>
      </c>
      <c r="B2037" s="105">
        <v>2</v>
      </c>
      <c r="C2037" s="110">
        <v>0.0007122542936280884</v>
      </c>
      <c r="D2037" s="105" t="s">
        <v>2310</v>
      </c>
      <c r="E2037" s="105" t="b">
        <v>0</v>
      </c>
      <c r="F2037" s="105" t="b">
        <v>0</v>
      </c>
      <c r="G2037" s="105" t="b">
        <v>0</v>
      </c>
    </row>
    <row r="2038" spans="1:7" ht="15">
      <c r="A2038" s="105" t="s">
        <v>3005</v>
      </c>
      <c r="B2038" s="105">
        <v>2</v>
      </c>
      <c r="C2038" s="110">
        <v>0.0006326061931745943</v>
      </c>
      <c r="D2038" s="105" t="s">
        <v>2310</v>
      </c>
      <c r="E2038" s="105" t="b">
        <v>1</v>
      </c>
      <c r="F2038" s="105" t="b">
        <v>0</v>
      </c>
      <c r="G2038" s="105" t="b">
        <v>0</v>
      </c>
    </row>
    <row r="2039" spans="1:7" ht="15">
      <c r="A2039" s="105" t="s">
        <v>3015</v>
      </c>
      <c r="B2039" s="105">
        <v>2</v>
      </c>
      <c r="C2039" s="110">
        <v>0.0007122542936280884</v>
      </c>
      <c r="D2039" s="105" t="s">
        <v>2310</v>
      </c>
      <c r="E2039" s="105" t="b">
        <v>1</v>
      </c>
      <c r="F2039" s="105" t="b">
        <v>0</v>
      </c>
      <c r="G2039" s="105" t="b">
        <v>0</v>
      </c>
    </row>
    <row r="2040" spans="1:7" ht="15">
      <c r="A2040" s="105" t="s">
        <v>3004</v>
      </c>
      <c r="B2040" s="105">
        <v>2</v>
      </c>
      <c r="C2040" s="110">
        <v>0.0006326061931745943</v>
      </c>
      <c r="D2040" s="105" t="s">
        <v>2310</v>
      </c>
      <c r="E2040" s="105" t="b">
        <v>0</v>
      </c>
      <c r="F2040" s="105" t="b">
        <v>0</v>
      </c>
      <c r="G2040" s="105" t="b">
        <v>0</v>
      </c>
    </row>
    <row r="2041" spans="1:7" ht="15">
      <c r="A2041" s="105" t="s">
        <v>2983</v>
      </c>
      <c r="B2041" s="105">
        <v>2</v>
      </c>
      <c r="C2041" s="110">
        <v>0.0006326061931745943</v>
      </c>
      <c r="D2041" s="105" t="s">
        <v>2310</v>
      </c>
      <c r="E2041" s="105" t="b">
        <v>0</v>
      </c>
      <c r="F2041" s="105" t="b">
        <v>0</v>
      </c>
      <c r="G2041" s="105" t="b">
        <v>0</v>
      </c>
    </row>
    <row r="2042" spans="1:7" ht="15">
      <c r="A2042" s="105" t="s">
        <v>2995</v>
      </c>
      <c r="B2042" s="105">
        <v>2</v>
      </c>
      <c r="C2042" s="110">
        <v>0.0007122542936280884</v>
      </c>
      <c r="D2042" s="105" t="s">
        <v>2310</v>
      </c>
      <c r="E2042" s="105" t="b">
        <v>0</v>
      </c>
      <c r="F2042" s="105" t="b">
        <v>1</v>
      </c>
      <c r="G2042" s="10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2019-01-26T14:42:21Z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